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65" windowWidth="15135" windowHeight="8010" firstSheet="3" activeTab="7"/>
  </bookViews>
  <sheets>
    <sheet name="PEÑU 10-03" sheetId="2" r:id="rId1"/>
    <sheet name="VERAM 14-04" sheetId="3" r:id="rId2"/>
    <sheet name="MATE 26-5" sheetId="1" r:id="rId3"/>
    <sheet name="AROMOS 23-6" sheetId="4" r:id="rId4"/>
    <sheet name="CUADRO 4-8" sheetId="5" r:id="rId5"/>
    <sheet name="RITOQUE 8-9" sheetId="6" r:id="rId6"/>
    <sheet name="bio bio 7-10" sheetId="7" r:id="rId7"/>
    <sheet name="STO DMGO 10-11" sheetId="8" r:id="rId8"/>
    <sheet name="Hoja2" sheetId="9" r:id="rId9"/>
  </sheets>
  <calcPr calcId="124519"/>
</workbook>
</file>

<file path=xl/calcChain.xml><?xml version="1.0" encoding="utf-8"?>
<calcChain xmlns="http://schemas.openxmlformats.org/spreadsheetml/2006/main">
  <c r="AC132" i="8"/>
  <c r="AD132"/>
  <c r="AE132"/>
  <c r="AG132" s="1"/>
  <c r="X132"/>
  <c r="Y132"/>
  <c r="Z132"/>
  <c r="H62"/>
  <c r="I62"/>
  <c r="J62"/>
  <c r="M62"/>
  <c r="N62"/>
  <c r="O62"/>
  <c r="AN62"/>
  <c r="AO62"/>
  <c r="AP62"/>
  <c r="AS62"/>
  <c r="AT62"/>
  <c r="AU62"/>
  <c r="BD62"/>
  <c r="BE62"/>
  <c r="BF62"/>
  <c r="BI62"/>
  <c r="BJ62"/>
  <c r="BK62"/>
  <c r="H29"/>
  <c r="I29"/>
  <c r="J29"/>
  <c r="H28"/>
  <c r="I28"/>
  <c r="J28"/>
  <c r="H27"/>
  <c r="I27"/>
  <c r="J27"/>
  <c r="H26"/>
  <c r="I26"/>
  <c r="J26"/>
  <c r="M26"/>
  <c r="N26"/>
  <c r="O26"/>
  <c r="X26"/>
  <c r="Y26"/>
  <c r="Z26"/>
  <c r="M27"/>
  <c r="N27"/>
  <c r="O27"/>
  <c r="X27"/>
  <c r="Y27"/>
  <c r="Z27"/>
  <c r="AC27"/>
  <c r="AD27"/>
  <c r="AE27"/>
  <c r="AN27"/>
  <c r="AO27"/>
  <c r="AP27"/>
  <c r="AS27"/>
  <c r="AT27"/>
  <c r="AU27"/>
  <c r="BD27"/>
  <c r="BE27"/>
  <c r="BF27"/>
  <c r="BI27"/>
  <c r="BJ27"/>
  <c r="BK27"/>
  <c r="CJ27"/>
  <c r="CK27"/>
  <c r="CL27"/>
  <c r="M28"/>
  <c r="N28"/>
  <c r="O28"/>
  <c r="X28"/>
  <c r="Y28"/>
  <c r="Z28"/>
  <c r="AC28"/>
  <c r="AD28"/>
  <c r="AE28"/>
  <c r="AN28"/>
  <c r="AO28"/>
  <c r="AP28"/>
  <c r="AS28"/>
  <c r="AT28"/>
  <c r="AU28"/>
  <c r="BD28"/>
  <c r="BE28"/>
  <c r="BF28"/>
  <c r="CJ28"/>
  <c r="CK28"/>
  <c r="CL28"/>
  <c r="M29"/>
  <c r="N29"/>
  <c r="O29"/>
  <c r="X29"/>
  <c r="Y29"/>
  <c r="Z29"/>
  <c r="AC29"/>
  <c r="AD29"/>
  <c r="AE29"/>
  <c r="AN29"/>
  <c r="AO29"/>
  <c r="AP29"/>
  <c r="AS29"/>
  <c r="AT29"/>
  <c r="AU29"/>
  <c r="BD29"/>
  <c r="BE29"/>
  <c r="BF29"/>
  <c r="CJ29"/>
  <c r="CK29"/>
  <c r="CL29"/>
  <c r="CQ166"/>
  <c r="CP166"/>
  <c r="CO166"/>
  <c r="CL166"/>
  <c r="CK166"/>
  <c r="CJ166"/>
  <c r="BK166"/>
  <c r="BJ166"/>
  <c r="BI166"/>
  <c r="BF166"/>
  <c r="BE166"/>
  <c r="BD166"/>
  <c r="AE166"/>
  <c r="AD166"/>
  <c r="AC166"/>
  <c r="Z166"/>
  <c r="Y166"/>
  <c r="X166"/>
  <c r="CQ165"/>
  <c r="CP165"/>
  <c r="CO165"/>
  <c r="CL165"/>
  <c r="CK165"/>
  <c r="CJ165"/>
  <c r="BK165"/>
  <c r="BJ165"/>
  <c r="BI165"/>
  <c r="BF165"/>
  <c r="BE165"/>
  <c r="BD165"/>
  <c r="AE165"/>
  <c r="AD165"/>
  <c r="AC165"/>
  <c r="Z165"/>
  <c r="Y165"/>
  <c r="X165"/>
  <c r="DD164"/>
  <c r="DD165" s="1"/>
  <c r="CQ164"/>
  <c r="CP164"/>
  <c r="CO164"/>
  <c r="CL164"/>
  <c r="CK164"/>
  <c r="CJ164"/>
  <c r="BK164"/>
  <c r="BJ164"/>
  <c r="BI164"/>
  <c r="BF164"/>
  <c r="BE164"/>
  <c r="BD164"/>
  <c r="AE164"/>
  <c r="AD164"/>
  <c r="AC164"/>
  <c r="Z164"/>
  <c r="Y164"/>
  <c r="X164"/>
  <c r="A164"/>
  <c r="A165" s="1"/>
  <c r="A166" s="1"/>
  <c r="CQ163"/>
  <c r="CP163"/>
  <c r="CO163"/>
  <c r="CL163"/>
  <c r="CK163"/>
  <c r="CJ163"/>
  <c r="BK163"/>
  <c r="BJ163"/>
  <c r="BI163"/>
  <c r="BF163"/>
  <c r="BE163"/>
  <c r="BD163"/>
  <c r="AE163"/>
  <c r="AD163"/>
  <c r="AC163"/>
  <c r="Z163"/>
  <c r="Y163"/>
  <c r="X163"/>
  <c r="X160"/>
  <c r="Y160"/>
  <c r="Z160"/>
  <c r="AC160"/>
  <c r="AD160"/>
  <c r="AE160"/>
  <c r="AN160"/>
  <c r="AO160"/>
  <c r="AP160"/>
  <c r="AS160"/>
  <c r="AT160"/>
  <c r="AU160"/>
  <c r="BD160"/>
  <c r="BE160"/>
  <c r="BF160"/>
  <c r="BI160"/>
  <c r="BJ160"/>
  <c r="BK160"/>
  <c r="CJ160"/>
  <c r="CK160"/>
  <c r="CL160"/>
  <c r="CO160"/>
  <c r="CP160"/>
  <c r="CQ160"/>
  <c r="X161"/>
  <c r="Y161"/>
  <c r="Z161"/>
  <c r="AC161"/>
  <c r="AD161"/>
  <c r="AE161"/>
  <c r="AN161"/>
  <c r="AO161"/>
  <c r="AP161"/>
  <c r="AS161"/>
  <c r="AT161"/>
  <c r="AU161"/>
  <c r="BD161"/>
  <c r="BE161"/>
  <c r="BF161"/>
  <c r="BI161"/>
  <c r="BJ161"/>
  <c r="BK161"/>
  <c r="CJ161"/>
  <c r="CK161"/>
  <c r="CL161"/>
  <c r="CO161"/>
  <c r="CP161"/>
  <c r="CQ161"/>
  <c r="B158"/>
  <c r="B159" s="1"/>
  <c r="B160" s="1"/>
  <c r="B161" s="1"/>
  <c r="X158"/>
  <c r="Y158"/>
  <c r="Z158"/>
  <c r="AC158"/>
  <c r="AD158"/>
  <c r="AE158"/>
  <c r="AN158"/>
  <c r="AO158"/>
  <c r="AP158"/>
  <c r="AS158"/>
  <c r="AT158"/>
  <c r="AU158"/>
  <c r="BD158"/>
  <c r="BE158"/>
  <c r="BF158"/>
  <c r="BI158"/>
  <c r="BJ158"/>
  <c r="BK158"/>
  <c r="CJ158"/>
  <c r="CK158"/>
  <c r="CL158"/>
  <c r="CO158"/>
  <c r="CP158"/>
  <c r="CQ158"/>
  <c r="AU159"/>
  <c r="AT159"/>
  <c r="AS159"/>
  <c r="AP159"/>
  <c r="AO159"/>
  <c r="AN159"/>
  <c r="DD159"/>
  <c r="DD160" s="1"/>
  <c r="DD161" s="1"/>
  <c r="CQ159"/>
  <c r="CP159"/>
  <c r="CO159"/>
  <c r="CL159"/>
  <c r="CK159"/>
  <c r="CJ159"/>
  <c r="BK159"/>
  <c r="BJ159"/>
  <c r="BI159"/>
  <c r="BF159"/>
  <c r="BE159"/>
  <c r="BD159"/>
  <c r="AE159"/>
  <c r="AD159"/>
  <c r="AC159"/>
  <c r="Z159"/>
  <c r="Y159"/>
  <c r="X159"/>
  <c r="A159"/>
  <c r="A160" s="1"/>
  <c r="A161" s="1"/>
  <c r="BD150"/>
  <c r="BE150"/>
  <c r="BF150"/>
  <c r="BI150"/>
  <c r="BJ150"/>
  <c r="BK150"/>
  <c r="BD151"/>
  <c r="BE151"/>
  <c r="BF151"/>
  <c r="BI151"/>
  <c r="BJ151"/>
  <c r="BK151"/>
  <c r="B146"/>
  <c r="BK149"/>
  <c r="BJ149"/>
  <c r="BI149"/>
  <c r="BF149"/>
  <c r="BE149"/>
  <c r="BD149"/>
  <c r="BK147"/>
  <c r="BJ147"/>
  <c r="BI147"/>
  <c r="BF147"/>
  <c r="BE147"/>
  <c r="BD147"/>
  <c r="DG147"/>
  <c r="DG148" s="1"/>
  <c r="DG149" s="1"/>
  <c r="DG150" s="1"/>
  <c r="DG151" s="1"/>
  <c r="DD147"/>
  <c r="DD148" s="1"/>
  <c r="BK146"/>
  <c r="BJ146"/>
  <c r="BI146"/>
  <c r="BF146"/>
  <c r="BE146"/>
  <c r="BD146"/>
  <c r="BC147"/>
  <c r="BC148" s="1"/>
  <c r="BC149" s="1"/>
  <c r="BC150" s="1"/>
  <c r="BC151" s="1"/>
  <c r="B147"/>
  <c r="B148" s="1"/>
  <c r="B149" s="1"/>
  <c r="B150" s="1"/>
  <c r="B151" s="1"/>
  <c r="A147"/>
  <c r="A148" s="1"/>
  <c r="A149" s="1"/>
  <c r="A150" s="1"/>
  <c r="A151" s="1"/>
  <c r="BK148"/>
  <c r="BJ148"/>
  <c r="BI148"/>
  <c r="BF148"/>
  <c r="BE148"/>
  <c r="BD148"/>
  <c r="X140"/>
  <c r="Y140"/>
  <c r="Z140"/>
  <c r="AC140"/>
  <c r="AD140"/>
  <c r="AE140"/>
  <c r="CJ140"/>
  <c r="CK140"/>
  <c r="CL140"/>
  <c r="CO140"/>
  <c r="CP140"/>
  <c r="CQ140"/>
  <c r="X139"/>
  <c r="Y139"/>
  <c r="Z139"/>
  <c r="AC139"/>
  <c r="AD139"/>
  <c r="AE139"/>
  <c r="CJ139"/>
  <c r="CK139"/>
  <c r="CL139"/>
  <c r="CO139"/>
  <c r="CP139"/>
  <c r="CQ139"/>
  <c r="X138"/>
  <c r="Y138"/>
  <c r="Z138"/>
  <c r="AC138"/>
  <c r="AD138"/>
  <c r="AE138"/>
  <c r="CJ138"/>
  <c r="CK138"/>
  <c r="CL138"/>
  <c r="CO138"/>
  <c r="CP138"/>
  <c r="CQ138"/>
  <c r="X137"/>
  <c r="Y137"/>
  <c r="Z137"/>
  <c r="AC137"/>
  <c r="AD137"/>
  <c r="AE137"/>
  <c r="CJ137"/>
  <c r="CK137"/>
  <c r="CL137"/>
  <c r="CO137"/>
  <c r="CP137"/>
  <c r="CQ137"/>
  <c r="X143"/>
  <c r="Y143"/>
  <c r="Z143"/>
  <c r="AC143"/>
  <c r="AD143"/>
  <c r="AE143"/>
  <c r="X144"/>
  <c r="Y144"/>
  <c r="Z144"/>
  <c r="AC144"/>
  <c r="AD144"/>
  <c r="AE144"/>
  <c r="A138"/>
  <c r="A139" s="1"/>
  <c r="A140" s="1"/>
  <c r="A141" s="1"/>
  <c r="A142" s="1"/>
  <c r="A143" s="1"/>
  <c r="A144" s="1"/>
  <c r="B138"/>
  <c r="B139" s="1"/>
  <c r="B140" s="1"/>
  <c r="B141" s="1"/>
  <c r="B142" s="1"/>
  <c r="B143" s="1"/>
  <c r="B144" s="1"/>
  <c r="W65"/>
  <c r="W66" s="1"/>
  <c r="W67" s="1"/>
  <c r="W68" s="1"/>
  <c r="W69" s="1"/>
  <c r="W70" s="1"/>
  <c r="W71" s="1"/>
  <c r="W72" s="1"/>
  <c r="W73" s="1"/>
  <c r="W74" s="1"/>
  <c r="W75" s="1"/>
  <c r="W76" s="1"/>
  <c r="W77" s="1"/>
  <c r="W78" s="1"/>
  <c r="W79" s="1"/>
  <c r="W80" s="1"/>
  <c r="W81" s="1"/>
  <c r="W82" s="1"/>
  <c r="W83" s="1"/>
  <c r="W84" s="1"/>
  <c r="W85" s="1"/>
  <c r="W86" s="1"/>
  <c r="W87" s="1"/>
  <c r="W88" s="1"/>
  <c r="G34"/>
  <c r="DG138"/>
  <c r="DG139" s="1"/>
  <c r="DG140" s="1"/>
  <c r="DG141" s="1"/>
  <c r="DG142" s="1"/>
  <c r="DD33"/>
  <c r="DD34" s="1"/>
  <c r="DD14"/>
  <c r="DD15" s="1"/>
  <c r="DD16" s="1"/>
  <c r="DD17" s="1"/>
  <c r="DD18" s="1"/>
  <c r="DD19" s="1"/>
  <c r="DD20" s="1"/>
  <c r="DD21" s="1"/>
  <c r="DD22" s="1"/>
  <c r="DD23" s="1"/>
  <c r="DD24" s="1"/>
  <c r="X128"/>
  <c r="Y128"/>
  <c r="Z128"/>
  <c r="AC128"/>
  <c r="AD128"/>
  <c r="AE128"/>
  <c r="CJ128"/>
  <c r="CK128"/>
  <c r="CL128"/>
  <c r="CO128"/>
  <c r="CP128"/>
  <c r="CQ128"/>
  <c r="X127"/>
  <c r="Y127"/>
  <c r="Z127"/>
  <c r="AC127"/>
  <c r="AD127"/>
  <c r="AE127"/>
  <c r="CJ127"/>
  <c r="CK127"/>
  <c r="CL127"/>
  <c r="CO127"/>
  <c r="CP127"/>
  <c r="CQ127"/>
  <c r="X125"/>
  <c r="Y125"/>
  <c r="Z125"/>
  <c r="AC125"/>
  <c r="AD125"/>
  <c r="AE125"/>
  <c r="CJ125"/>
  <c r="CK125"/>
  <c r="CL125"/>
  <c r="CO125"/>
  <c r="CP125"/>
  <c r="CQ125"/>
  <c r="X126"/>
  <c r="Y126"/>
  <c r="Z126"/>
  <c r="AC126"/>
  <c r="AD126"/>
  <c r="AE126"/>
  <c r="CJ126"/>
  <c r="CK126"/>
  <c r="CL126"/>
  <c r="CO126"/>
  <c r="CP126"/>
  <c r="CQ126"/>
  <c r="X124"/>
  <c r="Y124"/>
  <c r="Z124"/>
  <c r="AC124"/>
  <c r="AD124"/>
  <c r="AE124"/>
  <c r="CJ124"/>
  <c r="CK124"/>
  <c r="CL124"/>
  <c r="CO124"/>
  <c r="CP124"/>
  <c r="CQ124"/>
  <c r="X123"/>
  <c r="Y123"/>
  <c r="Z123"/>
  <c r="AC123"/>
  <c r="AD123"/>
  <c r="AE123"/>
  <c r="CJ123"/>
  <c r="CK123"/>
  <c r="CL123"/>
  <c r="CO123"/>
  <c r="CP123"/>
  <c r="CQ123"/>
  <c r="X122"/>
  <c r="Y122"/>
  <c r="Z122"/>
  <c r="AC122"/>
  <c r="AD122"/>
  <c r="AE122"/>
  <c r="CJ122"/>
  <c r="CK122"/>
  <c r="CL122"/>
  <c r="CO122"/>
  <c r="CP122"/>
  <c r="CQ122"/>
  <c r="X121"/>
  <c r="Y121"/>
  <c r="Z121"/>
  <c r="AC121"/>
  <c r="AD121"/>
  <c r="AE121"/>
  <c r="CJ121"/>
  <c r="CK121"/>
  <c r="CL121"/>
  <c r="CO121"/>
  <c r="CP121"/>
  <c r="CQ121"/>
  <c r="X120"/>
  <c r="Y120"/>
  <c r="Z120"/>
  <c r="AC120"/>
  <c r="AD120"/>
  <c r="AE120"/>
  <c r="CJ120"/>
  <c r="CK120"/>
  <c r="CL120"/>
  <c r="CO120"/>
  <c r="CP120"/>
  <c r="CQ120"/>
  <c r="X119"/>
  <c r="Y119"/>
  <c r="Z119"/>
  <c r="AC119"/>
  <c r="AD119"/>
  <c r="AE119"/>
  <c r="CJ119"/>
  <c r="CK119"/>
  <c r="CL119"/>
  <c r="CO119"/>
  <c r="CP119"/>
  <c r="CQ119"/>
  <c r="X118"/>
  <c r="Y118"/>
  <c r="Z118"/>
  <c r="AC118"/>
  <c r="AD118"/>
  <c r="AE118"/>
  <c r="CJ118"/>
  <c r="CK118"/>
  <c r="CL118"/>
  <c r="CO118"/>
  <c r="CP118"/>
  <c r="CQ118"/>
  <c r="X116"/>
  <c r="Y116"/>
  <c r="Z116"/>
  <c r="AC116"/>
  <c r="AD116"/>
  <c r="AE116"/>
  <c r="CJ116"/>
  <c r="CK116"/>
  <c r="CL116"/>
  <c r="CO116"/>
  <c r="CP116"/>
  <c r="CQ116"/>
  <c r="X117"/>
  <c r="Y117"/>
  <c r="Z117"/>
  <c r="AC117"/>
  <c r="AD117"/>
  <c r="AE117"/>
  <c r="CJ117"/>
  <c r="CK117"/>
  <c r="CL117"/>
  <c r="CO117"/>
  <c r="CP117"/>
  <c r="CQ117"/>
  <c r="X115"/>
  <c r="Y115"/>
  <c r="Z115"/>
  <c r="AC115"/>
  <c r="AD115"/>
  <c r="AE115"/>
  <c r="CJ115"/>
  <c r="CK115"/>
  <c r="CL115"/>
  <c r="CO115"/>
  <c r="CP115"/>
  <c r="CQ115"/>
  <c r="X114"/>
  <c r="Y114"/>
  <c r="Z114"/>
  <c r="AC114"/>
  <c r="AD114"/>
  <c r="AE114"/>
  <c r="CJ114"/>
  <c r="CK114"/>
  <c r="CL114"/>
  <c r="CO114"/>
  <c r="CP114"/>
  <c r="CQ114"/>
  <c r="X113"/>
  <c r="Y113"/>
  <c r="Z113"/>
  <c r="AC113"/>
  <c r="AD113"/>
  <c r="AE113"/>
  <c r="CJ113"/>
  <c r="CK113"/>
  <c r="CL113"/>
  <c r="CO113"/>
  <c r="CP113"/>
  <c r="CQ113"/>
  <c r="X112"/>
  <c r="Y112"/>
  <c r="Z112"/>
  <c r="AC112"/>
  <c r="AD112"/>
  <c r="AE112"/>
  <c r="CJ112"/>
  <c r="CK112"/>
  <c r="CL112"/>
  <c r="CO112"/>
  <c r="CP112"/>
  <c r="CQ112"/>
  <c r="X111"/>
  <c r="Y111"/>
  <c r="Z111"/>
  <c r="AC111"/>
  <c r="AD111"/>
  <c r="AE111"/>
  <c r="CJ111"/>
  <c r="CK111"/>
  <c r="CL111"/>
  <c r="CO111"/>
  <c r="CP111"/>
  <c r="CQ111"/>
  <c r="X110"/>
  <c r="Y110"/>
  <c r="Z110"/>
  <c r="AC110"/>
  <c r="AD110"/>
  <c r="AE110"/>
  <c r="CJ110"/>
  <c r="CK110"/>
  <c r="CL110"/>
  <c r="CO110"/>
  <c r="CP110"/>
  <c r="CQ110"/>
  <c r="X109"/>
  <c r="Y109"/>
  <c r="Z109"/>
  <c r="AC109"/>
  <c r="AD109"/>
  <c r="AE109"/>
  <c r="CJ109"/>
  <c r="CK109"/>
  <c r="CL109"/>
  <c r="CO109"/>
  <c r="CP109"/>
  <c r="CQ109"/>
  <c r="X108"/>
  <c r="Y108"/>
  <c r="Z108"/>
  <c r="AC108"/>
  <c r="AD108"/>
  <c r="AE108"/>
  <c r="CJ108"/>
  <c r="CK108"/>
  <c r="CL108"/>
  <c r="CO108"/>
  <c r="CP108"/>
  <c r="CQ108"/>
  <c r="X107"/>
  <c r="Y107"/>
  <c r="Z107"/>
  <c r="AC107"/>
  <c r="AD107"/>
  <c r="AE107"/>
  <c r="CJ107"/>
  <c r="CK107"/>
  <c r="CL107"/>
  <c r="CO107"/>
  <c r="CP107"/>
  <c r="CQ107"/>
  <c r="X106"/>
  <c r="Y106"/>
  <c r="Z106"/>
  <c r="AC106"/>
  <c r="AD106"/>
  <c r="AE106"/>
  <c r="CJ106"/>
  <c r="CK106"/>
  <c r="CL106"/>
  <c r="CO106"/>
  <c r="CP106"/>
  <c r="CQ106"/>
  <c r="X105"/>
  <c r="Y105"/>
  <c r="Z105"/>
  <c r="AC105"/>
  <c r="AD105"/>
  <c r="AE105"/>
  <c r="CJ105"/>
  <c r="CK105"/>
  <c r="CL105"/>
  <c r="CO105"/>
  <c r="CP105"/>
  <c r="CQ105"/>
  <c r="X104"/>
  <c r="Y104"/>
  <c r="Z104"/>
  <c r="AC104"/>
  <c r="AD104"/>
  <c r="AE104"/>
  <c r="CJ104"/>
  <c r="CK104"/>
  <c r="CL104"/>
  <c r="CO104"/>
  <c r="CP104"/>
  <c r="CQ104"/>
  <c r="X103"/>
  <c r="Y103"/>
  <c r="Z103"/>
  <c r="AC103"/>
  <c r="AD103"/>
  <c r="AE103"/>
  <c r="CJ103"/>
  <c r="CK103"/>
  <c r="CL103"/>
  <c r="CO103"/>
  <c r="CP103"/>
  <c r="CQ103"/>
  <c r="X131"/>
  <c r="Y131"/>
  <c r="Z131"/>
  <c r="AC131"/>
  <c r="AD131"/>
  <c r="AE131"/>
  <c r="X133"/>
  <c r="Y133"/>
  <c r="Z133"/>
  <c r="AC133"/>
  <c r="AD133"/>
  <c r="AE133"/>
  <c r="X134"/>
  <c r="Y134"/>
  <c r="Z134"/>
  <c r="AC134"/>
  <c r="AD134"/>
  <c r="AE134"/>
  <c r="X135"/>
  <c r="Y135"/>
  <c r="Z135"/>
  <c r="AC135"/>
  <c r="AD135"/>
  <c r="AE135"/>
  <c r="CJ135"/>
  <c r="CK135"/>
  <c r="CL135"/>
  <c r="CO135"/>
  <c r="CP135"/>
  <c r="CQ135"/>
  <c r="X91"/>
  <c r="Y91"/>
  <c r="Z91"/>
  <c r="AC91"/>
  <c r="AD91"/>
  <c r="AE91"/>
  <c r="BD91"/>
  <c r="BE91"/>
  <c r="BF91"/>
  <c r="BI91"/>
  <c r="BJ91"/>
  <c r="BK91"/>
  <c r="CJ91"/>
  <c r="CK91"/>
  <c r="CL91"/>
  <c r="CO91"/>
  <c r="CP91"/>
  <c r="CQ91"/>
  <c r="X92"/>
  <c r="Y92"/>
  <c r="Z92"/>
  <c r="AC92"/>
  <c r="AD92"/>
  <c r="AE92"/>
  <c r="BD92"/>
  <c r="BE92"/>
  <c r="BF92"/>
  <c r="BI92"/>
  <c r="BJ92"/>
  <c r="BK92"/>
  <c r="CJ92"/>
  <c r="CK92"/>
  <c r="CL92"/>
  <c r="CO92"/>
  <c r="CP92"/>
  <c r="CQ92"/>
  <c r="X93"/>
  <c r="Y93"/>
  <c r="Z93"/>
  <c r="AC93"/>
  <c r="AD93"/>
  <c r="AE93"/>
  <c r="BD93"/>
  <c r="BE93"/>
  <c r="BF93"/>
  <c r="BI93"/>
  <c r="BJ93"/>
  <c r="BK93"/>
  <c r="CJ93"/>
  <c r="CK93"/>
  <c r="CL93"/>
  <c r="CO93"/>
  <c r="CP93"/>
  <c r="CQ93"/>
  <c r="X94"/>
  <c r="Y94"/>
  <c r="Z94"/>
  <c r="AC94"/>
  <c r="AD94"/>
  <c r="AE94"/>
  <c r="BD94"/>
  <c r="BE94"/>
  <c r="BF94"/>
  <c r="BI94"/>
  <c r="BJ94"/>
  <c r="BK94"/>
  <c r="CJ94"/>
  <c r="CK94"/>
  <c r="CL94"/>
  <c r="CO94"/>
  <c r="CP94"/>
  <c r="CQ94"/>
  <c r="X95"/>
  <c r="Y95"/>
  <c r="Z95"/>
  <c r="AC95"/>
  <c r="AD95"/>
  <c r="AE95"/>
  <c r="BD95"/>
  <c r="BE95"/>
  <c r="BF95"/>
  <c r="BI95"/>
  <c r="BJ95"/>
  <c r="BK95"/>
  <c r="CJ95"/>
  <c r="CK95"/>
  <c r="CL95"/>
  <c r="CO95"/>
  <c r="CP95"/>
  <c r="CQ95"/>
  <c r="X96"/>
  <c r="Y96"/>
  <c r="Z96"/>
  <c r="AC96"/>
  <c r="AD96"/>
  <c r="AE96"/>
  <c r="BD96"/>
  <c r="BE96"/>
  <c r="BF96"/>
  <c r="BI96"/>
  <c r="BJ96"/>
  <c r="BK96"/>
  <c r="CJ96"/>
  <c r="CK96"/>
  <c r="CL96"/>
  <c r="CO96"/>
  <c r="CP96"/>
  <c r="CQ96"/>
  <c r="X97"/>
  <c r="Y97"/>
  <c r="Z97"/>
  <c r="AC97"/>
  <c r="AD97"/>
  <c r="AE97"/>
  <c r="BD97"/>
  <c r="BE97"/>
  <c r="BF97"/>
  <c r="BI97"/>
  <c r="BJ97"/>
  <c r="BK97"/>
  <c r="CJ97"/>
  <c r="CK97"/>
  <c r="CL97"/>
  <c r="CO97"/>
  <c r="CP97"/>
  <c r="CQ97"/>
  <c r="X98"/>
  <c r="Y98"/>
  <c r="Z98"/>
  <c r="AC98"/>
  <c r="AD98"/>
  <c r="AE98"/>
  <c r="BD98"/>
  <c r="BE98"/>
  <c r="BF98"/>
  <c r="BI98"/>
  <c r="BJ98"/>
  <c r="BK98"/>
  <c r="CJ98"/>
  <c r="CK98"/>
  <c r="CL98"/>
  <c r="CO98"/>
  <c r="CP98"/>
  <c r="CQ98"/>
  <c r="X100"/>
  <c r="Y100"/>
  <c r="Z100"/>
  <c r="AC100"/>
  <c r="AD100"/>
  <c r="AE100"/>
  <c r="BD100"/>
  <c r="BE100"/>
  <c r="BF100"/>
  <c r="BI100"/>
  <c r="BJ100"/>
  <c r="BK100"/>
  <c r="CJ100"/>
  <c r="CK100"/>
  <c r="CL100"/>
  <c r="CO100"/>
  <c r="CP100"/>
  <c r="CQ100"/>
  <c r="X99"/>
  <c r="Y99"/>
  <c r="Z99"/>
  <c r="AC99"/>
  <c r="AD99"/>
  <c r="AE99"/>
  <c r="BD99"/>
  <c r="BE99"/>
  <c r="BF99"/>
  <c r="BI99"/>
  <c r="BJ99"/>
  <c r="BK99"/>
  <c r="CJ99"/>
  <c r="CK99"/>
  <c r="CL99"/>
  <c r="CO99"/>
  <c r="CP99"/>
  <c r="CQ99"/>
  <c r="X66"/>
  <c r="Y66"/>
  <c r="Z66"/>
  <c r="AC66"/>
  <c r="AD66"/>
  <c r="AE66"/>
  <c r="BD66"/>
  <c r="BE66"/>
  <c r="BF66"/>
  <c r="BI66"/>
  <c r="BJ66"/>
  <c r="BK66"/>
  <c r="CJ66"/>
  <c r="CK66"/>
  <c r="CL66"/>
  <c r="CO66"/>
  <c r="CP66"/>
  <c r="CQ66"/>
  <c r="X67"/>
  <c r="Y67"/>
  <c r="Z67"/>
  <c r="AC67"/>
  <c r="AD67"/>
  <c r="AE67"/>
  <c r="BD67"/>
  <c r="BE67"/>
  <c r="BF67"/>
  <c r="BI67"/>
  <c r="BJ67"/>
  <c r="BK67"/>
  <c r="CJ67"/>
  <c r="CK67"/>
  <c r="CL67"/>
  <c r="CO67"/>
  <c r="CP67"/>
  <c r="CQ67"/>
  <c r="X68"/>
  <c r="Y68"/>
  <c r="Z68"/>
  <c r="AC68"/>
  <c r="AD68"/>
  <c r="AE68"/>
  <c r="BD68"/>
  <c r="BE68"/>
  <c r="BF68"/>
  <c r="BI68"/>
  <c r="BJ68"/>
  <c r="BK68"/>
  <c r="CJ68"/>
  <c r="CK68"/>
  <c r="CL68"/>
  <c r="CO68"/>
  <c r="CP68"/>
  <c r="CQ68"/>
  <c r="X69"/>
  <c r="Y69"/>
  <c r="Z69"/>
  <c r="AC69"/>
  <c r="AD69"/>
  <c r="AE69"/>
  <c r="BD69"/>
  <c r="BE69"/>
  <c r="BF69"/>
  <c r="BI69"/>
  <c r="BJ69"/>
  <c r="BK69"/>
  <c r="CJ69"/>
  <c r="CK69"/>
  <c r="CL69"/>
  <c r="CO69"/>
  <c r="CP69"/>
  <c r="CQ69"/>
  <c r="X70"/>
  <c r="Y70"/>
  <c r="Z70"/>
  <c r="AC70"/>
  <c r="AD70"/>
  <c r="AE70"/>
  <c r="BD70"/>
  <c r="BE70"/>
  <c r="BF70"/>
  <c r="BI70"/>
  <c r="BJ70"/>
  <c r="BK70"/>
  <c r="CJ70"/>
  <c r="CK70"/>
  <c r="CL70"/>
  <c r="CO70"/>
  <c r="CP70"/>
  <c r="CQ70"/>
  <c r="X71"/>
  <c r="Y71"/>
  <c r="Z71"/>
  <c r="AC71"/>
  <c r="AD71"/>
  <c r="AE71"/>
  <c r="BD71"/>
  <c r="BE71"/>
  <c r="BF71"/>
  <c r="BI71"/>
  <c r="BJ71"/>
  <c r="BK71"/>
  <c r="CJ71"/>
  <c r="CK71"/>
  <c r="CL71"/>
  <c r="CO71"/>
  <c r="CP71"/>
  <c r="CQ71"/>
  <c r="X72"/>
  <c r="Y72"/>
  <c r="Z72"/>
  <c r="AC72"/>
  <c r="AD72"/>
  <c r="AE72"/>
  <c r="BD72"/>
  <c r="BE72"/>
  <c r="BF72"/>
  <c r="BI72"/>
  <c r="BJ72"/>
  <c r="BK72"/>
  <c r="CJ72"/>
  <c r="CK72"/>
  <c r="CL72"/>
  <c r="CO72"/>
  <c r="CP72"/>
  <c r="CQ72"/>
  <c r="X73"/>
  <c r="Y73"/>
  <c r="Z73"/>
  <c r="AC73"/>
  <c r="AD73"/>
  <c r="AE73"/>
  <c r="BD73"/>
  <c r="BE73"/>
  <c r="BF73"/>
  <c r="BI73"/>
  <c r="BJ73"/>
  <c r="BK73"/>
  <c r="CJ73"/>
  <c r="CK73"/>
  <c r="CL73"/>
  <c r="CO73"/>
  <c r="CP73"/>
  <c r="CQ73"/>
  <c r="X74"/>
  <c r="Y74"/>
  <c r="Z74"/>
  <c r="AC74"/>
  <c r="AD74"/>
  <c r="AE74"/>
  <c r="BD74"/>
  <c r="BE74"/>
  <c r="BF74"/>
  <c r="BI74"/>
  <c r="BJ74"/>
  <c r="BK74"/>
  <c r="CJ74"/>
  <c r="CK74"/>
  <c r="CL74"/>
  <c r="CO74"/>
  <c r="CP74"/>
  <c r="CQ74"/>
  <c r="X75"/>
  <c r="Y75"/>
  <c r="Z75"/>
  <c r="AC75"/>
  <c r="AD75"/>
  <c r="AE75"/>
  <c r="BD75"/>
  <c r="BE75"/>
  <c r="BF75"/>
  <c r="BI75"/>
  <c r="BJ75"/>
  <c r="BK75"/>
  <c r="CJ75"/>
  <c r="CK75"/>
  <c r="CL75"/>
  <c r="CO75"/>
  <c r="CP75"/>
  <c r="CQ75"/>
  <c r="X76"/>
  <c r="Y76"/>
  <c r="Z76"/>
  <c r="AC76"/>
  <c r="AD76"/>
  <c r="AE76"/>
  <c r="BD76"/>
  <c r="BE76"/>
  <c r="BF76"/>
  <c r="BI76"/>
  <c r="BJ76"/>
  <c r="BK76"/>
  <c r="CJ76"/>
  <c r="CK76"/>
  <c r="CL76"/>
  <c r="CO76"/>
  <c r="CP76"/>
  <c r="CQ76"/>
  <c r="X77"/>
  <c r="Y77"/>
  <c r="Z77"/>
  <c r="AC77"/>
  <c r="AD77"/>
  <c r="AE77"/>
  <c r="BD77"/>
  <c r="BE77"/>
  <c r="BF77"/>
  <c r="BI77"/>
  <c r="BJ77"/>
  <c r="BK77"/>
  <c r="CJ77"/>
  <c r="CK77"/>
  <c r="CL77"/>
  <c r="CO77"/>
  <c r="CP77"/>
  <c r="CQ77"/>
  <c r="X78"/>
  <c r="Y78"/>
  <c r="Z78"/>
  <c r="AC78"/>
  <c r="AD78"/>
  <c r="AE78"/>
  <c r="BD78"/>
  <c r="BE78"/>
  <c r="BF78"/>
  <c r="BI78"/>
  <c r="BJ78"/>
  <c r="BK78"/>
  <c r="CJ78"/>
  <c r="CK78"/>
  <c r="CL78"/>
  <c r="CO78"/>
  <c r="CP78"/>
  <c r="CQ78"/>
  <c r="X79"/>
  <c r="Y79"/>
  <c r="Z79"/>
  <c r="AC79"/>
  <c r="AD79"/>
  <c r="AE79"/>
  <c r="BD79"/>
  <c r="BE79"/>
  <c r="BF79"/>
  <c r="BI79"/>
  <c r="BJ79"/>
  <c r="BK79"/>
  <c r="X80"/>
  <c r="Y80"/>
  <c r="Z80"/>
  <c r="AC80"/>
  <c r="AD80"/>
  <c r="AE80"/>
  <c r="BD80"/>
  <c r="BE80"/>
  <c r="BF80"/>
  <c r="BI80"/>
  <c r="BJ80"/>
  <c r="BK80"/>
  <c r="X81"/>
  <c r="Y81"/>
  <c r="Z81"/>
  <c r="AC81"/>
  <c r="AD81"/>
  <c r="AE81"/>
  <c r="BD81"/>
  <c r="BE81"/>
  <c r="BF81"/>
  <c r="BI81"/>
  <c r="BJ81"/>
  <c r="BK81"/>
  <c r="X82"/>
  <c r="Y82"/>
  <c r="Z82"/>
  <c r="AC82"/>
  <c r="AD82"/>
  <c r="AE82"/>
  <c r="BD82"/>
  <c r="BE82"/>
  <c r="BF82"/>
  <c r="BI82"/>
  <c r="BJ82"/>
  <c r="BK82"/>
  <c r="CJ82"/>
  <c r="CK82"/>
  <c r="CL82"/>
  <c r="CO82"/>
  <c r="CP82"/>
  <c r="CQ82"/>
  <c r="X83"/>
  <c r="Y83"/>
  <c r="Z83"/>
  <c r="AC83"/>
  <c r="AD83"/>
  <c r="AE83"/>
  <c r="BD83"/>
  <c r="BE83"/>
  <c r="BF83"/>
  <c r="BI83"/>
  <c r="BJ83"/>
  <c r="BK83"/>
  <c r="CJ83"/>
  <c r="CK83"/>
  <c r="CL83"/>
  <c r="CO83"/>
  <c r="CP83"/>
  <c r="CQ83"/>
  <c r="X84"/>
  <c r="Y84"/>
  <c r="Z84"/>
  <c r="AC84"/>
  <c r="AD84"/>
  <c r="AE84"/>
  <c r="BD84"/>
  <c r="BE84"/>
  <c r="BF84"/>
  <c r="BI84"/>
  <c r="BJ84"/>
  <c r="BK84"/>
  <c r="CJ84"/>
  <c r="CK84"/>
  <c r="CL84"/>
  <c r="CO84"/>
  <c r="CP84"/>
  <c r="CQ84"/>
  <c r="X85"/>
  <c r="Y85"/>
  <c r="Z85"/>
  <c r="AC85"/>
  <c r="AD85"/>
  <c r="AE85"/>
  <c r="BD85"/>
  <c r="BE85"/>
  <c r="BF85"/>
  <c r="BI85"/>
  <c r="BJ85"/>
  <c r="BK85"/>
  <c r="CJ85"/>
  <c r="CK85"/>
  <c r="CL85"/>
  <c r="CO85"/>
  <c r="CP85"/>
  <c r="CQ85"/>
  <c r="X86"/>
  <c r="Y86"/>
  <c r="Z86"/>
  <c r="AC86"/>
  <c r="AD86"/>
  <c r="AE86"/>
  <c r="BD86"/>
  <c r="BE86"/>
  <c r="BF86"/>
  <c r="BI86"/>
  <c r="BJ86"/>
  <c r="BK86"/>
  <c r="CJ86"/>
  <c r="CK86"/>
  <c r="CL86"/>
  <c r="CO86"/>
  <c r="CP86"/>
  <c r="CQ86"/>
  <c r="X87"/>
  <c r="Y87"/>
  <c r="Z87"/>
  <c r="AC87"/>
  <c r="AD87"/>
  <c r="AE87"/>
  <c r="BD87"/>
  <c r="BE87"/>
  <c r="BF87"/>
  <c r="BI87"/>
  <c r="BJ87"/>
  <c r="BK87"/>
  <c r="CO87"/>
  <c r="CP87"/>
  <c r="CQ87"/>
  <c r="X88"/>
  <c r="Y88"/>
  <c r="Z88"/>
  <c r="AC88"/>
  <c r="AD88"/>
  <c r="AE88"/>
  <c r="BD88"/>
  <c r="BE88"/>
  <c r="BF88"/>
  <c r="BI88"/>
  <c r="BJ88"/>
  <c r="BK88"/>
  <c r="CO88"/>
  <c r="CP88"/>
  <c r="CQ88"/>
  <c r="H36"/>
  <c r="I36"/>
  <c r="J36"/>
  <c r="M36"/>
  <c r="N36"/>
  <c r="O36"/>
  <c r="AN36"/>
  <c r="AO36"/>
  <c r="AP36"/>
  <c r="AS36"/>
  <c r="AT36"/>
  <c r="AU36"/>
  <c r="BD36"/>
  <c r="BE36"/>
  <c r="BF36"/>
  <c r="BI36"/>
  <c r="BJ36"/>
  <c r="BK36"/>
  <c r="H60"/>
  <c r="I60"/>
  <c r="J60"/>
  <c r="M60"/>
  <c r="N60"/>
  <c r="O60"/>
  <c r="AN60"/>
  <c r="AO60"/>
  <c r="AP60"/>
  <c r="AS60"/>
  <c r="AT60"/>
  <c r="AU60"/>
  <c r="BD60"/>
  <c r="BE60"/>
  <c r="BF60"/>
  <c r="BI60"/>
  <c r="BJ60"/>
  <c r="BK60"/>
  <c r="H59"/>
  <c r="I59"/>
  <c r="J59"/>
  <c r="M59"/>
  <c r="N59"/>
  <c r="O59"/>
  <c r="AN59"/>
  <c r="AO59"/>
  <c r="AP59"/>
  <c r="AS59"/>
  <c r="AT59"/>
  <c r="AU59"/>
  <c r="BD59"/>
  <c r="BE59"/>
  <c r="BF59"/>
  <c r="BI59"/>
  <c r="BJ59"/>
  <c r="BK59"/>
  <c r="H58"/>
  <c r="I58"/>
  <c r="J58"/>
  <c r="M58"/>
  <c r="N58"/>
  <c r="O58"/>
  <c r="AN58"/>
  <c r="AO58"/>
  <c r="AP58"/>
  <c r="AS58"/>
  <c r="AT58"/>
  <c r="AU58"/>
  <c r="BD58"/>
  <c r="BE58"/>
  <c r="BF58"/>
  <c r="BI58"/>
  <c r="BJ58"/>
  <c r="BK58"/>
  <c r="H57"/>
  <c r="I57"/>
  <c r="J57"/>
  <c r="M57"/>
  <c r="N57"/>
  <c r="O57"/>
  <c r="AN57"/>
  <c r="AO57"/>
  <c r="AP57"/>
  <c r="AS57"/>
  <c r="AT57"/>
  <c r="AU57"/>
  <c r="BD57"/>
  <c r="BE57"/>
  <c r="BF57"/>
  <c r="BI57"/>
  <c r="BJ57"/>
  <c r="BK57"/>
  <c r="H56"/>
  <c r="I56"/>
  <c r="J56"/>
  <c r="M56"/>
  <c r="N56"/>
  <c r="O56"/>
  <c r="AN56"/>
  <c r="AO56"/>
  <c r="AP56"/>
  <c r="AS56"/>
  <c r="AT56"/>
  <c r="AU56"/>
  <c r="BD56"/>
  <c r="BE56"/>
  <c r="BF56"/>
  <c r="BI56"/>
  <c r="BJ56"/>
  <c r="BK56"/>
  <c r="H55"/>
  <c r="I55"/>
  <c r="J55"/>
  <c r="M55"/>
  <c r="N55"/>
  <c r="O55"/>
  <c r="AN55"/>
  <c r="AO55"/>
  <c r="AP55"/>
  <c r="AS55"/>
  <c r="AT55"/>
  <c r="AU55"/>
  <c r="BD55"/>
  <c r="BE55"/>
  <c r="BF55"/>
  <c r="BI55"/>
  <c r="BJ55"/>
  <c r="BK55"/>
  <c r="H53"/>
  <c r="I53"/>
  <c r="J53"/>
  <c r="M53"/>
  <c r="N53"/>
  <c r="O53"/>
  <c r="AN53"/>
  <c r="AO53"/>
  <c r="AP53"/>
  <c r="AS53"/>
  <c r="AT53"/>
  <c r="AU53"/>
  <c r="BD53"/>
  <c r="BE53"/>
  <c r="BF53"/>
  <c r="BI53"/>
  <c r="BJ53"/>
  <c r="BK53"/>
  <c r="H52"/>
  <c r="I52"/>
  <c r="J52"/>
  <c r="M52"/>
  <c r="N52"/>
  <c r="O52"/>
  <c r="AN52"/>
  <c r="AO52"/>
  <c r="AP52"/>
  <c r="AS52"/>
  <c r="AT52"/>
  <c r="AU52"/>
  <c r="BD52"/>
  <c r="BE52"/>
  <c r="BF52"/>
  <c r="BI52"/>
  <c r="BJ52"/>
  <c r="BK52"/>
  <c r="H54"/>
  <c r="I54"/>
  <c r="J54"/>
  <c r="M54"/>
  <c r="N54"/>
  <c r="O54"/>
  <c r="AN54"/>
  <c r="AO54"/>
  <c r="AP54"/>
  <c r="AS54"/>
  <c r="AT54"/>
  <c r="AU54"/>
  <c r="BD54"/>
  <c r="BE54"/>
  <c r="BF54"/>
  <c r="BI54"/>
  <c r="BJ54"/>
  <c r="BK54"/>
  <c r="H37"/>
  <c r="I37"/>
  <c r="J37"/>
  <c r="M37"/>
  <c r="N37"/>
  <c r="O37"/>
  <c r="AN37"/>
  <c r="AO37"/>
  <c r="AP37"/>
  <c r="AS37"/>
  <c r="AT37"/>
  <c r="AU37"/>
  <c r="BD37"/>
  <c r="BE37"/>
  <c r="BF37"/>
  <c r="BI37"/>
  <c r="BJ37"/>
  <c r="BK37"/>
  <c r="H41"/>
  <c r="I41"/>
  <c r="J41"/>
  <c r="M41"/>
  <c r="N41"/>
  <c r="O41"/>
  <c r="AN41"/>
  <c r="AO41"/>
  <c r="AP41"/>
  <c r="AS41"/>
  <c r="AT41"/>
  <c r="AU41"/>
  <c r="BD41"/>
  <c r="BE41"/>
  <c r="BF41"/>
  <c r="BI41"/>
  <c r="BJ41"/>
  <c r="BK41"/>
  <c r="H43"/>
  <c r="I43"/>
  <c r="J43"/>
  <c r="M43"/>
  <c r="N43"/>
  <c r="O43"/>
  <c r="AN43"/>
  <c r="AO43"/>
  <c r="AP43"/>
  <c r="AS43"/>
  <c r="AT43"/>
  <c r="AU43"/>
  <c r="BD43"/>
  <c r="BE43"/>
  <c r="BF43"/>
  <c r="BI43"/>
  <c r="BJ43"/>
  <c r="BK43"/>
  <c r="H44"/>
  <c r="I44"/>
  <c r="J44"/>
  <c r="M44"/>
  <c r="N44"/>
  <c r="O44"/>
  <c r="AN44"/>
  <c r="AO44"/>
  <c r="AP44"/>
  <c r="AS44"/>
  <c r="AT44"/>
  <c r="AU44"/>
  <c r="BD44"/>
  <c r="BE44"/>
  <c r="BF44"/>
  <c r="BI44"/>
  <c r="BJ44"/>
  <c r="BK44"/>
  <c r="H49"/>
  <c r="I49"/>
  <c r="J49"/>
  <c r="M49"/>
  <c r="N49"/>
  <c r="O49"/>
  <c r="AN49"/>
  <c r="AO49"/>
  <c r="AP49"/>
  <c r="H39"/>
  <c r="I39"/>
  <c r="J39"/>
  <c r="M39"/>
  <c r="N39"/>
  <c r="O39"/>
  <c r="AN39"/>
  <c r="AO39"/>
  <c r="AP39"/>
  <c r="AS39"/>
  <c r="AT39"/>
  <c r="AU39"/>
  <c r="BD39"/>
  <c r="BE39"/>
  <c r="BF39"/>
  <c r="BI39"/>
  <c r="BJ39"/>
  <c r="BK39"/>
  <c r="H42"/>
  <c r="I42"/>
  <c r="J42"/>
  <c r="M42"/>
  <c r="N42"/>
  <c r="O42"/>
  <c r="AN42"/>
  <c r="AO42"/>
  <c r="AP42"/>
  <c r="AS42"/>
  <c r="AT42"/>
  <c r="AU42"/>
  <c r="BD42"/>
  <c r="BE42"/>
  <c r="BF42"/>
  <c r="BI42"/>
  <c r="BJ42"/>
  <c r="BK42"/>
  <c r="H45"/>
  <c r="I45"/>
  <c r="J45"/>
  <c r="M45"/>
  <c r="N45"/>
  <c r="O45"/>
  <c r="AN45"/>
  <c r="AO45"/>
  <c r="AP45"/>
  <c r="AS45"/>
  <c r="AT45"/>
  <c r="AU45"/>
  <c r="BD45"/>
  <c r="BE45"/>
  <c r="BF45"/>
  <c r="BI45"/>
  <c r="BJ45"/>
  <c r="BK45"/>
  <c r="H46"/>
  <c r="I46"/>
  <c r="J46"/>
  <c r="M46"/>
  <c r="N46"/>
  <c r="O46"/>
  <c r="AN46"/>
  <c r="AO46"/>
  <c r="AP46"/>
  <c r="AS46"/>
  <c r="AT46"/>
  <c r="AU46"/>
  <c r="BD46"/>
  <c r="BE46"/>
  <c r="BF46"/>
  <c r="BI46"/>
  <c r="BJ46"/>
  <c r="BK46"/>
  <c r="H47"/>
  <c r="I47"/>
  <c r="J47"/>
  <c r="M47"/>
  <c r="N47"/>
  <c r="O47"/>
  <c r="AN47"/>
  <c r="AO47"/>
  <c r="AP47"/>
  <c r="AS47"/>
  <c r="AT47"/>
  <c r="AU47"/>
  <c r="BD47"/>
  <c r="BE47"/>
  <c r="BF47"/>
  <c r="BI47"/>
  <c r="BJ47"/>
  <c r="BK47"/>
  <c r="H48"/>
  <c r="I48"/>
  <c r="J48"/>
  <c r="M48"/>
  <c r="N48"/>
  <c r="O48"/>
  <c r="AN48"/>
  <c r="AO48"/>
  <c r="AP48"/>
  <c r="AS48"/>
  <c r="AT48"/>
  <c r="AU48"/>
  <c r="BD48"/>
  <c r="BE48"/>
  <c r="BF48"/>
  <c r="BI48"/>
  <c r="BJ48"/>
  <c r="BK48"/>
  <c r="H34"/>
  <c r="I34"/>
  <c r="J34"/>
  <c r="M34"/>
  <c r="N34"/>
  <c r="O34"/>
  <c r="X34"/>
  <c r="Y34"/>
  <c r="Z34"/>
  <c r="AC34"/>
  <c r="AD34"/>
  <c r="AE34"/>
  <c r="AN34"/>
  <c r="AO34"/>
  <c r="AP34"/>
  <c r="AS34"/>
  <c r="AT34"/>
  <c r="AU34"/>
  <c r="BD34"/>
  <c r="BE34"/>
  <c r="BF34"/>
  <c r="BI34"/>
  <c r="BJ34"/>
  <c r="BK34"/>
  <c r="CJ34"/>
  <c r="CK34"/>
  <c r="CL34"/>
  <c r="CO34"/>
  <c r="CP34"/>
  <c r="CQ34"/>
  <c r="H24"/>
  <c r="I24"/>
  <c r="J24"/>
  <c r="M24"/>
  <c r="N24"/>
  <c r="O24"/>
  <c r="X24"/>
  <c r="Y24"/>
  <c r="Z24"/>
  <c r="AC24"/>
  <c r="AD24"/>
  <c r="AE24"/>
  <c r="AN24"/>
  <c r="AO24"/>
  <c r="AP24"/>
  <c r="AS24"/>
  <c r="AT24"/>
  <c r="AU24"/>
  <c r="BD24"/>
  <c r="BE24"/>
  <c r="BF24"/>
  <c r="BI24"/>
  <c r="BJ24"/>
  <c r="BK24"/>
  <c r="CJ24"/>
  <c r="CK24"/>
  <c r="CL24"/>
  <c r="CO24"/>
  <c r="CP24"/>
  <c r="CQ24"/>
  <c r="H13"/>
  <c r="I13"/>
  <c r="J13"/>
  <c r="M13"/>
  <c r="N13"/>
  <c r="O13"/>
  <c r="X13"/>
  <c r="Y13"/>
  <c r="Z13"/>
  <c r="AC13"/>
  <c r="AD13"/>
  <c r="AE13"/>
  <c r="AN13"/>
  <c r="AO13"/>
  <c r="AP13"/>
  <c r="AS13"/>
  <c r="AT13"/>
  <c r="AU13"/>
  <c r="BD13"/>
  <c r="BE13"/>
  <c r="BF13"/>
  <c r="BI13"/>
  <c r="BJ13"/>
  <c r="BK13"/>
  <c r="CJ13"/>
  <c r="CK13"/>
  <c r="CL13"/>
  <c r="CO13"/>
  <c r="CP13"/>
  <c r="CQ13"/>
  <c r="H14"/>
  <c r="I14"/>
  <c r="J14"/>
  <c r="M14"/>
  <c r="N14"/>
  <c r="O14"/>
  <c r="X14"/>
  <c r="Y14"/>
  <c r="Z14"/>
  <c r="AC14"/>
  <c r="AD14"/>
  <c r="AE14"/>
  <c r="AN14"/>
  <c r="AO14"/>
  <c r="AP14"/>
  <c r="AS14"/>
  <c r="AT14"/>
  <c r="AU14"/>
  <c r="BD14"/>
  <c r="BE14"/>
  <c r="BF14"/>
  <c r="BI14"/>
  <c r="BJ14"/>
  <c r="BK14"/>
  <c r="CJ14"/>
  <c r="CK14"/>
  <c r="CL14"/>
  <c r="CO14"/>
  <c r="CP14"/>
  <c r="CQ14"/>
  <c r="H17"/>
  <c r="I17"/>
  <c r="J17"/>
  <c r="M17"/>
  <c r="N17"/>
  <c r="O17"/>
  <c r="X17"/>
  <c r="Y17"/>
  <c r="Z17"/>
  <c r="AC17"/>
  <c r="AD17"/>
  <c r="AE17"/>
  <c r="AN17"/>
  <c r="AO17"/>
  <c r="AP17"/>
  <c r="AS17"/>
  <c r="AT17"/>
  <c r="AU17"/>
  <c r="BD17"/>
  <c r="BE17"/>
  <c r="BF17"/>
  <c r="BI17"/>
  <c r="BJ17"/>
  <c r="BK17"/>
  <c r="CJ17"/>
  <c r="CK17"/>
  <c r="CL17"/>
  <c r="CO17"/>
  <c r="CP17"/>
  <c r="CQ17"/>
  <c r="H16"/>
  <c r="I16"/>
  <c r="J16"/>
  <c r="M16"/>
  <c r="N16"/>
  <c r="O16"/>
  <c r="X16"/>
  <c r="Y16"/>
  <c r="Z16"/>
  <c r="AC16"/>
  <c r="AD16"/>
  <c r="AE16"/>
  <c r="AN16"/>
  <c r="AO16"/>
  <c r="AP16"/>
  <c r="AS16"/>
  <c r="AT16"/>
  <c r="AU16"/>
  <c r="BD16"/>
  <c r="BE16"/>
  <c r="BF16"/>
  <c r="BI16"/>
  <c r="BJ16"/>
  <c r="BK16"/>
  <c r="CJ16"/>
  <c r="CK16"/>
  <c r="CL16"/>
  <c r="CO16"/>
  <c r="CP16"/>
  <c r="CQ16"/>
  <c r="H18"/>
  <c r="I18"/>
  <c r="J18"/>
  <c r="M18"/>
  <c r="N18"/>
  <c r="O18"/>
  <c r="X18"/>
  <c r="Y18"/>
  <c r="Z18"/>
  <c r="AC18"/>
  <c r="AD18"/>
  <c r="AE18"/>
  <c r="AN18"/>
  <c r="AO18"/>
  <c r="AP18"/>
  <c r="AS18"/>
  <c r="AT18"/>
  <c r="AU18"/>
  <c r="BD18"/>
  <c r="BE18"/>
  <c r="BF18"/>
  <c r="BI18"/>
  <c r="BJ18"/>
  <c r="BK18"/>
  <c r="CJ18"/>
  <c r="CK18"/>
  <c r="CL18"/>
  <c r="CO18"/>
  <c r="CP18"/>
  <c r="CQ18"/>
  <c r="H19"/>
  <c r="I19"/>
  <c r="J19"/>
  <c r="M19"/>
  <c r="N19"/>
  <c r="O19"/>
  <c r="X19"/>
  <c r="Y19"/>
  <c r="Z19"/>
  <c r="AC19"/>
  <c r="AD19"/>
  <c r="AE19"/>
  <c r="AN19"/>
  <c r="AO19"/>
  <c r="AP19"/>
  <c r="AS19"/>
  <c r="AT19"/>
  <c r="AU19"/>
  <c r="BD19"/>
  <c r="BE19"/>
  <c r="BF19"/>
  <c r="BI19"/>
  <c r="BJ19"/>
  <c r="BK19"/>
  <c r="CJ19"/>
  <c r="CK19"/>
  <c r="CL19"/>
  <c r="CO19"/>
  <c r="CP19"/>
  <c r="CQ19"/>
  <c r="H20"/>
  <c r="I20"/>
  <c r="J20"/>
  <c r="M20"/>
  <c r="N20"/>
  <c r="O20"/>
  <c r="X20"/>
  <c r="Y20"/>
  <c r="Z20"/>
  <c r="AC20"/>
  <c r="AD20"/>
  <c r="AE20"/>
  <c r="AN20"/>
  <c r="AO20"/>
  <c r="AP20"/>
  <c r="AS20"/>
  <c r="AT20"/>
  <c r="AU20"/>
  <c r="BD20"/>
  <c r="BE20"/>
  <c r="BF20"/>
  <c r="BI20"/>
  <c r="BJ20"/>
  <c r="BK20"/>
  <c r="CJ20"/>
  <c r="CK20"/>
  <c r="CL20"/>
  <c r="CO20"/>
  <c r="CP20"/>
  <c r="CQ20"/>
  <c r="H21"/>
  <c r="I21"/>
  <c r="J21"/>
  <c r="M21"/>
  <c r="N21"/>
  <c r="O21"/>
  <c r="X21"/>
  <c r="Y21"/>
  <c r="Z21"/>
  <c r="AC21"/>
  <c r="AD21"/>
  <c r="AE21"/>
  <c r="AN21"/>
  <c r="AO21"/>
  <c r="AP21"/>
  <c r="AS21"/>
  <c r="AT21"/>
  <c r="AU21"/>
  <c r="BD21"/>
  <c r="BE21"/>
  <c r="BF21"/>
  <c r="BI21"/>
  <c r="BJ21"/>
  <c r="BK21"/>
  <c r="CJ21"/>
  <c r="CK21"/>
  <c r="CL21"/>
  <c r="CO21"/>
  <c r="CP21"/>
  <c r="CQ21"/>
  <c r="H22"/>
  <c r="I22"/>
  <c r="J22"/>
  <c r="M22"/>
  <c r="N22"/>
  <c r="O22"/>
  <c r="X22"/>
  <c r="Y22"/>
  <c r="Z22"/>
  <c r="AC22"/>
  <c r="AD22"/>
  <c r="AE22"/>
  <c r="AN22"/>
  <c r="AO22"/>
  <c r="AP22"/>
  <c r="AS22"/>
  <c r="AT22"/>
  <c r="AU22"/>
  <c r="BD22"/>
  <c r="BE22"/>
  <c r="BF22"/>
  <c r="BI22"/>
  <c r="BJ22"/>
  <c r="BK22"/>
  <c r="CJ22"/>
  <c r="CK22"/>
  <c r="CL22"/>
  <c r="CO22"/>
  <c r="CP22"/>
  <c r="CQ22"/>
  <c r="H25"/>
  <c r="I25"/>
  <c r="J25"/>
  <c r="M25"/>
  <c r="N25"/>
  <c r="O25"/>
  <c r="X25"/>
  <c r="Y25"/>
  <c r="Z25"/>
  <c r="AC25"/>
  <c r="AD25"/>
  <c r="AE25"/>
  <c r="AN25"/>
  <c r="AO25"/>
  <c r="AP25"/>
  <c r="AS25"/>
  <c r="AT25"/>
  <c r="AU25"/>
  <c r="BD25"/>
  <c r="BE25"/>
  <c r="BF25"/>
  <c r="BI25"/>
  <c r="BJ25"/>
  <c r="BK25"/>
  <c r="CJ25"/>
  <c r="CK25"/>
  <c r="CL25"/>
  <c r="CO25"/>
  <c r="CP25"/>
  <c r="CQ25"/>
  <c r="H30"/>
  <c r="I30"/>
  <c r="J30"/>
  <c r="M30"/>
  <c r="N30"/>
  <c r="O30"/>
  <c r="X30"/>
  <c r="Y30"/>
  <c r="Z30"/>
  <c r="BD30"/>
  <c r="BE30"/>
  <c r="BF30"/>
  <c r="CJ30"/>
  <c r="CK30"/>
  <c r="CL30"/>
  <c r="BK90"/>
  <c r="BJ90"/>
  <c r="BI90"/>
  <c r="BF90"/>
  <c r="BE90"/>
  <c r="BD90"/>
  <c r="BK101"/>
  <c r="BJ101"/>
  <c r="BI101"/>
  <c r="BF101"/>
  <c r="BE101"/>
  <c r="BD101"/>
  <c r="BK65"/>
  <c r="BJ65"/>
  <c r="BI65"/>
  <c r="BF65"/>
  <c r="BE65"/>
  <c r="BD65"/>
  <c r="BK64"/>
  <c r="BJ64"/>
  <c r="BI64"/>
  <c r="BF64"/>
  <c r="BE64"/>
  <c r="BD64"/>
  <c r="O61"/>
  <c r="N61"/>
  <c r="M61"/>
  <c r="J61"/>
  <c r="I61"/>
  <c r="H61"/>
  <c r="O51"/>
  <c r="N51"/>
  <c r="M51"/>
  <c r="J51"/>
  <c r="I51"/>
  <c r="H51"/>
  <c r="O32"/>
  <c r="N32"/>
  <c r="M32"/>
  <c r="J32"/>
  <c r="I32"/>
  <c r="H32"/>
  <c r="O33"/>
  <c r="N33"/>
  <c r="M33"/>
  <c r="J33"/>
  <c r="I33"/>
  <c r="H33"/>
  <c r="O23"/>
  <c r="N23"/>
  <c r="M23"/>
  <c r="J23"/>
  <c r="I23"/>
  <c r="H23"/>
  <c r="O15"/>
  <c r="N15"/>
  <c r="M15"/>
  <c r="J15"/>
  <c r="I15"/>
  <c r="H15"/>
  <c r="DD138"/>
  <c r="DD139" s="1"/>
  <c r="DD140" s="1"/>
  <c r="DD141" s="1"/>
  <c r="DD142" s="1"/>
  <c r="CQ141"/>
  <c r="CP141"/>
  <c r="CO141"/>
  <c r="CL141"/>
  <c r="CK141"/>
  <c r="CJ141"/>
  <c r="AE141"/>
  <c r="AD141"/>
  <c r="AC141"/>
  <c r="Z141"/>
  <c r="Y141"/>
  <c r="X141"/>
  <c r="CQ142"/>
  <c r="CP142"/>
  <c r="CO142"/>
  <c r="CL142"/>
  <c r="CK142"/>
  <c r="CJ142"/>
  <c r="AE142"/>
  <c r="AD142"/>
  <c r="AC142"/>
  <c r="Z142"/>
  <c r="Y142"/>
  <c r="X142"/>
  <c r="DG104"/>
  <c r="DG105" s="1"/>
  <c r="DG106" s="1"/>
  <c r="DG107" s="1"/>
  <c r="DG108" s="1"/>
  <c r="DG109" s="1"/>
  <c r="DG110" s="1"/>
  <c r="DG111" s="1"/>
  <c r="DG112" s="1"/>
  <c r="DG113" s="1"/>
  <c r="DG114" s="1"/>
  <c r="DG115" s="1"/>
  <c r="DG116" s="1"/>
  <c r="DG117" s="1"/>
  <c r="DG118" s="1"/>
  <c r="DG119" s="1"/>
  <c r="DG120" s="1"/>
  <c r="DD104"/>
  <c r="DD105" s="1"/>
  <c r="DD106" s="1"/>
  <c r="DD107" s="1"/>
  <c r="DD108" s="1"/>
  <c r="DD109" s="1"/>
  <c r="DD110" s="1"/>
  <c r="DD111" s="1"/>
  <c r="DD112" s="1"/>
  <c r="DD113" s="1"/>
  <c r="DD114" s="1"/>
  <c r="DD115" s="1"/>
  <c r="DD116" s="1"/>
  <c r="DD117" s="1"/>
  <c r="DD118" s="1"/>
  <c r="DD119" s="1"/>
  <c r="DD120" s="1"/>
  <c r="DD121" s="1"/>
  <c r="DD122" s="1"/>
  <c r="DD123" s="1"/>
  <c r="DD124" s="1"/>
  <c r="DD125" s="1"/>
  <c r="DD126" s="1"/>
  <c r="DD127" s="1"/>
  <c r="DD128" s="1"/>
  <c r="DD129" s="1"/>
  <c r="DD130" s="1"/>
  <c r="CQ130"/>
  <c r="CP130"/>
  <c r="CO130"/>
  <c r="CL130"/>
  <c r="CK130"/>
  <c r="CJ130"/>
  <c r="AE130"/>
  <c r="AD130"/>
  <c r="AC130"/>
  <c r="Z130"/>
  <c r="Y130"/>
  <c r="X130"/>
  <c r="A104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CQ129"/>
  <c r="CP129"/>
  <c r="CO129"/>
  <c r="CL129"/>
  <c r="CK129"/>
  <c r="CJ129"/>
  <c r="AE129"/>
  <c r="AD129"/>
  <c r="AC129"/>
  <c r="Z129"/>
  <c r="Y129"/>
  <c r="X129"/>
  <c r="DG91"/>
  <c r="DG92" s="1"/>
  <c r="DG93" s="1"/>
  <c r="DG94" s="1"/>
  <c r="DG95" s="1"/>
  <c r="DG96" s="1"/>
  <c r="DG97" s="1"/>
  <c r="DG98" s="1"/>
  <c r="DG99" s="1"/>
  <c r="DG100" s="1"/>
  <c r="DG101" s="1"/>
  <c r="DD91"/>
  <c r="DD92" s="1"/>
  <c r="DD93" s="1"/>
  <c r="DD94" s="1"/>
  <c r="DD95" s="1"/>
  <c r="DD96" s="1"/>
  <c r="DD97" s="1"/>
  <c r="DD98" s="1"/>
  <c r="DD99" s="1"/>
  <c r="DD100" s="1"/>
  <c r="DD101" s="1"/>
  <c r="CQ90"/>
  <c r="CP90"/>
  <c r="CO90"/>
  <c r="CL90"/>
  <c r="CK90"/>
  <c r="CJ90"/>
  <c r="AE90"/>
  <c r="AD90"/>
  <c r="AC90"/>
  <c r="Z90"/>
  <c r="Y90"/>
  <c r="X90"/>
  <c r="A91"/>
  <c r="A92" s="1"/>
  <c r="A93" s="1"/>
  <c r="A94" s="1"/>
  <c r="A95" s="1"/>
  <c r="A96" s="1"/>
  <c r="A97" s="1"/>
  <c r="A98" s="1"/>
  <c r="A99" s="1"/>
  <c r="A100" s="1"/>
  <c r="A101" s="1"/>
  <c r="CQ101"/>
  <c r="CP101"/>
  <c r="CO101"/>
  <c r="CL101"/>
  <c r="CK101"/>
  <c r="CJ101"/>
  <c r="AE101"/>
  <c r="AD101"/>
  <c r="AC101"/>
  <c r="Z101"/>
  <c r="Y101"/>
  <c r="X101"/>
  <c r="DB89"/>
  <c r="DG65"/>
  <c r="DG66" s="1"/>
  <c r="DG67" s="1"/>
  <c r="DG68" s="1"/>
  <c r="DG69" s="1"/>
  <c r="DG70" s="1"/>
  <c r="DG71" s="1"/>
  <c r="DG72" s="1"/>
  <c r="DG73" s="1"/>
  <c r="DG74" s="1"/>
  <c r="DG75" s="1"/>
  <c r="DG76" s="1"/>
  <c r="DG77" s="1"/>
  <c r="DG78" s="1"/>
  <c r="DD65"/>
  <c r="DD66" s="1"/>
  <c r="DD67" s="1"/>
  <c r="DD68" s="1"/>
  <c r="DD69" s="1"/>
  <c r="DD70" s="1"/>
  <c r="DD71" s="1"/>
  <c r="DD72" s="1"/>
  <c r="DD73" s="1"/>
  <c r="DD74" s="1"/>
  <c r="DD75" s="1"/>
  <c r="DD76" s="1"/>
  <c r="DD77" s="1"/>
  <c r="DD78" s="1"/>
  <c r="CQ65"/>
  <c r="CP65"/>
  <c r="CO65"/>
  <c r="CL65"/>
  <c r="CK65"/>
  <c r="CJ65"/>
  <c r="AE65"/>
  <c r="AD65"/>
  <c r="AC65"/>
  <c r="Z65"/>
  <c r="Y65"/>
  <c r="X65"/>
  <c r="A65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CQ64"/>
  <c r="CP64"/>
  <c r="CO64"/>
  <c r="CL64"/>
  <c r="CK64"/>
  <c r="CJ64"/>
  <c r="AE64"/>
  <c r="AD64"/>
  <c r="AC64"/>
  <c r="Z64"/>
  <c r="Y64"/>
  <c r="X64"/>
  <c r="DG52"/>
  <c r="DG53" s="1"/>
  <c r="DD53"/>
  <c r="BK61"/>
  <c r="BJ61"/>
  <c r="BI61"/>
  <c r="BF61"/>
  <c r="BE61"/>
  <c r="BD61"/>
  <c r="AU61"/>
  <c r="AT61"/>
  <c r="AS61"/>
  <c r="AP61"/>
  <c r="AO61"/>
  <c r="AN61"/>
  <c r="A52"/>
  <c r="BK51"/>
  <c r="BJ51"/>
  <c r="BI51"/>
  <c r="BF51"/>
  <c r="BE51"/>
  <c r="BD51"/>
  <c r="AU51"/>
  <c r="AT51"/>
  <c r="AS51"/>
  <c r="AP51"/>
  <c r="AO51"/>
  <c r="AN51"/>
  <c r="DG37"/>
  <c r="BK38"/>
  <c r="BJ38"/>
  <c r="BI38"/>
  <c r="BF38"/>
  <c r="BE38"/>
  <c r="BD38"/>
  <c r="AU38"/>
  <c r="AT38"/>
  <c r="AS38"/>
  <c r="AP38"/>
  <c r="AO38"/>
  <c r="AN38"/>
  <c r="O38"/>
  <c r="N38"/>
  <c r="M38"/>
  <c r="J38"/>
  <c r="I38"/>
  <c r="H38"/>
  <c r="A37"/>
  <c r="BK40"/>
  <c r="BJ40"/>
  <c r="BI40"/>
  <c r="BF40"/>
  <c r="BE40"/>
  <c r="BD40"/>
  <c r="AU40"/>
  <c r="AT40"/>
  <c r="AS40"/>
  <c r="AP40"/>
  <c r="AO40"/>
  <c r="AN40"/>
  <c r="O40"/>
  <c r="N40"/>
  <c r="M40"/>
  <c r="J40"/>
  <c r="I40"/>
  <c r="H40"/>
  <c r="DG33"/>
  <c r="DG34" s="1"/>
  <c r="CQ32"/>
  <c r="CP32"/>
  <c r="CO32"/>
  <c r="CL32"/>
  <c r="CK32"/>
  <c r="CJ32"/>
  <c r="BK32"/>
  <c r="BJ32"/>
  <c r="BI32"/>
  <c r="BF32"/>
  <c r="BE32"/>
  <c r="BD32"/>
  <c r="AU32"/>
  <c r="AT32"/>
  <c r="AS32"/>
  <c r="AP32"/>
  <c r="AO32"/>
  <c r="AN32"/>
  <c r="AE32"/>
  <c r="AD32"/>
  <c r="AC32"/>
  <c r="Z32"/>
  <c r="Y32"/>
  <c r="X32"/>
  <c r="A33"/>
  <c r="A34" s="1"/>
  <c r="CQ33"/>
  <c r="CP33"/>
  <c r="CO33"/>
  <c r="CL33"/>
  <c r="CK33"/>
  <c r="CJ33"/>
  <c r="BK33"/>
  <c r="BJ33"/>
  <c r="BI33"/>
  <c r="BF33"/>
  <c r="BE33"/>
  <c r="BD33"/>
  <c r="AU33"/>
  <c r="AT33"/>
  <c r="AS33"/>
  <c r="AP33"/>
  <c r="AO33"/>
  <c r="AN33"/>
  <c r="AE33"/>
  <c r="AD33"/>
  <c r="AC33"/>
  <c r="Z33"/>
  <c r="Y33"/>
  <c r="X33"/>
  <c r="DG14"/>
  <c r="DG15" s="1"/>
  <c r="DG16" s="1"/>
  <c r="DG17" s="1"/>
  <c r="CQ23"/>
  <c r="CP23"/>
  <c r="CO23"/>
  <c r="CL23"/>
  <c r="CK23"/>
  <c r="CJ23"/>
  <c r="BK23"/>
  <c r="BJ23"/>
  <c r="BI23"/>
  <c r="BF23"/>
  <c r="BE23"/>
  <c r="BD23"/>
  <c r="AU23"/>
  <c r="AT23"/>
  <c r="AS23"/>
  <c r="AP23"/>
  <c r="AO23"/>
  <c r="AN23"/>
  <c r="AE23"/>
  <c r="AD23"/>
  <c r="AC23"/>
  <c r="Z23"/>
  <c r="Y23"/>
  <c r="X23"/>
  <c r="A14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CQ15"/>
  <c r="CP15"/>
  <c r="CO15"/>
  <c r="CL15"/>
  <c r="CK15"/>
  <c r="CJ15"/>
  <c r="BK15"/>
  <c r="BJ15"/>
  <c r="BI15"/>
  <c r="BF15"/>
  <c r="BE15"/>
  <c r="BD15"/>
  <c r="AU15"/>
  <c r="AT15"/>
  <c r="AS15"/>
  <c r="AP15"/>
  <c r="AO15"/>
  <c r="AN15"/>
  <c r="AE15"/>
  <c r="AD15"/>
  <c r="AC15"/>
  <c r="Z15"/>
  <c r="Y15"/>
  <c r="X15"/>
  <c r="DG11"/>
  <c r="CQ11"/>
  <c r="CP11"/>
  <c r="CO11"/>
  <c r="CL11"/>
  <c r="CK11"/>
  <c r="CJ11"/>
  <c r="CA11"/>
  <c r="BZ11"/>
  <c r="BY11"/>
  <c r="BV11"/>
  <c r="BU11"/>
  <c r="BT11"/>
  <c r="BK11"/>
  <c r="BJ11"/>
  <c r="BI11"/>
  <c r="BF11"/>
  <c r="BE11"/>
  <c r="BD11"/>
  <c r="AU11"/>
  <c r="AT11"/>
  <c r="AS11"/>
  <c r="AP11"/>
  <c r="AO11"/>
  <c r="AN11"/>
  <c r="AE11"/>
  <c r="AD11"/>
  <c r="AC11"/>
  <c r="Z11"/>
  <c r="Y11"/>
  <c r="X11"/>
  <c r="O11"/>
  <c r="N11"/>
  <c r="M11"/>
  <c r="J11"/>
  <c r="I11"/>
  <c r="H11"/>
  <c r="A11"/>
  <c r="CQ10"/>
  <c r="CP10"/>
  <c r="CO10"/>
  <c r="CL10"/>
  <c r="CK10"/>
  <c r="CJ10"/>
  <c r="CA10"/>
  <c r="BZ10"/>
  <c r="BY10"/>
  <c r="BV10"/>
  <c r="BU10"/>
  <c r="BT10"/>
  <c r="BK10"/>
  <c r="BJ10"/>
  <c r="BI10"/>
  <c r="BF10"/>
  <c r="BE10"/>
  <c r="BD10"/>
  <c r="AU10"/>
  <c r="AT10"/>
  <c r="AS10"/>
  <c r="AP10"/>
  <c r="AO10"/>
  <c r="AN10"/>
  <c r="AE10"/>
  <c r="AD10"/>
  <c r="AC10"/>
  <c r="Z10"/>
  <c r="Y10"/>
  <c r="X10"/>
  <c r="O10"/>
  <c r="N10"/>
  <c r="M10"/>
  <c r="J10"/>
  <c r="I10"/>
  <c r="H10"/>
  <c r="DG38" l="1"/>
  <c r="DG39" s="1"/>
  <c r="DG40" s="1"/>
  <c r="DG41" s="1"/>
  <c r="DG42" s="1"/>
  <c r="DG43" s="1"/>
  <c r="DG44" s="1"/>
  <c r="DG45" s="1"/>
  <c r="DG46" s="1"/>
  <c r="DG47" s="1"/>
  <c r="DD54"/>
  <c r="DD55" s="1"/>
  <c r="DD56" s="1"/>
  <c r="DD57" s="1"/>
  <c r="DD58" s="1"/>
  <c r="DD59" s="1"/>
  <c r="DD60" s="1"/>
  <c r="DD61" s="1"/>
  <c r="A38"/>
  <c r="A39" s="1"/>
  <c r="A40" s="1"/>
  <c r="A41" s="1"/>
  <c r="A42" s="1"/>
  <c r="A43" s="1"/>
  <c r="A44" s="1"/>
  <c r="A45" s="1"/>
  <c r="A46" s="1"/>
  <c r="A47" s="1"/>
  <c r="A48" s="1"/>
  <c r="A49" s="1"/>
  <c r="A53"/>
  <c r="A54" s="1"/>
  <c r="A55" s="1"/>
  <c r="A56" s="1"/>
  <c r="A57" s="1"/>
  <c r="A58" s="1"/>
  <c r="A59" s="1"/>
  <c r="A60" s="1"/>
  <c r="A61" s="1"/>
  <c r="DG54"/>
  <c r="DG55" s="1"/>
  <c r="DG56" s="1"/>
  <c r="DG57" s="1"/>
  <c r="DG58" s="1"/>
  <c r="DG59" s="1"/>
  <c r="DG60" s="1"/>
  <c r="DG61" s="1"/>
  <c r="CN163"/>
  <c r="DD44"/>
  <c r="BH163"/>
  <c r="L28"/>
  <c r="L29"/>
  <c r="AB132"/>
  <c r="AI132" s="1"/>
  <c r="AB126"/>
  <c r="AB90"/>
  <c r="AB81"/>
  <c r="AB80"/>
  <c r="AB66"/>
  <c r="CS86"/>
  <c r="AG98"/>
  <c r="BH62"/>
  <c r="AR62"/>
  <c r="AG165"/>
  <c r="BM165"/>
  <c r="CS165"/>
  <c r="AG166"/>
  <c r="BM166"/>
  <c r="CI166" s="1"/>
  <c r="CS166"/>
  <c r="L62"/>
  <c r="AW62"/>
  <c r="BC62" s="1"/>
  <c r="BN62" s="1"/>
  <c r="BQ62" s="1"/>
  <c r="Q62"/>
  <c r="AM62" s="1"/>
  <c r="BM62"/>
  <c r="BO62" s="1"/>
  <c r="Q27"/>
  <c r="L27"/>
  <c r="S62"/>
  <c r="Q29"/>
  <c r="S29" s="1"/>
  <c r="AW27"/>
  <c r="BC27" s="1"/>
  <c r="L26"/>
  <c r="CS160"/>
  <c r="AR29"/>
  <c r="BH27"/>
  <c r="BN27" s="1"/>
  <c r="BQ27" s="1"/>
  <c r="AR25"/>
  <c r="AG27"/>
  <c r="BM25"/>
  <c r="CI25" s="1"/>
  <c r="AG29"/>
  <c r="AM29" s="1"/>
  <c r="AB27"/>
  <c r="AG160"/>
  <c r="AR27"/>
  <c r="AR160"/>
  <c r="AW29"/>
  <c r="AY29" s="1"/>
  <c r="AB29"/>
  <c r="AI29" s="1"/>
  <c r="BM27"/>
  <c r="CI27" s="1"/>
  <c r="W27"/>
  <c r="AH27" s="1"/>
  <c r="Q26"/>
  <c r="W26" s="1"/>
  <c r="AX29"/>
  <c r="AW28"/>
  <c r="BC28" s="1"/>
  <c r="AR28"/>
  <c r="AG28"/>
  <c r="AM28" s="1"/>
  <c r="AB28"/>
  <c r="Q28"/>
  <c r="AM27"/>
  <c r="AI27"/>
  <c r="S27"/>
  <c r="W29"/>
  <c r="BM17"/>
  <c r="L23"/>
  <c r="BM160"/>
  <c r="CI160" s="1"/>
  <c r="AW160"/>
  <c r="AB160"/>
  <c r="AB165"/>
  <c r="BH165"/>
  <c r="BN165" s="1"/>
  <c r="BQ165" s="1"/>
  <c r="CN165"/>
  <c r="AB166"/>
  <c r="AH166" s="1"/>
  <c r="BH166"/>
  <c r="CN166"/>
  <c r="CN160"/>
  <c r="BH160"/>
  <c r="AB161"/>
  <c r="AH161" s="1"/>
  <c r="AK161" s="1"/>
  <c r="AB163"/>
  <c r="AH163" s="1"/>
  <c r="AB164"/>
  <c r="AH164" s="1"/>
  <c r="AK164" s="1"/>
  <c r="AG161"/>
  <c r="AM161" s="1"/>
  <c r="AM160"/>
  <c r="AG163"/>
  <c r="AR161"/>
  <c r="AW161"/>
  <c r="BH161"/>
  <c r="BH164"/>
  <c r="BM161"/>
  <c r="CI161" s="1"/>
  <c r="BM163"/>
  <c r="BM164"/>
  <c r="CI164" s="1"/>
  <c r="CN164"/>
  <c r="CN161"/>
  <c r="CS161"/>
  <c r="CS163"/>
  <c r="CU163" s="1"/>
  <c r="CS164"/>
  <c r="AG164"/>
  <c r="CI165"/>
  <c r="DD166"/>
  <c r="CS24"/>
  <c r="AW24"/>
  <c r="BC24" s="1"/>
  <c r="AW42"/>
  <c r="BC42" s="1"/>
  <c r="Q42"/>
  <c r="AM42" s="1"/>
  <c r="BM54"/>
  <c r="BM53"/>
  <c r="AW53"/>
  <c r="BC53" s="1"/>
  <c r="BM56"/>
  <c r="BM58"/>
  <c r="AW58"/>
  <c r="BC58" s="1"/>
  <c r="AW60"/>
  <c r="BC60" s="1"/>
  <c r="AG81"/>
  <c r="AG79"/>
  <c r="CS78"/>
  <c r="BM77"/>
  <c r="AG77"/>
  <c r="BM76"/>
  <c r="BM74"/>
  <c r="CI74" s="1"/>
  <c r="BM72"/>
  <c r="BM70"/>
  <c r="CI70" s="1"/>
  <c r="BM68"/>
  <c r="BM100"/>
  <c r="CI100" s="1"/>
  <c r="BM97"/>
  <c r="CI97" s="1"/>
  <c r="AG95"/>
  <c r="CS93"/>
  <c r="AG110"/>
  <c r="CS111"/>
  <c r="AG111"/>
  <c r="CS112"/>
  <c r="AG115"/>
  <c r="CS116"/>
  <c r="AG119"/>
  <c r="CS121"/>
  <c r="AG123"/>
  <c r="CS126"/>
  <c r="AG127"/>
  <c r="BH24"/>
  <c r="AR24"/>
  <c r="Q48"/>
  <c r="AW46"/>
  <c r="AR42"/>
  <c r="L42"/>
  <c r="Q43"/>
  <c r="BH54"/>
  <c r="BH53"/>
  <c r="AR53"/>
  <c r="BH56"/>
  <c r="BH58"/>
  <c r="AR58"/>
  <c r="AR60"/>
  <c r="AB79"/>
  <c r="CN78"/>
  <c r="BH77"/>
  <c r="AB77"/>
  <c r="BH76"/>
  <c r="BH74"/>
  <c r="BH72"/>
  <c r="BH70"/>
  <c r="BH68"/>
  <c r="BH100"/>
  <c r="BH97"/>
  <c r="AB95"/>
  <c r="CN93"/>
  <c r="AB110"/>
  <c r="CN111"/>
  <c r="AB111"/>
  <c r="CN112"/>
  <c r="AB115"/>
  <c r="CN116"/>
  <c r="AB119"/>
  <c r="CN121"/>
  <c r="AB123"/>
  <c r="CN126"/>
  <c r="AB127"/>
  <c r="AB23"/>
  <c r="L15"/>
  <c r="R15" s="1"/>
  <c r="BM24"/>
  <c r="CI24" s="1"/>
  <c r="AG34"/>
  <c r="Q34"/>
  <c r="Q49"/>
  <c r="BM43"/>
  <c r="AB144"/>
  <c r="AR159"/>
  <c r="CS158"/>
  <c r="BM158"/>
  <c r="CI158" s="1"/>
  <c r="AW158"/>
  <c r="AG158"/>
  <c r="AM158" s="1"/>
  <c r="AR34"/>
  <c r="AB34"/>
  <c r="L49"/>
  <c r="BH43"/>
  <c r="AG144"/>
  <c r="BM150"/>
  <c r="CN158"/>
  <c r="BH158"/>
  <c r="AR158"/>
  <c r="AY158" s="1"/>
  <c r="AB158"/>
  <c r="AH158" s="1"/>
  <c r="CU158"/>
  <c r="BO158"/>
  <c r="BM21"/>
  <c r="AW21"/>
  <c r="CS19"/>
  <c r="BM19"/>
  <c r="CI19" s="1"/>
  <c r="CS16"/>
  <c r="BM16"/>
  <c r="CI16" s="1"/>
  <c r="AW16"/>
  <c r="AG16"/>
  <c r="AM16" s="1"/>
  <c r="Q16"/>
  <c r="AB24"/>
  <c r="CS34"/>
  <c r="BM34"/>
  <c r="AW34"/>
  <c r="BH48"/>
  <c r="AW48"/>
  <c r="BC48" s="1"/>
  <c r="BM46"/>
  <c r="Q46"/>
  <c r="BM42"/>
  <c r="AW43"/>
  <c r="BC43" s="1"/>
  <c r="BN43" s="1"/>
  <c r="AR54"/>
  <c r="L54"/>
  <c r="L53"/>
  <c r="AR56"/>
  <c r="L56"/>
  <c r="L58"/>
  <c r="BH60"/>
  <c r="L60"/>
  <c r="AB82"/>
  <c r="BH78"/>
  <c r="AB78"/>
  <c r="CN77"/>
  <c r="CN97"/>
  <c r="AB97"/>
  <c r="CN95"/>
  <c r="BH95"/>
  <c r="BH93"/>
  <c r="AB93"/>
  <c r="CN109"/>
  <c r="AB109"/>
  <c r="CN110"/>
  <c r="AB112"/>
  <c r="CN115"/>
  <c r="AB116"/>
  <c r="CN119"/>
  <c r="AB121"/>
  <c r="CN123"/>
  <c r="CN127"/>
  <c r="AG140"/>
  <c r="CI140" s="1"/>
  <c r="BM146"/>
  <c r="BH147"/>
  <c r="BM149"/>
  <c r="BH150"/>
  <c r="BN150" s="1"/>
  <c r="AG159"/>
  <c r="BM159"/>
  <c r="CI159" s="1"/>
  <c r="CS159"/>
  <c r="AW159"/>
  <c r="AR48"/>
  <c r="BH46"/>
  <c r="AR43"/>
  <c r="AW54"/>
  <c r="Q54"/>
  <c r="AM54" s="1"/>
  <c r="Q53"/>
  <c r="AM53" s="1"/>
  <c r="AW56"/>
  <c r="Q56"/>
  <c r="Q58"/>
  <c r="AM58" s="1"/>
  <c r="BM60"/>
  <c r="Q60"/>
  <c r="AG82"/>
  <c r="AG80"/>
  <c r="BM78"/>
  <c r="AG78"/>
  <c r="CS77"/>
  <c r="CS97"/>
  <c r="AG97"/>
  <c r="BC97" s="1"/>
  <c r="CS95"/>
  <c r="BM95"/>
  <c r="CI95" s="1"/>
  <c r="CT95" s="1"/>
  <c r="BM93"/>
  <c r="AG93"/>
  <c r="BC93" s="1"/>
  <c r="BN93" s="1"/>
  <c r="CS109"/>
  <c r="AG109"/>
  <c r="CS110"/>
  <c r="AG112"/>
  <c r="CS115"/>
  <c r="AG116"/>
  <c r="CS119"/>
  <c r="AG121"/>
  <c r="CS123"/>
  <c r="AG126"/>
  <c r="CI126" s="1"/>
  <c r="CS127"/>
  <c r="AB140"/>
  <c r="CI76"/>
  <c r="CI72"/>
  <c r="CI68"/>
  <c r="CN25"/>
  <c r="BH25"/>
  <c r="AB25"/>
  <c r="L25"/>
  <c r="CN21"/>
  <c r="AB21"/>
  <c r="L21"/>
  <c r="AR19"/>
  <c r="AB19"/>
  <c r="L19"/>
  <c r="BH18"/>
  <c r="L18"/>
  <c r="CN14"/>
  <c r="BH14"/>
  <c r="AR14"/>
  <c r="AB14"/>
  <c r="L14"/>
  <c r="L13"/>
  <c r="AG24"/>
  <c r="L24"/>
  <c r="L47"/>
  <c r="BM45"/>
  <c r="Q45"/>
  <c r="AM45" s="1"/>
  <c r="Q44"/>
  <c r="AM44" s="1"/>
  <c r="AR37"/>
  <c r="AR59"/>
  <c r="L59"/>
  <c r="BH36"/>
  <c r="AR36"/>
  <c r="L36"/>
  <c r="CS76"/>
  <c r="AB76"/>
  <c r="CN75"/>
  <c r="BH75"/>
  <c r="AB75"/>
  <c r="CN74"/>
  <c r="AG74"/>
  <c r="CS72"/>
  <c r="AB72"/>
  <c r="AH72" s="1"/>
  <c r="CN71"/>
  <c r="BH71"/>
  <c r="AB71"/>
  <c r="CN70"/>
  <c r="AG70"/>
  <c r="CS68"/>
  <c r="AB68"/>
  <c r="CN67"/>
  <c r="BH67"/>
  <c r="AB67"/>
  <c r="CN66"/>
  <c r="BH66"/>
  <c r="AH66"/>
  <c r="CS100"/>
  <c r="AB100"/>
  <c r="CN98"/>
  <c r="Q15"/>
  <c r="W15" s="1"/>
  <c r="Q33"/>
  <c r="W33" s="1"/>
  <c r="Q32"/>
  <c r="Q51"/>
  <c r="AM51" s="1"/>
  <c r="Q61"/>
  <c r="AM61" s="1"/>
  <c r="BM65"/>
  <c r="CI65" s="1"/>
  <c r="BM101"/>
  <c r="CI101" s="1"/>
  <c r="BM90"/>
  <c r="CI90" s="1"/>
  <c r="CS25"/>
  <c r="AW25"/>
  <c r="BC25" s="1"/>
  <c r="AG25"/>
  <c r="Q25"/>
  <c r="W25" s="1"/>
  <c r="CS21"/>
  <c r="BH21"/>
  <c r="AR21"/>
  <c r="AG21"/>
  <c r="Q21"/>
  <c r="CN19"/>
  <c r="CU19" s="1"/>
  <c r="BH19"/>
  <c r="AW19"/>
  <c r="AG19"/>
  <c r="Q19"/>
  <c r="CN16"/>
  <c r="CU16" s="1"/>
  <c r="BH16"/>
  <c r="AR16"/>
  <c r="AB16"/>
  <c r="L16"/>
  <c r="CS17"/>
  <c r="CS14"/>
  <c r="BM14"/>
  <c r="CI14" s="1"/>
  <c r="AW14"/>
  <c r="BC14" s="1"/>
  <c r="AG14"/>
  <c r="Q14"/>
  <c r="Q13"/>
  <c r="CN24"/>
  <c r="Q24"/>
  <c r="W24" s="1"/>
  <c r="CN34"/>
  <c r="CU34" s="1"/>
  <c r="BH34"/>
  <c r="L34"/>
  <c r="L48"/>
  <c r="S48" s="1"/>
  <c r="AR46"/>
  <c r="L46"/>
  <c r="BH42"/>
  <c r="BH39"/>
  <c r="DH39" s="1"/>
  <c r="L39"/>
  <c r="L43"/>
  <c r="Q59"/>
  <c r="AM59" s="1"/>
  <c r="BM36"/>
  <c r="AW36"/>
  <c r="BC36" s="1"/>
  <c r="Q36"/>
  <c r="AM36" s="1"/>
  <c r="CI77"/>
  <c r="CN76"/>
  <c r="AG76"/>
  <c r="CS74"/>
  <c r="AB74"/>
  <c r="CN73"/>
  <c r="BH73"/>
  <c r="AB73"/>
  <c r="AH73" s="1"/>
  <c r="CN72"/>
  <c r="AG72"/>
  <c r="CS70"/>
  <c r="AB70"/>
  <c r="AH70" s="1"/>
  <c r="CN69"/>
  <c r="BH69"/>
  <c r="AB69"/>
  <c r="CN68"/>
  <c r="AG68"/>
  <c r="CN99"/>
  <c r="BH99"/>
  <c r="AB99"/>
  <c r="CN100"/>
  <c r="AG100"/>
  <c r="BH98"/>
  <c r="AB98"/>
  <c r="CN96"/>
  <c r="BH96"/>
  <c r="CN113"/>
  <c r="AB113"/>
  <c r="CN114"/>
  <c r="AB114"/>
  <c r="CS117"/>
  <c r="AG117"/>
  <c r="CI117" s="1"/>
  <c r="CN118"/>
  <c r="AB118"/>
  <c r="CS120"/>
  <c r="AG120"/>
  <c r="CI120" s="1"/>
  <c r="CN122"/>
  <c r="AB122"/>
  <c r="CS124"/>
  <c r="AG124"/>
  <c r="CI124" s="1"/>
  <c r="CN125"/>
  <c r="AB125"/>
  <c r="CS128"/>
  <c r="AG128"/>
  <c r="CS137"/>
  <c r="AG137"/>
  <c r="CS139"/>
  <c r="AG139"/>
  <c r="CI139" s="1"/>
  <c r="BM151"/>
  <c r="CS75"/>
  <c r="BM75"/>
  <c r="AG75"/>
  <c r="CS73"/>
  <c r="CU73" s="1"/>
  <c r="BM73"/>
  <c r="CI73" s="1"/>
  <c r="AG73"/>
  <c r="CS71"/>
  <c r="BM71"/>
  <c r="AG71"/>
  <c r="CS69"/>
  <c r="BM69"/>
  <c r="CI69" s="1"/>
  <c r="AG69"/>
  <c r="CS67"/>
  <c r="BM67"/>
  <c r="AG67"/>
  <c r="BC67" s="1"/>
  <c r="CS66"/>
  <c r="BM66"/>
  <c r="AG66"/>
  <c r="CS99"/>
  <c r="BM99"/>
  <c r="CI99" s="1"/>
  <c r="AG99"/>
  <c r="CS98"/>
  <c r="BM98"/>
  <c r="BC98"/>
  <c r="CS96"/>
  <c r="BM96"/>
  <c r="CI96" s="1"/>
  <c r="BC95"/>
  <c r="BN95" s="1"/>
  <c r="CI110"/>
  <c r="CS113"/>
  <c r="AG113"/>
  <c r="CS114"/>
  <c r="AG114"/>
  <c r="CI115"/>
  <c r="CT115" s="1"/>
  <c r="CN117"/>
  <c r="AB117"/>
  <c r="CS118"/>
  <c r="AG118"/>
  <c r="CI118" s="1"/>
  <c r="CI119"/>
  <c r="CN120"/>
  <c r="AB120"/>
  <c r="CS122"/>
  <c r="AG122"/>
  <c r="CI123"/>
  <c r="CT123" s="1"/>
  <c r="CN124"/>
  <c r="AB124"/>
  <c r="CS125"/>
  <c r="AG125"/>
  <c r="CI125" s="1"/>
  <c r="CI127"/>
  <c r="CN128"/>
  <c r="AB128"/>
  <c r="CN137"/>
  <c r="AB137"/>
  <c r="CN139"/>
  <c r="AB139"/>
  <c r="CS140"/>
  <c r="BH151"/>
  <c r="BN151" s="1"/>
  <c r="AB159"/>
  <c r="AH159" s="1"/>
  <c r="AK159" s="1"/>
  <c r="BH159"/>
  <c r="CN159"/>
  <c r="CU159" s="1"/>
  <c r="BM148"/>
  <c r="BH148"/>
  <c r="BN148" s="1"/>
  <c r="BH146"/>
  <c r="BN146" s="1"/>
  <c r="BM147"/>
  <c r="BH149"/>
  <c r="BN149" s="1"/>
  <c r="DD149"/>
  <c r="DD150" s="1"/>
  <c r="BN147"/>
  <c r="AM46"/>
  <c r="Q23"/>
  <c r="W23" s="1"/>
  <c r="AH23" s="1"/>
  <c r="AM25"/>
  <c r="W21"/>
  <c r="AH21" s="1"/>
  <c r="AK21" s="1"/>
  <c r="AY14"/>
  <c r="CI34"/>
  <c r="CT34" s="1"/>
  <c r="CW34" s="1"/>
  <c r="BC34"/>
  <c r="BP34" s="1"/>
  <c r="BR34" s="1"/>
  <c r="AY34"/>
  <c r="AM48"/>
  <c r="BC21"/>
  <c r="BN21" s="1"/>
  <c r="BQ21" s="1"/>
  <c r="BC16"/>
  <c r="AY16"/>
  <c r="W16"/>
  <c r="S16"/>
  <c r="BC46"/>
  <c r="AM43"/>
  <c r="BO43"/>
  <c r="Q30"/>
  <c r="W30" s="1"/>
  <c r="BH22"/>
  <c r="AB18"/>
  <c r="AG17"/>
  <c r="AM17" s="1"/>
  <c r="AW13"/>
  <c r="BC13" s="1"/>
  <c r="W34"/>
  <c r="AH34" s="1"/>
  <c r="AR45"/>
  <c r="AW39"/>
  <c r="BM44"/>
  <c r="AR44"/>
  <c r="AW41"/>
  <c r="L30"/>
  <c r="CS22"/>
  <c r="BM22"/>
  <c r="BO22" s="1"/>
  <c r="CS18"/>
  <c r="BM18"/>
  <c r="CI18" s="1"/>
  <c r="AW18"/>
  <c r="AG18"/>
  <c r="AM18" s="1"/>
  <c r="Q18"/>
  <c r="S18" s="1"/>
  <c r="CN17"/>
  <c r="BH17"/>
  <c r="AR17"/>
  <c r="AB17"/>
  <c r="L17"/>
  <c r="CN13"/>
  <c r="BH13"/>
  <c r="AR13"/>
  <c r="AB13"/>
  <c r="AI34"/>
  <c r="BM47"/>
  <c r="AR47"/>
  <c r="Q47"/>
  <c r="BH45"/>
  <c r="AW45"/>
  <c r="L45"/>
  <c r="BM39"/>
  <c r="AR39"/>
  <c r="Q39"/>
  <c r="BH44"/>
  <c r="AW44"/>
  <c r="L44"/>
  <c r="BM41"/>
  <c r="AR41"/>
  <c r="Q41"/>
  <c r="Q37"/>
  <c r="AW52"/>
  <c r="CN22"/>
  <c r="CN18"/>
  <c r="AR18"/>
  <c r="AW17"/>
  <c r="BC17" s="1"/>
  <c r="Q17"/>
  <c r="CS13"/>
  <c r="CU13" s="1"/>
  <c r="BM13"/>
  <c r="CI13" s="1"/>
  <c r="AG13"/>
  <c r="AM34"/>
  <c r="AX34" s="1"/>
  <c r="BA34" s="1"/>
  <c r="BH47"/>
  <c r="AW47"/>
  <c r="BH41"/>
  <c r="L41"/>
  <c r="BM37"/>
  <c r="BH52"/>
  <c r="S59"/>
  <c r="BH37"/>
  <c r="AW37"/>
  <c r="L37"/>
  <c r="BM52"/>
  <c r="AR52"/>
  <c r="Q52"/>
  <c r="BN53"/>
  <c r="BQ53" s="1"/>
  <c r="BH55"/>
  <c r="AW55"/>
  <c r="L55"/>
  <c r="AM56"/>
  <c r="AX56" s="1"/>
  <c r="BM57"/>
  <c r="AR57"/>
  <c r="Q57"/>
  <c r="BN58"/>
  <c r="BQ58" s="1"/>
  <c r="BH59"/>
  <c r="AW59"/>
  <c r="CI75"/>
  <c r="BC75"/>
  <c r="BO73"/>
  <c r="BC73"/>
  <c r="AI73"/>
  <c r="CI71"/>
  <c r="BC71"/>
  <c r="BN71" s="1"/>
  <c r="BC69"/>
  <c r="AI69"/>
  <c r="CI67"/>
  <c r="BO67"/>
  <c r="AJ66"/>
  <c r="BC66"/>
  <c r="AI66"/>
  <c r="CU99"/>
  <c r="BC99"/>
  <c r="AI99"/>
  <c r="CI98"/>
  <c r="BO98"/>
  <c r="L52"/>
  <c r="BM55"/>
  <c r="AR55"/>
  <c r="Q55"/>
  <c r="BH57"/>
  <c r="AW57"/>
  <c r="L57"/>
  <c r="BM59"/>
  <c r="CU93"/>
  <c r="CU124"/>
  <c r="AI124"/>
  <c r="CI137"/>
  <c r="AG85"/>
  <c r="AG84"/>
  <c r="BM83"/>
  <c r="AG83"/>
  <c r="BM82"/>
  <c r="AG96"/>
  <c r="CN94"/>
  <c r="BM94"/>
  <c r="AB94"/>
  <c r="CS92"/>
  <c r="BH92"/>
  <c r="AG92"/>
  <c r="CS91"/>
  <c r="BH91"/>
  <c r="AG91"/>
  <c r="CS103"/>
  <c r="AG103"/>
  <c r="CI103" s="1"/>
  <c r="CU95"/>
  <c r="CU118"/>
  <c r="CI122"/>
  <c r="CT122" s="1"/>
  <c r="AY60"/>
  <c r="AB85"/>
  <c r="AI85" s="1"/>
  <c r="AB84"/>
  <c r="AH84" s="1"/>
  <c r="AK84" s="1"/>
  <c r="BH83"/>
  <c r="AB83"/>
  <c r="AH83" s="1"/>
  <c r="BH82"/>
  <c r="BO76"/>
  <c r="BO68"/>
  <c r="BO100"/>
  <c r="AB96"/>
  <c r="CS94"/>
  <c r="BH94"/>
  <c r="AG94"/>
  <c r="CN92"/>
  <c r="BM92"/>
  <c r="AB92"/>
  <c r="CN91"/>
  <c r="BM91"/>
  <c r="AB91"/>
  <c r="AG133"/>
  <c r="AB131"/>
  <c r="CN104"/>
  <c r="AB104"/>
  <c r="CS105"/>
  <c r="AG105"/>
  <c r="CN106"/>
  <c r="AB106"/>
  <c r="CS107"/>
  <c r="AG107"/>
  <c r="CI107" s="1"/>
  <c r="CN108"/>
  <c r="AB108"/>
  <c r="AB143"/>
  <c r="CS138"/>
  <c r="AG138"/>
  <c r="CI138" s="1"/>
  <c r="AB133"/>
  <c r="AG131"/>
  <c r="CN103"/>
  <c r="AB103"/>
  <c r="CS104"/>
  <c r="AG104"/>
  <c r="CN105"/>
  <c r="AB105"/>
  <c r="CS106"/>
  <c r="AG106"/>
  <c r="CN107"/>
  <c r="AB107"/>
  <c r="CS108"/>
  <c r="AG108"/>
  <c r="CI108" s="1"/>
  <c r="CU116"/>
  <c r="CU121"/>
  <c r="CU126"/>
  <c r="AI144"/>
  <c r="AG143"/>
  <c r="CN138"/>
  <c r="AB138"/>
  <c r="CN140"/>
  <c r="AH81"/>
  <c r="AK81" s="1"/>
  <c r="AH79"/>
  <c r="AK79" s="1"/>
  <c r="AH77"/>
  <c r="AH75"/>
  <c r="AH71"/>
  <c r="AH69"/>
  <c r="AH67"/>
  <c r="AH82"/>
  <c r="AH80"/>
  <c r="AK80" s="1"/>
  <c r="AH78"/>
  <c r="AH76"/>
  <c r="AH74"/>
  <c r="AJ72"/>
  <c r="AJ70"/>
  <c r="AH68"/>
  <c r="CI105"/>
  <c r="CS135"/>
  <c r="AB135"/>
  <c r="AB134"/>
  <c r="CN135"/>
  <c r="AG135"/>
  <c r="AG134"/>
  <c r="CI114"/>
  <c r="AI114"/>
  <c r="CI109"/>
  <c r="AI109"/>
  <c r="CI111"/>
  <c r="CT111" s="1"/>
  <c r="AI111"/>
  <c r="DG121"/>
  <c r="CU112"/>
  <c r="CI113"/>
  <c r="CT113" s="1"/>
  <c r="CW113" s="1"/>
  <c r="AI113"/>
  <c r="CU114"/>
  <c r="BC83"/>
  <c r="AG88"/>
  <c r="AG87"/>
  <c r="BH86"/>
  <c r="AG86"/>
  <c r="AB88"/>
  <c r="AH88" s="1"/>
  <c r="AB87"/>
  <c r="AH87" s="1"/>
  <c r="CN86"/>
  <c r="BM86"/>
  <c r="AB86"/>
  <c r="AH86" s="1"/>
  <c r="CV77"/>
  <c r="CX77" s="1"/>
  <c r="CT77"/>
  <c r="CW77" s="1"/>
  <c r="CV76"/>
  <c r="CX76" s="1"/>
  <c r="CT76"/>
  <c r="CW76" s="1"/>
  <c r="AK76"/>
  <c r="AK72"/>
  <c r="AK70"/>
  <c r="AK73"/>
  <c r="AK71"/>
  <c r="AK66"/>
  <c r="BC82"/>
  <c r="AI81"/>
  <c r="AI80"/>
  <c r="AI79"/>
  <c r="CU78"/>
  <c r="BC78"/>
  <c r="BN78" s="1"/>
  <c r="AI78"/>
  <c r="CU77"/>
  <c r="BC77"/>
  <c r="BN77" s="1"/>
  <c r="BQ77" s="1"/>
  <c r="AI77"/>
  <c r="CU76"/>
  <c r="BO18"/>
  <c r="BC18"/>
  <c r="W18"/>
  <c r="AH18" s="1"/>
  <c r="AK18" s="1"/>
  <c r="DG18"/>
  <c r="S24"/>
  <c r="AR22"/>
  <c r="AG22"/>
  <c r="L22"/>
  <c r="CS20"/>
  <c r="BH20"/>
  <c r="AW20"/>
  <c r="AB20"/>
  <c r="Q20"/>
  <c r="CI17"/>
  <c r="AI17"/>
  <c r="AM13"/>
  <c r="AX13" s="1"/>
  <c r="S13"/>
  <c r="AW22"/>
  <c r="AB22"/>
  <c r="Q22"/>
  <c r="CI21"/>
  <c r="CT21" s="1"/>
  <c r="CW21" s="1"/>
  <c r="BO21"/>
  <c r="CN20"/>
  <c r="BM20"/>
  <c r="AR20"/>
  <c r="AG20"/>
  <c r="L20"/>
  <c r="BC19"/>
  <c r="W19"/>
  <c r="AW23"/>
  <c r="BC23" s="1"/>
  <c r="BM23"/>
  <c r="CI23" s="1"/>
  <c r="AG32"/>
  <c r="AM32" s="1"/>
  <c r="AW32"/>
  <c r="BC32" s="1"/>
  <c r="BM32"/>
  <c r="CI32" s="1"/>
  <c r="AG15"/>
  <c r="AM15" s="1"/>
  <c r="AW15"/>
  <c r="BC15" s="1"/>
  <c r="BM15"/>
  <c r="CI15" s="1"/>
  <c r="CS15"/>
  <c r="L51"/>
  <c r="R51" s="1"/>
  <c r="L61"/>
  <c r="BH65"/>
  <c r="BO65" s="1"/>
  <c r="BH101"/>
  <c r="BO101" s="1"/>
  <c r="BH90"/>
  <c r="BO90" s="1"/>
  <c r="BM64"/>
  <c r="CI64" s="1"/>
  <c r="BH64"/>
  <c r="CS33"/>
  <c r="BM33"/>
  <c r="CI33" s="1"/>
  <c r="AW33"/>
  <c r="BC33" s="1"/>
  <c r="AG33"/>
  <c r="AM33" s="1"/>
  <c r="CS32"/>
  <c r="Q40"/>
  <c r="AM40" s="1"/>
  <c r="AW40"/>
  <c r="BC40" s="1"/>
  <c r="BM40"/>
  <c r="Q38"/>
  <c r="AM38" s="1"/>
  <c r="AW38"/>
  <c r="BC38" s="1"/>
  <c r="BM38"/>
  <c r="AR51"/>
  <c r="BH51"/>
  <c r="AR61"/>
  <c r="AX61" s="1"/>
  <c r="BA61" s="1"/>
  <c r="BH61"/>
  <c r="DH52" s="1"/>
  <c r="DI52" s="1"/>
  <c r="DJ52" s="1"/>
  <c r="AG64"/>
  <c r="BC64" s="1"/>
  <c r="CS64"/>
  <c r="DH64" s="1"/>
  <c r="DI64" s="1"/>
  <c r="AG65"/>
  <c r="BC65" s="1"/>
  <c r="CS65"/>
  <c r="AG101"/>
  <c r="BC101" s="1"/>
  <c r="CS101"/>
  <c r="AG90"/>
  <c r="BC90" s="1"/>
  <c r="CS90"/>
  <c r="DH91" s="1"/>
  <c r="DI91" s="1"/>
  <c r="DJ91" s="1"/>
  <c r="AG129"/>
  <c r="CI129" s="1"/>
  <c r="CS129"/>
  <c r="DH103" s="1"/>
  <c r="DI103" s="1"/>
  <c r="DJ103" s="1"/>
  <c r="AG130"/>
  <c r="CI130" s="1"/>
  <c r="CS130"/>
  <c r="DH104" s="1"/>
  <c r="DI104" s="1"/>
  <c r="DJ104" s="1"/>
  <c r="AB142"/>
  <c r="CN142"/>
  <c r="AG141"/>
  <c r="CI141" s="1"/>
  <c r="CN141"/>
  <c r="CS23"/>
  <c r="L33"/>
  <c r="R33" s="1"/>
  <c r="L32"/>
  <c r="R32" s="1"/>
  <c r="L10"/>
  <c r="R10" s="1"/>
  <c r="U10" s="1"/>
  <c r="AR10"/>
  <c r="BH10"/>
  <c r="BX10"/>
  <c r="CN10"/>
  <c r="DH10" s="1"/>
  <c r="DI10" s="1"/>
  <c r="L11"/>
  <c r="R11" s="1"/>
  <c r="U11" s="1"/>
  <c r="AR15"/>
  <c r="BH15"/>
  <c r="CN15"/>
  <c r="AR23"/>
  <c r="BH23"/>
  <c r="CN23"/>
  <c r="AR33"/>
  <c r="BH33"/>
  <c r="CN33"/>
  <c r="AR32"/>
  <c r="BH32"/>
  <c r="CN32"/>
  <c r="AR40"/>
  <c r="BH40"/>
  <c r="DH40" s="1"/>
  <c r="AR38"/>
  <c r="BH38"/>
  <c r="DH38" s="1"/>
  <c r="AW51"/>
  <c r="BC51" s="1"/>
  <c r="BN51" s="1"/>
  <c r="BQ51" s="1"/>
  <c r="BM51"/>
  <c r="AW61"/>
  <c r="BM61"/>
  <c r="AB64"/>
  <c r="AH64" s="1"/>
  <c r="CN64"/>
  <c r="AB65"/>
  <c r="AH65" s="1"/>
  <c r="CN65"/>
  <c r="AB101"/>
  <c r="AH101" s="1"/>
  <c r="CN101"/>
  <c r="AH90"/>
  <c r="CN90"/>
  <c r="CT90" s="1"/>
  <c r="AB129"/>
  <c r="CN129"/>
  <c r="AB130"/>
  <c r="CN130"/>
  <c r="AG142"/>
  <c r="CS142"/>
  <c r="AB141"/>
  <c r="CS141"/>
  <c r="AG23"/>
  <c r="AM23" s="1"/>
  <c r="AB10"/>
  <c r="AB15"/>
  <c r="AB33"/>
  <c r="AH33" s="1"/>
  <c r="AJ33" s="1"/>
  <c r="AB32"/>
  <c r="L40"/>
  <c r="R40" s="1"/>
  <c r="L38"/>
  <c r="W32"/>
  <c r="AB11"/>
  <c r="AR11"/>
  <c r="BH11"/>
  <c r="BX11"/>
  <c r="CN11"/>
  <c r="DJ11" s="1"/>
  <c r="Q10"/>
  <c r="W10" s="1"/>
  <c r="AH10" s="1"/>
  <c r="AK10" s="1"/>
  <c r="AG10"/>
  <c r="AM10" s="1"/>
  <c r="AW10"/>
  <c r="AY10" s="1"/>
  <c r="BM10"/>
  <c r="BS10" s="1"/>
  <c r="CC10"/>
  <c r="CI10" s="1"/>
  <c r="CS10"/>
  <c r="Q11"/>
  <c r="W11" s="1"/>
  <c r="AG11"/>
  <c r="AM11" s="1"/>
  <c r="AW11"/>
  <c r="BC11" s="1"/>
  <c r="BM11"/>
  <c r="BS11" s="1"/>
  <c r="CC11"/>
  <c r="CI11" s="1"/>
  <c r="CS11"/>
  <c r="CU11" s="1"/>
  <c r="DP11" s="1"/>
  <c r="A62" l="1"/>
  <c r="C167" s="1"/>
  <c r="C168"/>
  <c r="S17"/>
  <c r="AY39"/>
  <c r="U32"/>
  <c r="U51"/>
  <c r="AJ68"/>
  <c r="AL72"/>
  <c r="AJ76"/>
  <c r="AJ67"/>
  <c r="AJ71"/>
  <c r="AK77"/>
  <c r="DA77"/>
  <c r="U15"/>
  <c r="CV161"/>
  <c r="CX161" s="1"/>
  <c r="AI166"/>
  <c r="AK90"/>
  <c r="AK101"/>
  <c r="AK65"/>
  <c r="AK64"/>
  <c r="U33"/>
  <c r="AL70"/>
  <c r="AJ74"/>
  <c r="AK78"/>
  <c r="AJ69"/>
  <c r="AJ75"/>
  <c r="AL66"/>
  <c r="AK158"/>
  <c r="AK163"/>
  <c r="AK67"/>
  <c r="AH85"/>
  <c r="AK85" s="1"/>
  <c r="AJ83"/>
  <c r="CT69"/>
  <c r="CW69" s="1"/>
  <c r="DH44"/>
  <c r="U40"/>
  <c r="DH43"/>
  <c r="DD46"/>
  <c r="DD47" s="1"/>
  <c r="DD48" s="1"/>
  <c r="BO83"/>
  <c r="AJ85"/>
  <c r="BO54"/>
  <c r="BO163"/>
  <c r="BN163"/>
  <c r="BQ163" s="1"/>
  <c r="CU166"/>
  <c r="AI160"/>
  <c r="CV160"/>
  <c r="CX160" s="1"/>
  <c r="S28"/>
  <c r="AX62"/>
  <c r="CT13"/>
  <c r="BO165"/>
  <c r="CI163"/>
  <c r="CT163" s="1"/>
  <c r="AX161"/>
  <c r="BA161" s="1"/>
  <c r="AY160"/>
  <c r="AH160"/>
  <c r="AJ160" s="1"/>
  <c r="AL160" s="1"/>
  <c r="DA148"/>
  <c r="DH146"/>
  <c r="DI146" s="1"/>
  <c r="DJ146" s="1"/>
  <c r="DP146" s="1"/>
  <c r="AK69"/>
  <c r="BP150"/>
  <c r="S30"/>
  <c r="AX17"/>
  <c r="BO151"/>
  <c r="AI83"/>
  <c r="CT103"/>
  <c r="CW103" s="1"/>
  <c r="CU104"/>
  <c r="AI104"/>
  <c r="CU106"/>
  <c r="AI106"/>
  <c r="CU107"/>
  <c r="CU108"/>
  <c r="AI108"/>
  <c r="CT109"/>
  <c r="AI117"/>
  <c r="CU125"/>
  <c r="AI139"/>
  <c r="AY23"/>
  <c r="CT17"/>
  <c r="CI22"/>
  <c r="CT22" s="1"/>
  <c r="CW22" s="1"/>
  <c r="BN82"/>
  <c r="BQ82" s="1"/>
  <c r="CT108"/>
  <c r="CT101"/>
  <c r="DH90"/>
  <c r="DI90" s="1"/>
  <c r="DJ90" s="1"/>
  <c r="DO90" s="1"/>
  <c r="BO82"/>
  <c r="CT164"/>
  <c r="CW164" s="1"/>
  <c r="AJ84"/>
  <c r="CU72"/>
  <c r="BO74"/>
  <c r="BO72"/>
  <c r="BO70"/>
  <c r="AK68"/>
  <c r="BN66"/>
  <c r="BQ66" s="1"/>
  <c r="DH65"/>
  <c r="DI65" s="1"/>
  <c r="DJ65" s="1"/>
  <c r="BO99"/>
  <c r="AY159"/>
  <c r="BO161"/>
  <c r="BN101"/>
  <c r="BQ101" s="1"/>
  <c r="BO97"/>
  <c r="AY58"/>
  <c r="AX36"/>
  <c r="BA36" s="1"/>
  <c r="AX53"/>
  <c r="BO56"/>
  <c r="BO58"/>
  <c r="AX51"/>
  <c r="BA51" s="1"/>
  <c r="AY53"/>
  <c r="AY62"/>
  <c r="AZ62"/>
  <c r="DH37"/>
  <c r="DI37" s="1"/>
  <c r="DJ37" s="1"/>
  <c r="AY48"/>
  <c r="BO33"/>
  <c r="CU33"/>
  <c r="AI84"/>
  <c r="CI106"/>
  <c r="CT106" s="1"/>
  <c r="CI104"/>
  <c r="CT104" s="1"/>
  <c r="CT125"/>
  <c r="CW125" s="1"/>
  <c r="CU96"/>
  <c r="CT100"/>
  <c r="CW100" s="1"/>
  <c r="CV70"/>
  <c r="CX70" s="1"/>
  <c r="CT72"/>
  <c r="CW72" s="1"/>
  <c r="S43"/>
  <c r="BN42"/>
  <c r="BQ42" s="1"/>
  <c r="AI16"/>
  <c r="BO160"/>
  <c r="CU130"/>
  <c r="CU64"/>
  <c r="DH36"/>
  <c r="DI36" s="1"/>
  <c r="DJ36" s="1"/>
  <c r="DL36" s="1"/>
  <c r="AK74"/>
  <c r="BN83"/>
  <c r="BQ83" s="1"/>
  <c r="AI107"/>
  <c r="CU103"/>
  <c r="BO69"/>
  <c r="CV75"/>
  <c r="CX75" s="1"/>
  <c r="BO13"/>
  <c r="BN16"/>
  <c r="BQ16" s="1"/>
  <c r="AY42"/>
  <c r="AI161"/>
  <c r="BO164"/>
  <c r="BP27"/>
  <c r="BR27" s="1"/>
  <c r="CT166"/>
  <c r="CW166" s="1"/>
  <c r="BO40"/>
  <c r="S46"/>
  <c r="AX42"/>
  <c r="AZ42" s="1"/>
  <c r="BB42" s="1"/>
  <c r="AY46"/>
  <c r="S19"/>
  <c r="AY19"/>
  <c r="AI21"/>
  <c r="BN97"/>
  <c r="CT126"/>
  <c r="CW126" s="1"/>
  <c r="AI116"/>
  <c r="AI93"/>
  <c r="BO95"/>
  <c r="AI97"/>
  <c r="AX58"/>
  <c r="BA58" s="1"/>
  <c r="AY161"/>
  <c r="BN161"/>
  <c r="BQ161" s="1"/>
  <c r="BO27"/>
  <c r="AY27"/>
  <c r="DH32"/>
  <c r="DI32" s="1"/>
  <c r="AX45"/>
  <c r="BA45" s="1"/>
  <c r="BB62"/>
  <c r="DH51"/>
  <c r="DI51" s="1"/>
  <c r="DJ51" s="1"/>
  <c r="DO51" s="1"/>
  <c r="CU161"/>
  <c r="BP62"/>
  <c r="BR62" s="1"/>
  <c r="BA62"/>
  <c r="DJ64"/>
  <c r="AI105"/>
  <c r="CU17"/>
  <c r="CU100"/>
  <c r="CU66"/>
  <c r="BO75"/>
  <c r="BO46"/>
  <c r="CT161"/>
  <c r="CW161" s="1"/>
  <c r="CU164"/>
  <c r="AY18"/>
  <c r="CU18"/>
  <c r="CU22"/>
  <c r="BP13"/>
  <c r="BR13" s="1"/>
  <c r="AI18"/>
  <c r="CU122"/>
  <c r="CU120"/>
  <c r="CT118"/>
  <c r="CW118" s="1"/>
  <c r="BN98"/>
  <c r="BP98" s="1"/>
  <c r="CT99"/>
  <c r="CV99" s="1"/>
  <c r="CX99" s="1"/>
  <c r="CT73"/>
  <c r="CW73" s="1"/>
  <c r="AI128"/>
  <c r="AI125"/>
  <c r="CT124"/>
  <c r="CW124" s="1"/>
  <c r="CT120"/>
  <c r="CW120" s="1"/>
  <c r="CT117"/>
  <c r="CW117" s="1"/>
  <c r="BO96"/>
  <c r="CU69"/>
  <c r="AX48"/>
  <c r="AZ48" s="1"/>
  <c r="BB48" s="1"/>
  <c r="CV159"/>
  <c r="CX159" s="1"/>
  <c r="CU127"/>
  <c r="CU123"/>
  <c r="CU119"/>
  <c r="CU115"/>
  <c r="CU97"/>
  <c r="BN166"/>
  <c r="BQ166" s="1"/>
  <c r="CT165"/>
  <c r="CW165" s="1"/>
  <c r="S54"/>
  <c r="BO53"/>
  <c r="AZ53"/>
  <c r="BB53" s="1"/>
  <c r="BA53"/>
  <c r="AY61"/>
  <c r="BN40"/>
  <c r="T40"/>
  <c r="T51"/>
  <c r="AM21"/>
  <c r="AX21" s="1"/>
  <c r="W13"/>
  <c r="AH13" s="1"/>
  <c r="BO25"/>
  <c r="CU14"/>
  <c r="W28"/>
  <c r="AH28" s="1"/>
  <c r="BC29"/>
  <c r="S26"/>
  <c r="DH13"/>
  <c r="DI13" s="1"/>
  <c r="DJ13" s="1"/>
  <c r="BO61"/>
  <c r="DJ10"/>
  <c r="CT23"/>
  <c r="AK75"/>
  <c r="AK83"/>
  <c r="AJ78"/>
  <c r="AJ80"/>
  <c r="AL80" s="1"/>
  <c r="AI122"/>
  <c r="AI118"/>
  <c r="BN75"/>
  <c r="S36"/>
  <c r="BP42"/>
  <c r="BR42" s="1"/>
  <c r="CT139"/>
  <c r="CW139" s="1"/>
  <c r="CU139"/>
  <c r="CU128"/>
  <c r="CU98"/>
  <c r="CI66"/>
  <c r="CT66" s="1"/>
  <c r="CW66" s="1"/>
  <c r="BO66"/>
  <c r="BN67"/>
  <c r="AI71"/>
  <c r="CU71"/>
  <c r="CI116"/>
  <c r="CT116" s="1"/>
  <c r="CW116" s="1"/>
  <c r="S58"/>
  <c r="AK27"/>
  <c r="AJ27"/>
  <c r="AL27" s="1"/>
  <c r="AY13"/>
  <c r="CI128"/>
  <c r="CT128" s="1"/>
  <c r="BO34"/>
  <c r="BN34"/>
  <c r="BQ34" s="1"/>
  <c r="AI14"/>
  <c r="AM14"/>
  <c r="AX59"/>
  <c r="BA59" s="1"/>
  <c r="AI24"/>
  <c r="AM24"/>
  <c r="AX24" s="1"/>
  <c r="BA24" s="1"/>
  <c r="BN18"/>
  <c r="BQ18" s="1"/>
  <c r="AI121"/>
  <c r="CI121"/>
  <c r="CT121" s="1"/>
  <c r="CW121" s="1"/>
  <c r="AI112"/>
  <c r="CI112"/>
  <c r="CT112" s="1"/>
  <c r="BO78"/>
  <c r="CI78"/>
  <c r="AM60"/>
  <c r="AX60" s="1"/>
  <c r="AZ60" s="1"/>
  <c r="BB60" s="1"/>
  <c r="S60"/>
  <c r="BC56"/>
  <c r="BN56" s="1"/>
  <c r="AY56"/>
  <c r="AX54"/>
  <c r="BO42"/>
  <c r="BO150"/>
  <c r="BN60"/>
  <c r="CT98"/>
  <c r="BN99"/>
  <c r="BP99" s="1"/>
  <c r="BR99" s="1"/>
  <c r="CV67"/>
  <c r="CX67" s="1"/>
  <c r="CV71"/>
  <c r="CX71" s="1"/>
  <c r="BN73"/>
  <c r="DA73" s="1"/>
  <c r="DE73" s="1"/>
  <c r="BN36"/>
  <c r="AY17"/>
  <c r="AX18"/>
  <c r="BA18" s="1"/>
  <c r="CT18"/>
  <c r="CW18" s="1"/>
  <c r="AX44"/>
  <c r="BA44" s="1"/>
  <c r="AH16"/>
  <c r="AX46"/>
  <c r="AZ46" s="1"/>
  <c r="BB46" s="1"/>
  <c r="BO159"/>
  <c r="CT127"/>
  <c r="CV127" s="1"/>
  <c r="CX127" s="1"/>
  <c r="CT119"/>
  <c r="CV119" s="1"/>
  <c r="CX119" s="1"/>
  <c r="CT110"/>
  <c r="CV110" s="1"/>
  <c r="CX110" s="1"/>
  <c r="CT97"/>
  <c r="CT68"/>
  <c r="CW68" s="1"/>
  <c r="S14"/>
  <c r="AI19"/>
  <c r="BO19"/>
  <c r="AY21"/>
  <c r="CU21"/>
  <c r="AI25"/>
  <c r="BO166"/>
  <c r="CU165"/>
  <c r="BN160"/>
  <c r="AJ163"/>
  <c r="AL163" s="1"/>
  <c r="AI163"/>
  <c r="AH24"/>
  <c r="AK24" s="1"/>
  <c r="CT160"/>
  <c r="CW160" s="1"/>
  <c r="CU160"/>
  <c r="AI165"/>
  <c r="AH165"/>
  <c r="AJ165" s="1"/>
  <c r="AL165" s="1"/>
  <c r="BO17"/>
  <c r="AJ161"/>
  <c r="AX160"/>
  <c r="BA160" s="1"/>
  <c r="AH29"/>
  <c r="AK29" s="1"/>
  <c r="AX27"/>
  <c r="BA27" s="1"/>
  <c r="BA29"/>
  <c r="AZ29"/>
  <c r="BB29" s="1"/>
  <c r="AY28"/>
  <c r="AX28"/>
  <c r="BA28" s="1"/>
  <c r="AI28"/>
  <c r="AK28"/>
  <c r="AJ28"/>
  <c r="AL28" s="1"/>
  <c r="AI33"/>
  <c r="AH19"/>
  <c r="AK19" s="1"/>
  <c r="BP19"/>
  <c r="BR19" s="1"/>
  <c r="W17"/>
  <c r="AH17" s="1"/>
  <c r="BP18"/>
  <c r="BR18" s="1"/>
  <c r="AI13"/>
  <c r="BO24"/>
  <c r="AX14"/>
  <c r="BA14" s="1"/>
  <c r="AM19"/>
  <c r="AH25"/>
  <c r="AK25" s="1"/>
  <c r="BO11"/>
  <c r="DN11" s="1"/>
  <c r="BO16"/>
  <c r="S21"/>
  <c r="CT19"/>
  <c r="CV19" s="1"/>
  <c r="CX19" s="1"/>
  <c r="CT16"/>
  <c r="CW16" s="1"/>
  <c r="BN17"/>
  <c r="BQ17" s="1"/>
  <c r="CT14"/>
  <c r="CW14" s="1"/>
  <c r="W14"/>
  <c r="AH14" s="1"/>
  <c r="CU24"/>
  <c r="BP24"/>
  <c r="BR24" s="1"/>
  <c r="CU15"/>
  <c r="BN15"/>
  <c r="BQ15" s="1"/>
  <c r="AY15"/>
  <c r="AX15"/>
  <c r="CT32"/>
  <c r="BO32"/>
  <c r="BN32"/>
  <c r="BQ32" s="1"/>
  <c r="AI32"/>
  <c r="AI137"/>
  <c r="CT140"/>
  <c r="CW140" s="1"/>
  <c r="S53"/>
  <c r="CU138"/>
  <c r="S49"/>
  <c r="AY24"/>
  <c r="AJ164"/>
  <c r="AL164" s="1"/>
  <c r="CW163"/>
  <c r="BN164"/>
  <c r="BQ164" s="1"/>
  <c r="AI164"/>
  <c r="DA165"/>
  <c r="CY165" s="1"/>
  <c r="AK166"/>
  <c r="CV166"/>
  <c r="CX166" s="1"/>
  <c r="CV164"/>
  <c r="CX164" s="1"/>
  <c r="AK165"/>
  <c r="AJ166"/>
  <c r="CV165"/>
  <c r="CX165" s="1"/>
  <c r="BP165"/>
  <c r="BR165" s="1"/>
  <c r="CV163"/>
  <c r="BP163"/>
  <c r="BR163" s="1"/>
  <c r="AZ58"/>
  <c r="BB58" s="1"/>
  <c r="BQ43"/>
  <c r="BP43"/>
  <c r="BR43" s="1"/>
  <c r="AL161"/>
  <c r="AJ90"/>
  <c r="AJ101"/>
  <c r="S38"/>
  <c r="CT105"/>
  <c r="CW105" s="1"/>
  <c r="CT138"/>
  <c r="CW138" s="1"/>
  <c r="AI120"/>
  <c r="CU117"/>
  <c r="AJ73"/>
  <c r="AY36"/>
  <c r="BP14"/>
  <c r="BR14" s="1"/>
  <c r="CV72"/>
  <c r="CX72" s="1"/>
  <c r="BO36"/>
  <c r="CU110"/>
  <c r="CU109"/>
  <c r="AI82"/>
  <c r="BO60"/>
  <c r="S56"/>
  <c r="AI126"/>
  <c r="BN158"/>
  <c r="BQ158" s="1"/>
  <c r="BO38"/>
  <c r="BN33"/>
  <c r="BQ33" s="1"/>
  <c r="CT64"/>
  <c r="CW64" s="1"/>
  <c r="CU140"/>
  <c r="CU70"/>
  <c r="BO71"/>
  <c r="BO14"/>
  <c r="AX19"/>
  <c r="BA19" s="1"/>
  <c r="S25"/>
  <c r="AY25"/>
  <c r="CU25"/>
  <c r="AZ161"/>
  <c r="BB161" s="1"/>
  <c r="AJ158"/>
  <c r="AL158" s="1"/>
  <c r="CV158"/>
  <c r="CX158" s="1"/>
  <c r="AX158"/>
  <c r="BA158" s="1"/>
  <c r="AI158"/>
  <c r="AI143"/>
  <c r="AI103"/>
  <c r="S45"/>
  <c r="BP25"/>
  <c r="BR25" s="1"/>
  <c r="BN25"/>
  <c r="BQ25" s="1"/>
  <c r="CU137"/>
  <c r="CT137"/>
  <c r="CW137" s="1"/>
  <c r="CV74"/>
  <c r="CX74" s="1"/>
  <c r="CU74"/>
  <c r="R34"/>
  <c r="AI140"/>
  <c r="CI93"/>
  <c r="CT93" s="1"/>
  <c r="BO93"/>
  <c r="BC54"/>
  <c r="BN54" s="1"/>
  <c r="AY54"/>
  <c r="AY43"/>
  <c r="AX43"/>
  <c r="AM159"/>
  <c r="AX159" s="1"/>
  <c r="BA159" s="1"/>
  <c r="BN159"/>
  <c r="BQ159" s="1"/>
  <c r="AI130"/>
  <c r="CU101"/>
  <c r="CV65"/>
  <c r="CX65" s="1"/>
  <c r="AJ64"/>
  <c r="BO51"/>
  <c r="AY40"/>
  <c r="CT33"/>
  <c r="BP23"/>
  <c r="BR23" s="1"/>
  <c r="CT15"/>
  <c r="CT10"/>
  <c r="CV10" s="1"/>
  <c r="CX10" s="1"/>
  <c r="S33"/>
  <c r="CU129"/>
  <c r="CU32"/>
  <c r="AY32"/>
  <c r="BN90"/>
  <c r="BQ90" s="1"/>
  <c r="CT107"/>
  <c r="CW107" s="1"/>
  <c r="CU105"/>
  <c r="BO45"/>
  <c r="BN14"/>
  <c r="BQ14" s="1"/>
  <c r="AX25"/>
  <c r="BA25" s="1"/>
  <c r="CU113"/>
  <c r="AI98"/>
  <c r="AI67"/>
  <c r="CU67"/>
  <c r="AI75"/>
  <c r="CU75"/>
  <c r="CT25"/>
  <c r="CV25" s="1"/>
  <c r="CX25" s="1"/>
  <c r="BN46"/>
  <c r="BQ46" s="1"/>
  <c r="AI131"/>
  <c r="AI133"/>
  <c r="S44"/>
  <c r="CV68"/>
  <c r="CX68" s="1"/>
  <c r="CU68"/>
  <c r="CT114"/>
  <c r="AZ36"/>
  <c r="BB36" s="1"/>
  <c r="CT96"/>
  <c r="CV96" s="1"/>
  <c r="CX96" s="1"/>
  <c r="BN69"/>
  <c r="CT24"/>
  <c r="CW24" s="1"/>
  <c r="AX16"/>
  <c r="BA16" s="1"/>
  <c r="BO149"/>
  <c r="AI11"/>
  <c r="DH11"/>
  <c r="DI11" s="1"/>
  <c r="CT11"/>
  <c r="CW11" s="1"/>
  <c r="BN65"/>
  <c r="CT158"/>
  <c r="AI127"/>
  <c r="AI123"/>
  <c r="AI119"/>
  <c r="AI115"/>
  <c r="AI110"/>
  <c r="AI95"/>
  <c r="S42"/>
  <c r="CU111"/>
  <c r="BO77"/>
  <c r="AI138"/>
  <c r="BP21"/>
  <c r="BR21" s="1"/>
  <c r="BP146"/>
  <c r="BR146" s="1"/>
  <c r="DH148"/>
  <c r="DI148" s="1"/>
  <c r="DJ148" s="1"/>
  <c r="DP148" s="1"/>
  <c r="BP97"/>
  <c r="BR97" s="1"/>
  <c r="AZ56"/>
  <c r="BB56" s="1"/>
  <c r="BA56"/>
  <c r="BQ93"/>
  <c r="CF10"/>
  <c r="CH10" s="1"/>
  <c r="AY33"/>
  <c r="AX11"/>
  <c r="BA11" s="1"/>
  <c r="CU23"/>
  <c r="CT159"/>
  <c r="CW123"/>
  <c r="CV123"/>
  <c r="CX123" s="1"/>
  <c r="CW115"/>
  <c r="CV115"/>
  <c r="CX115" s="1"/>
  <c r="BQ95"/>
  <c r="BP95"/>
  <c r="BR95" s="1"/>
  <c r="BQ60"/>
  <c r="BP60"/>
  <c r="BR60" s="1"/>
  <c r="CW119"/>
  <c r="CW97"/>
  <c r="CV97"/>
  <c r="CX97" s="1"/>
  <c r="BQ149"/>
  <c r="DA149"/>
  <c r="BQ146"/>
  <c r="DA147"/>
  <c r="DE147" s="1"/>
  <c r="BQ151"/>
  <c r="DA151"/>
  <c r="DE151" s="1"/>
  <c r="AI68"/>
  <c r="BC68"/>
  <c r="BN68" s="1"/>
  <c r="DA68" s="1"/>
  <c r="AI72"/>
  <c r="BC72"/>
  <c r="BN72" s="1"/>
  <c r="DA72" s="1"/>
  <c r="AI76"/>
  <c r="BC76"/>
  <c r="BN76" s="1"/>
  <c r="DA76" s="1"/>
  <c r="AI70"/>
  <c r="BC70"/>
  <c r="BN70" s="1"/>
  <c r="AI74"/>
  <c r="BC74"/>
  <c r="BN74" s="1"/>
  <c r="AI141"/>
  <c r="CI142"/>
  <c r="CT142" s="1"/>
  <c r="CW142" s="1"/>
  <c r="AI90"/>
  <c r="AI101"/>
  <c r="AI64"/>
  <c r="AY51"/>
  <c r="BN38"/>
  <c r="BQ38" s="1"/>
  <c r="S40"/>
  <c r="AX32"/>
  <c r="BO23"/>
  <c r="BO15"/>
  <c r="AX10"/>
  <c r="BA10" s="1"/>
  <c r="S32"/>
  <c r="AY38"/>
  <c r="S51"/>
  <c r="BN19"/>
  <c r="BQ19" s="1"/>
  <c r="CV69"/>
  <c r="CX69" s="1"/>
  <c r="BO147"/>
  <c r="AI159"/>
  <c r="AJ159"/>
  <c r="AL159" s="1"/>
  <c r="DH149"/>
  <c r="DI149" s="1"/>
  <c r="DJ149" s="1"/>
  <c r="DP149" s="1"/>
  <c r="S34"/>
  <c r="DD151"/>
  <c r="BR150"/>
  <c r="DB150"/>
  <c r="DF150" s="1"/>
  <c r="BQ150"/>
  <c r="DA150"/>
  <c r="DE150" s="1"/>
  <c r="BQ148"/>
  <c r="DA146"/>
  <c r="DE146" s="1"/>
  <c r="AI100"/>
  <c r="BC100"/>
  <c r="BN100" s="1"/>
  <c r="CV66"/>
  <c r="CX66" s="1"/>
  <c r="CV73"/>
  <c r="CX73" s="1"/>
  <c r="DH151"/>
  <c r="DH150"/>
  <c r="DI150" s="1"/>
  <c r="DJ150" s="1"/>
  <c r="DH147"/>
  <c r="DI147" s="1"/>
  <c r="DJ147" s="1"/>
  <c r="DO147" s="1"/>
  <c r="CV100"/>
  <c r="CX100" s="1"/>
  <c r="CT70"/>
  <c r="CW70" s="1"/>
  <c r="CT74"/>
  <c r="CW74" s="1"/>
  <c r="BP159"/>
  <c r="BR159" s="1"/>
  <c r="BO146"/>
  <c r="BO148"/>
  <c r="BP148"/>
  <c r="BP147"/>
  <c r="BQ147"/>
  <c r="BP151"/>
  <c r="DE149"/>
  <c r="DE148"/>
  <c r="DO146"/>
  <c r="DM146"/>
  <c r="DK146"/>
  <c r="BP149"/>
  <c r="BA46"/>
  <c r="S23"/>
  <c r="S15"/>
  <c r="CW95"/>
  <c r="CV95"/>
  <c r="CX95" s="1"/>
  <c r="CV125"/>
  <c r="CX125" s="1"/>
  <c r="CV118"/>
  <c r="CX118" s="1"/>
  <c r="BQ99"/>
  <c r="CW99"/>
  <c r="BQ67"/>
  <c r="BP67"/>
  <c r="BR67" s="1"/>
  <c r="BQ73"/>
  <c r="BP73"/>
  <c r="BR73" s="1"/>
  <c r="BQ75"/>
  <c r="BP75"/>
  <c r="BR75" s="1"/>
  <c r="AK34"/>
  <c r="AJ34"/>
  <c r="CW19"/>
  <c r="CW122"/>
  <c r="CV122"/>
  <c r="CX122" s="1"/>
  <c r="BQ98"/>
  <c r="CW98"/>
  <c r="CV98"/>
  <c r="CX98" s="1"/>
  <c r="BQ69"/>
  <c r="BP69"/>
  <c r="BR69" s="1"/>
  <c r="BQ71"/>
  <c r="BP71"/>
  <c r="BR71" s="1"/>
  <c r="BA42"/>
  <c r="AK16"/>
  <c r="AJ16"/>
  <c r="AL16" s="1"/>
  <c r="CI91"/>
  <c r="CT91" s="1"/>
  <c r="CW91" s="1"/>
  <c r="BO91"/>
  <c r="BC92"/>
  <c r="BN92" s="1"/>
  <c r="AI92"/>
  <c r="CU92"/>
  <c r="CI94"/>
  <c r="CT94" s="1"/>
  <c r="CW94" s="1"/>
  <c r="BO94"/>
  <c r="BC96"/>
  <c r="BN96" s="1"/>
  <c r="AI96"/>
  <c r="BO59"/>
  <c r="BC57"/>
  <c r="AY57"/>
  <c r="AM55"/>
  <c r="AX55" s="1"/>
  <c r="AZ55" s="1"/>
  <c r="S55"/>
  <c r="BO55"/>
  <c r="AM57"/>
  <c r="AX57" s="1"/>
  <c r="S57"/>
  <c r="BO57"/>
  <c r="BC55"/>
  <c r="BN55" s="1"/>
  <c r="BQ55" s="1"/>
  <c r="AY55"/>
  <c r="BC37"/>
  <c r="AY37"/>
  <c r="DM36" s="1"/>
  <c r="BO37"/>
  <c r="BC47"/>
  <c r="BN47" s="1"/>
  <c r="BQ47" s="1"/>
  <c r="AY47"/>
  <c r="AM41"/>
  <c r="AX41" s="1"/>
  <c r="S41"/>
  <c r="BO41"/>
  <c r="BC44"/>
  <c r="BN44" s="1"/>
  <c r="AY44"/>
  <c r="AZ45"/>
  <c r="BB45" s="1"/>
  <c r="BC45"/>
  <c r="BN45" s="1"/>
  <c r="AY45"/>
  <c r="BC41"/>
  <c r="BN41" s="1"/>
  <c r="BQ41" s="1"/>
  <c r="AY41"/>
  <c r="BO44"/>
  <c r="BP33"/>
  <c r="BR33" s="1"/>
  <c r="DH16"/>
  <c r="DI16" s="1"/>
  <c r="DJ16" s="1"/>
  <c r="DO16" s="1"/>
  <c r="DH18"/>
  <c r="DI18" s="1"/>
  <c r="DJ18" s="1"/>
  <c r="DO18" s="1"/>
  <c r="DH24"/>
  <c r="DI39"/>
  <c r="DH41"/>
  <c r="DI41" s="1"/>
  <c r="DJ41" s="1"/>
  <c r="DO41" s="1"/>
  <c r="DI43"/>
  <c r="DJ43" s="1"/>
  <c r="DO43" s="1"/>
  <c r="DH45"/>
  <c r="DI45" s="1"/>
  <c r="DJ45" s="1"/>
  <c r="DO45" s="1"/>
  <c r="DH47"/>
  <c r="DI38"/>
  <c r="DH55"/>
  <c r="DI55" s="1"/>
  <c r="DJ55" s="1"/>
  <c r="DM55" s="1"/>
  <c r="DH57"/>
  <c r="DI57" s="1"/>
  <c r="DJ57" s="1"/>
  <c r="DH59"/>
  <c r="DI59" s="1"/>
  <c r="DJ59" s="1"/>
  <c r="DO59" s="1"/>
  <c r="DH61"/>
  <c r="DI61" s="1"/>
  <c r="DJ61" s="1"/>
  <c r="DN61" s="1"/>
  <c r="DH67"/>
  <c r="DI67" s="1"/>
  <c r="DJ67" s="1"/>
  <c r="DN67" s="1"/>
  <c r="DH69"/>
  <c r="DI69" s="1"/>
  <c r="DJ69" s="1"/>
  <c r="DL69" s="1"/>
  <c r="DH71"/>
  <c r="DI71" s="1"/>
  <c r="DJ71" s="1"/>
  <c r="DK71" s="1"/>
  <c r="DH73"/>
  <c r="DI73" s="1"/>
  <c r="DJ73" s="1"/>
  <c r="DN73" s="1"/>
  <c r="DH75"/>
  <c r="DI75" s="1"/>
  <c r="DJ75" s="1"/>
  <c r="DK75" s="1"/>
  <c r="DH93"/>
  <c r="DI93" s="1"/>
  <c r="DJ93" s="1"/>
  <c r="DH95"/>
  <c r="DI95" s="1"/>
  <c r="DJ95" s="1"/>
  <c r="DM95" s="1"/>
  <c r="DH97"/>
  <c r="DI97" s="1"/>
  <c r="DJ97" s="1"/>
  <c r="DM97" s="1"/>
  <c r="DH99"/>
  <c r="DI99" s="1"/>
  <c r="DJ99" s="1"/>
  <c r="DN99" s="1"/>
  <c r="DH101"/>
  <c r="DI101" s="1"/>
  <c r="DJ101" s="1"/>
  <c r="DP101" s="1"/>
  <c r="DH106"/>
  <c r="DI106" s="1"/>
  <c r="DJ106" s="1"/>
  <c r="DK106" s="1"/>
  <c r="DH108"/>
  <c r="DI108" s="1"/>
  <c r="DJ108" s="1"/>
  <c r="DP108" s="1"/>
  <c r="DH110"/>
  <c r="DI110" s="1"/>
  <c r="DJ110" s="1"/>
  <c r="DK110" s="1"/>
  <c r="DH112"/>
  <c r="DI112" s="1"/>
  <c r="DJ112" s="1"/>
  <c r="DO112" s="1"/>
  <c r="DH114"/>
  <c r="DI114" s="1"/>
  <c r="DJ114" s="1"/>
  <c r="DK114" s="1"/>
  <c r="DH116"/>
  <c r="DI116" s="1"/>
  <c r="DJ116" s="1"/>
  <c r="DH118"/>
  <c r="DI118" s="1"/>
  <c r="DJ118" s="1"/>
  <c r="DK118" s="1"/>
  <c r="DH120"/>
  <c r="DI120" s="1"/>
  <c r="DJ120" s="1"/>
  <c r="DO120" s="1"/>
  <c r="DH124"/>
  <c r="DH121"/>
  <c r="DH123"/>
  <c r="DH127"/>
  <c r="DH128"/>
  <c r="DH140"/>
  <c r="DI140" s="1"/>
  <c r="DJ140" s="1"/>
  <c r="DK140" s="1"/>
  <c r="DH139"/>
  <c r="DI139" s="1"/>
  <c r="DJ139" s="1"/>
  <c r="CV137"/>
  <c r="CX137" s="1"/>
  <c r="CT67"/>
  <c r="CW67" s="1"/>
  <c r="CT71"/>
  <c r="CW71" s="1"/>
  <c r="CT75"/>
  <c r="CW75" s="1"/>
  <c r="DH23"/>
  <c r="DH34"/>
  <c r="DI34" s="1"/>
  <c r="DJ34" s="1"/>
  <c r="DO34" s="1"/>
  <c r="DH17"/>
  <c r="DI17" s="1"/>
  <c r="DJ17" s="1"/>
  <c r="DO17" s="1"/>
  <c r="BP16"/>
  <c r="BR16" s="1"/>
  <c r="AJ21"/>
  <c r="AL21" s="1"/>
  <c r="AZ34"/>
  <c r="BB34" s="1"/>
  <c r="DH19"/>
  <c r="DH21"/>
  <c r="AJ25"/>
  <c r="AL25" s="1"/>
  <c r="CI92"/>
  <c r="CT92" s="1"/>
  <c r="BO92"/>
  <c r="BC94"/>
  <c r="BN94" s="1"/>
  <c r="AI94"/>
  <c r="CU94"/>
  <c r="BC91"/>
  <c r="BN91" s="1"/>
  <c r="AI91"/>
  <c r="DL91" s="1"/>
  <c r="CU91"/>
  <c r="AZ59"/>
  <c r="BC59"/>
  <c r="BN59" s="1"/>
  <c r="AY59"/>
  <c r="AM52"/>
  <c r="AX52" s="1"/>
  <c r="S52"/>
  <c r="BO52"/>
  <c r="BC52"/>
  <c r="BN52" s="1"/>
  <c r="AY52"/>
  <c r="AM37"/>
  <c r="AX37" s="1"/>
  <c r="S37"/>
  <c r="AM39"/>
  <c r="AX39" s="1"/>
  <c r="S39"/>
  <c r="BO39"/>
  <c r="DN37" s="1"/>
  <c r="AM47"/>
  <c r="AX47" s="1"/>
  <c r="S47"/>
  <c r="BO47"/>
  <c r="BC39"/>
  <c r="BN39" s="1"/>
  <c r="BQ39" s="1"/>
  <c r="S61"/>
  <c r="DK52" s="1"/>
  <c r="DH20"/>
  <c r="DI40"/>
  <c r="DJ40" s="1"/>
  <c r="DL40" s="1"/>
  <c r="DH42"/>
  <c r="DI42" s="1"/>
  <c r="DJ42" s="1"/>
  <c r="DL42" s="1"/>
  <c r="DI44"/>
  <c r="DJ44" s="1"/>
  <c r="DL44" s="1"/>
  <c r="DH46"/>
  <c r="DH53"/>
  <c r="DI53" s="1"/>
  <c r="DJ53" s="1"/>
  <c r="DO53" s="1"/>
  <c r="DH54"/>
  <c r="DI54" s="1"/>
  <c r="DJ54" s="1"/>
  <c r="DK54" s="1"/>
  <c r="DH56"/>
  <c r="DI56" s="1"/>
  <c r="DJ56" s="1"/>
  <c r="DL56" s="1"/>
  <c r="DH58"/>
  <c r="DI58" s="1"/>
  <c r="DJ58" s="1"/>
  <c r="DO58" s="1"/>
  <c r="DH60"/>
  <c r="DI60" s="1"/>
  <c r="DJ60" s="1"/>
  <c r="DO60" s="1"/>
  <c r="DH66"/>
  <c r="DI66" s="1"/>
  <c r="DJ66" s="1"/>
  <c r="DK66" s="1"/>
  <c r="DH68"/>
  <c r="DI68" s="1"/>
  <c r="DJ68" s="1"/>
  <c r="DN68" s="1"/>
  <c r="DH70"/>
  <c r="DI70" s="1"/>
  <c r="DJ70" s="1"/>
  <c r="DK70" s="1"/>
  <c r="DH72"/>
  <c r="DI72" s="1"/>
  <c r="DJ72" s="1"/>
  <c r="DP72" s="1"/>
  <c r="DH74"/>
  <c r="DI74" s="1"/>
  <c r="DJ74" s="1"/>
  <c r="DK74" s="1"/>
  <c r="DH76"/>
  <c r="DI76" s="1"/>
  <c r="DJ76" s="1"/>
  <c r="DP76" s="1"/>
  <c r="DH77"/>
  <c r="DI77" s="1"/>
  <c r="DJ77" s="1"/>
  <c r="DO77" s="1"/>
  <c r="DH78"/>
  <c r="DI78" s="1"/>
  <c r="DJ78" s="1"/>
  <c r="DL78" s="1"/>
  <c r="DH92"/>
  <c r="DI92" s="1"/>
  <c r="DJ92" s="1"/>
  <c r="DM92" s="1"/>
  <c r="DH94"/>
  <c r="DI94" s="1"/>
  <c r="DJ94" s="1"/>
  <c r="DM94" s="1"/>
  <c r="DH96"/>
  <c r="DI96" s="1"/>
  <c r="DJ96" s="1"/>
  <c r="DM96" s="1"/>
  <c r="DH98"/>
  <c r="DI98" s="1"/>
  <c r="DJ98" s="1"/>
  <c r="DM98" s="1"/>
  <c r="DH100"/>
  <c r="DI100" s="1"/>
  <c r="DJ100" s="1"/>
  <c r="DM100" s="1"/>
  <c r="DH105"/>
  <c r="DI105" s="1"/>
  <c r="DJ105" s="1"/>
  <c r="DK105" s="1"/>
  <c r="DH107"/>
  <c r="DI107" s="1"/>
  <c r="DJ107" s="1"/>
  <c r="DM107" s="1"/>
  <c r="DH109"/>
  <c r="DI109" s="1"/>
  <c r="DJ109" s="1"/>
  <c r="DK109" s="1"/>
  <c r="DH111"/>
  <c r="DI111" s="1"/>
  <c r="DJ111" s="1"/>
  <c r="DK111" s="1"/>
  <c r="DH113"/>
  <c r="DI113" s="1"/>
  <c r="DJ113" s="1"/>
  <c r="DK113" s="1"/>
  <c r="DH115"/>
  <c r="DI115" s="1"/>
  <c r="DJ115" s="1"/>
  <c r="DM115" s="1"/>
  <c r="DH117"/>
  <c r="DI117" s="1"/>
  <c r="DJ117" s="1"/>
  <c r="DK117" s="1"/>
  <c r="DH122"/>
  <c r="DH119"/>
  <c r="DI119" s="1"/>
  <c r="DJ119" s="1"/>
  <c r="DN119" s="1"/>
  <c r="DH125"/>
  <c r="DH129"/>
  <c r="DH126"/>
  <c r="DH130"/>
  <c r="DH142"/>
  <c r="DI142" s="1"/>
  <c r="DJ142" s="1"/>
  <c r="DK142" s="1"/>
  <c r="DH141"/>
  <c r="DI141" s="1"/>
  <c r="DJ141" s="1"/>
  <c r="DN141" s="1"/>
  <c r="BP93"/>
  <c r="BR93" s="1"/>
  <c r="CV124"/>
  <c r="CX124" s="1"/>
  <c r="CV120"/>
  <c r="CX120" s="1"/>
  <c r="CV117"/>
  <c r="CX117" s="1"/>
  <c r="BN57"/>
  <c r="BQ57" s="1"/>
  <c r="BN37"/>
  <c r="BQ37" s="1"/>
  <c r="BP58"/>
  <c r="BP53"/>
  <c r="AZ24"/>
  <c r="BB24" s="1"/>
  <c r="AJ24"/>
  <c r="AL24" s="1"/>
  <c r="BN24"/>
  <c r="BQ24" s="1"/>
  <c r="AZ43"/>
  <c r="BB43" s="1"/>
  <c r="BP46"/>
  <c r="BR46" s="1"/>
  <c r="AZ19"/>
  <c r="BB19" s="1"/>
  <c r="CV34"/>
  <c r="CX34" s="1"/>
  <c r="DH15"/>
  <c r="DI15" s="1"/>
  <c r="DJ15" s="1"/>
  <c r="DO15" s="1"/>
  <c r="AL67"/>
  <c r="AL71"/>
  <c r="AL75"/>
  <c r="AL69"/>
  <c r="AL73"/>
  <c r="AL76"/>
  <c r="AK82"/>
  <c r="AJ82"/>
  <c r="AL82" s="1"/>
  <c r="AJ77"/>
  <c r="AJ79"/>
  <c r="AL79" s="1"/>
  <c r="AJ81"/>
  <c r="AL81" s="1"/>
  <c r="AJ65"/>
  <c r="T32"/>
  <c r="CW109"/>
  <c r="CV109"/>
  <c r="CX109" s="1"/>
  <c r="CW114"/>
  <c r="CV114"/>
  <c r="CX114" s="1"/>
  <c r="CW106"/>
  <c r="CV106"/>
  <c r="CX106" s="1"/>
  <c r="CW111"/>
  <c r="CV111"/>
  <c r="CX111" s="1"/>
  <c r="CW108"/>
  <c r="CV108"/>
  <c r="CX108" s="1"/>
  <c r="CW104"/>
  <c r="CV104"/>
  <c r="CX104" s="1"/>
  <c r="DM106"/>
  <c r="DN108"/>
  <c r="DO116"/>
  <c r="DN118"/>
  <c r="AI135"/>
  <c r="CI135"/>
  <c r="CT135" s="1"/>
  <c r="CW135" s="1"/>
  <c r="CV107"/>
  <c r="CX107" s="1"/>
  <c r="CV105"/>
  <c r="CX105" s="1"/>
  <c r="CV103"/>
  <c r="CX103" s="1"/>
  <c r="DI121"/>
  <c r="DJ121" s="1"/>
  <c r="DP121" s="1"/>
  <c r="DG122"/>
  <c r="AI134"/>
  <c r="CU135"/>
  <c r="CV113"/>
  <c r="CX113" s="1"/>
  <c r="DK93"/>
  <c r="DM93"/>
  <c r="DO93"/>
  <c r="DK95"/>
  <c r="DK97"/>
  <c r="DO97"/>
  <c r="DK101"/>
  <c r="DO101"/>
  <c r="DK68"/>
  <c r="DK67"/>
  <c r="DK69"/>
  <c r="DM69"/>
  <c r="DO69"/>
  <c r="DM71"/>
  <c r="DK73"/>
  <c r="DM73"/>
  <c r="DO73"/>
  <c r="BQ78"/>
  <c r="BP78"/>
  <c r="AK86"/>
  <c r="AK87"/>
  <c r="AK88"/>
  <c r="AI86"/>
  <c r="BC86"/>
  <c r="BN86" s="1"/>
  <c r="BQ86" s="1"/>
  <c r="AJ86"/>
  <c r="AI88"/>
  <c r="AJ88"/>
  <c r="AL83"/>
  <c r="AL85"/>
  <c r="DE77"/>
  <c r="BO86"/>
  <c r="CI86"/>
  <c r="AI87"/>
  <c r="AJ87"/>
  <c r="AL84"/>
  <c r="BP77"/>
  <c r="DO57"/>
  <c r="DP57"/>
  <c r="DL59"/>
  <c r="DO61"/>
  <c r="DP61"/>
  <c r="DO56"/>
  <c r="DL43"/>
  <c r="DO40"/>
  <c r="DO44"/>
  <c r="BA13"/>
  <c r="AZ13"/>
  <c r="BB13" s="1"/>
  <c r="CW13"/>
  <c r="CV13"/>
  <c r="CX13" s="1"/>
  <c r="BA17"/>
  <c r="AZ17"/>
  <c r="BB17" s="1"/>
  <c r="CW17"/>
  <c r="CV17"/>
  <c r="CX17" s="1"/>
  <c r="AK13"/>
  <c r="AJ13"/>
  <c r="AL13" s="1"/>
  <c r="AK17"/>
  <c r="AJ17"/>
  <c r="AL17" s="1"/>
  <c r="DH22"/>
  <c r="S20"/>
  <c r="W20"/>
  <c r="AH20" s="1"/>
  <c r="AK20" s="1"/>
  <c r="AY20"/>
  <c r="BC20"/>
  <c r="BP20" s="1"/>
  <c r="BR20" s="1"/>
  <c r="CU20"/>
  <c r="BN13"/>
  <c r="BQ13" s="1"/>
  <c r="AJ18"/>
  <c r="AL18" s="1"/>
  <c r="CV18"/>
  <c r="CX18" s="1"/>
  <c r="CV22"/>
  <c r="CX22" s="1"/>
  <c r="AI20"/>
  <c r="AM20"/>
  <c r="AX20" s="1"/>
  <c r="BO20"/>
  <c r="CI20"/>
  <c r="CT20" s="1"/>
  <c r="S22"/>
  <c r="W22"/>
  <c r="AH22" s="1"/>
  <c r="AY22"/>
  <c r="BC22"/>
  <c r="AI22"/>
  <c r="AM22"/>
  <c r="AX22" s="1"/>
  <c r="DG19"/>
  <c r="AJ19"/>
  <c r="CV21"/>
  <c r="CX21" s="1"/>
  <c r="BP17"/>
  <c r="BR17" s="1"/>
  <c r="AZ18"/>
  <c r="BB18" s="1"/>
  <c r="CU141"/>
  <c r="DH138"/>
  <c r="DI138" s="1"/>
  <c r="DJ138" s="1"/>
  <c r="DO138" s="1"/>
  <c r="CU90"/>
  <c r="DP91" s="1"/>
  <c r="CU65"/>
  <c r="CU142"/>
  <c r="DH137"/>
  <c r="DI137" s="1"/>
  <c r="DJ137" s="1"/>
  <c r="DO137" s="1"/>
  <c r="DJ32"/>
  <c r="DL32" s="1"/>
  <c r="DH33"/>
  <c r="DI33" s="1"/>
  <c r="DJ33" s="1"/>
  <c r="DK33" s="1"/>
  <c r="DH14"/>
  <c r="DI14" s="1"/>
  <c r="DJ14" s="1"/>
  <c r="DM14" s="1"/>
  <c r="CT141"/>
  <c r="CW141" s="1"/>
  <c r="CT130"/>
  <c r="CW130" s="1"/>
  <c r="DP52"/>
  <c r="DO52"/>
  <c r="DL52"/>
  <c r="DL51"/>
  <c r="DO36"/>
  <c r="DP36"/>
  <c r="DP37"/>
  <c r="DO37"/>
  <c r="DL37"/>
  <c r="BC61"/>
  <c r="BN61" s="1"/>
  <c r="BP90"/>
  <c r="BR90" s="1"/>
  <c r="BP101"/>
  <c r="BR101" s="1"/>
  <c r="BQ65"/>
  <c r="BP65"/>
  <c r="BR65" s="1"/>
  <c r="AI142"/>
  <c r="BN64"/>
  <c r="BQ64" s="1"/>
  <c r="DP104"/>
  <c r="DP103"/>
  <c r="DO104"/>
  <c r="DL104"/>
  <c r="DK104"/>
  <c r="DO103"/>
  <c r="DK103"/>
  <c r="BO64"/>
  <c r="DN64" s="1"/>
  <c r="DO91"/>
  <c r="DK91"/>
  <c r="DL90"/>
  <c r="DO64"/>
  <c r="DL64"/>
  <c r="DK64"/>
  <c r="AK33"/>
  <c r="AI23"/>
  <c r="AK23"/>
  <c r="AH15"/>
  <c r="AI15"/>
  <c r="DL11"/>
  <c r="AH11"/>
  <c r="AK11" s="1"/>
  <c r="DM10"/>
  <c r="S11"/>
  <c r="DK11" s="1"/>
  <c r="CF11"/>
  <c r="CH11" s="1"/>
  <c r="CD11"/>
  <c r="CG11" s="1"/>
  <c r="CE10"/>
  <c r="DO10" s="1"/>
  <c r="CE11"/>
  <c r="DO11" s="1"/>
  <c r="AY11"/>
  <c r="DM11" s="1"/>
  <c r="T11"/>
  <c r="V11" s="1"/>
  <c r="BC10"/>
  <c r="S10"/>
  <c r="DK10" s="1"/>
  <c r="CV64"/>
  <c r="CX64" s="1"/>
  <c r="AH32"/>
  <c r="DA32" s="1"/>
  <c r="BO10"/>
  <c r="DN10" s="1"/>
  <c r="AI10"/>
  <c r="DL10" s="1"/>
  <c r="BN11"/>
  <c r="BQ11" s="1"/>
  <c r="BP11"/>
  <c r="BR11" s="1"/>
  <c r="AI129"/>
  <c r="DL103" s="1"/>
  <c r="CT129"/>
  <c r="CW129" s="1"/>
  <c r="AI65"/>
  <c r="CD10"/>
  <c r="CG10" s="1"/>
  <c r="AX38"/>
  <c r="AX40"/>
  <c r="BA40" s="1"/>
  <c r="AX33"/>
  <c r="BA33" s="1"/>
  <c r="AJ23"/>
  <c r="AL23" s="1"/>
  <c r="AX23"/>
  <c r="BA23" s="1"/>
  <c r="CU10"/>
  <c r="DP10" s="1"/>
  <c r="T10"/>
  <c r="V10" s="1"/>
  <c r="T15"/>
  <c r="T33"/>
  <c r="BA15"/>
  <c r="AZ15"/>
  <c r="BB15" s="1"/>
  <c r="CW90"/>
  <c r="CV90"/>
  <c r="CX90" s="1"/>
  <c r="CW101"/>
  <c r="CV101"/>
  <c r="CX101" s="1"/>
  <c r="BQ40"/>
  <c r="BP40"/>
  <c r="BR40" s="1"/>
  <c r="BA32"/>
  <c r="AZ32"/>
  <c r="BB32" s="1"/>
  <c r="CW23"/>
  <c r="CV23"/>
  <c r="CX23" s="1"/>
  <c r="CW10"/>
  <c r="DN91"/>
  <c r="CW32"/>
  <c r="CV32"/>
  <c r="CX32" s="1"/>
  <c r="CW33"/>
  <c r="CV33"/>
  <c r="CX33" s="1"/>
  <c r="CW15"/>
  <c r="CV15"/>
  <c r="CX15" s="1"/>
  <c r="AZ10"/>
  <c r="BB10" s="1"/>
  <c r="DN103"/>
  <c r="AL64"/>
  <c r="DM64"/>
  <c r="CT65"/>
  <c r="CW65" s="1"/>
  <c r="AZ61"/>
  <c r="BB61" s="1"/>
  <c r="AZ51"/>
  <c r="BB51" s="1"/>
  <c r="AZ11"/>
  <c r="BB11" s="1"/>
  <c r="AJ10"/>
  <c r="AL10" s="1"/>
  <c r="BN23"/>
  <c r="BQ23" s="1"/>
  <c r="DM104"/>
  <c r="DN104"/>
  <c r="DM103"/>
  <c r="AL90"/>
  <c r="DN51"/>
  <c r="AL33"/>
  <c r="DM91"/>
  <c r="DM52"/>
  <c r="BP51"/>
  <c r="BR51" s="1"/>
  <c r="DM37"/>
  <c r="C169"/>
  <c r="BP32"/>
  <c r="BR32" s="1"/>
  <c r="BP15"/>
  <c r="BR15" s="1"/>
  <c r="CV11"/>
  <c r="CX11" s="1"/>
  <c r="DA74" l="1"/>
  <c r="DA70"/>
  <c r="DA65"/>
  <c r="DE65" s="1"/>
  <c r="DA67"/>
  <c r="DE67" s="1"/>
  <c r="DA75"/>
  <c r="DE75" s="1"/>
  <c r="DB51"/>
  <c r="DJ39"/>
  <c r="DL39" s="1"/>
  <c r="DJ38"/>
  <c r="DM38" s="1"/>
  <c r="DA40"/>
  <c r="V32"/>
  <c r="AL77"/>
  <c r="DB77"/>
  <c r="AL101"/>
  <c r="DB101"/>
  <c r="AL78"/>
  <c r="V51"/>
  <c r="CY51"/>
  <c r="AL74"/>
  <c r="AL68"/>
  <c r="DB73"/>
  <c r="CY73" s="1"/>
  <c r="DB75"/>
  <c r="CY75" s="1"/>
  <c r="DB69"/>
  <c r="CY69" s="1"/>
  <c r="DA66"/>
  <c r="DE66" s="1"/>
  <c r="DB71"/>
  <c r="CY71" s="1"/>
  <c r="DB67"/>
  <c r="CY67" s="1"/>
  <c r="V33"/>
  <c r="AL65"/>
  <c r="DB65"/>
  <c r="U34"/>
  <c r="DA34"/>
  <c r="DE34" s="1"/>
  <c r="DB90"/>
  <c r="DA163"/>
  <c r="CY163" s="1"/>
  <c r="DA158"/>
  <c r="CY158" s="1"/>
  <c r="DA69"/>
  <c r="DE69" s="1"/>
  <c r="DA33"/>
  <c r="DA64"/>
  <c r="DA101"/>
  <c r="DA90"/>
  <c r="DA15"/>
  <c r="DE15" s="1"/>
  <c r="DA71"/>
  <c r="DE71" s="1"/>
  <c r="DA51"/>
  <c r="DE51" s="1"/>
  <c r="V40"/>
  <c r="DL73"/>
  <c r="DI46"/>
  <c r="DJ46" s="1"/>
  <c r="DL46" s="1"/>
  <c r="DI47"/>
  <c r="DJ47" s="1"/>
  <c r="AJ29"/>
  <c r="DL58"/>
  <c r="DP54"/>
  <c r="DM77"/>
  <c r="DA161"/>
  <c r="CY161" s="1"/>
  <c r="BP161"/>
  <c r="BR161" s="1"/>
  <c r="DA160"/>
  <c r="CY160" s="1"/>
  <c r="AZ160"/>
  <c r="BB160" s="1"/>
  <c r="AK160"/>
  <c r="DM51"/>
  <c r="DP51"/>
  <c r="DP44"/>
  <c r="DP40"/>
  <c r="DL54"/>
  <c r="DL55"/>
  <c r="BP83"/>
  <c r="BR83" s="1"/>
  <c r="BP82"/>
  <c r="DM111"/>
  <c r="DN106"/>
  <c r="DL150"/>
  <c r="DK51"/>
  <c r="DO46"/>
  <c r="DO94"/>
  <c r="DM113"/>
  <c r="DM108"/>
  <c r="CW96"/>
  <c r="DM148"/>
  <c r="CW110"/>
  <c r="CW127"/>
  <c r="DN150"/>
  <c r="DL149"/>
  <c r="DB147"/>
  <c r="AK14"/>
  <c r="AJ14"/>
  <c r="AL14" s="1"/>
  <c r="BN20"/>
  <c r="BQ20" s="1"/>
  <c r="DF75"/>
  <c r="DN149"/>
  <c r="DL120"/>
  <c r="DM120"/>
  <c r="DP116"/>
  <c r="DK116"/>
  <c r="DP112"/>
  <c r="DK112"/>
  <c r="DL108"/>
  <c r="DO108"/>
  <c r="DK108"/>
  <c r="DL111"/>
  <c r="DL121"/>
  <c r="DP120"/>
  <c r="DK120"/>
  <c r="DN120"/>
  <c r="DL119"/>
  <c r="DK119"/>
  <c r="DP119"/>
  <c r="DM118"/>
  <c r="DL118"/>
  <c r="DP118"/>
  <c r="DM117"/>
  <c r="DP117"/>
  <c r="DL117"/>
  <c r="DN116"/>
  <c r="DM116"/>
  <c r="DL116"/>
  <c r="DO115"/>
  <c r="DL115"/>
  <c r="DP115"/>
  <c r="DN114"/>
  <c r="DM114"/>
  <c r="DL114"/>
  <c r="DP114"/>
  <c r="DL113"/>
  <c r="DP113"/>
  <c r="DL112"/>
  <c r="DN112"/>
  <c r="DM112"/>
  <c r="CV121"/>
  <c r="CX121" s="1"/>
  <c r="DP111"/>
  <c r="DN110"/>
  <c r="DM110"/>
  <c r="DL110"/>
  <c r="DP110"/>
  <c r="DM109"/>
  <c r="DP109"/>
  <c r="DL109"/>
  <c r="CV126"/>
  <c r="CX126" s="1"/>
  <c r="DO107"/>
  <c r="DL107"/>
  <c r="DP107"/>
  <c r="DL106"/>
  <c r="DP106"/>
  <c r="DM105"/>
  <c r="DP105"/>
  <c r="DL105"/>
  <c r="CV142"/>
  <c r="CX142" s="1"/>
  <c r="DL137"/>
  <c r="CV138"/>
  <c r="CX138" s="1"/>
  <c r="DM140"/>
  <c r="CV139"/>
  <c r="CX139" s="1"/>
  <c r="CV140"/>
  <c r="CX140" s="1"/>
  <c r="DO13"/>
  <c r="DK13"/>
  <c r="BA21"/>
  <c r="AZ21"/>
  <c r="DL13"/>
  <c r="DP42"/>
  <c r="DL53"/>
  <c r="DP55"/>
  <c r="DO55"/>
  <c r="DO76"/>
  <c r="DF67"/>
  <c r="DM75"/>
  <c r="DO71"/>
  <c r="DO67"/>
  <c r="DO68"/>
  <c r="DO95"/>
  <c r="DO118"/>
  <c r="DO114"/>
  <c r="DO110"/>
  <c r="DO106"/>
  <c r="DL95"/>
  <c r="DN57"/>
  <c r="DK148"/>
  <c r="DO148"/>
  <c r="CV116"/>
  <c r="CX116" s="1"/>
  <c r="BP166"/>
  <c r="BR166" s="1"/>
  <c r="DA166"/>
  <c r="CY166" s="1"/>
  <c r="AZ27"/>
  <c r="DM142"/>
  <c r="DL142"/>
  <c r="DP142"/>
  <c r="DK141"/>
  <c r="DL141"/>
  <c r="DP141"/>
  <c r="DP140"/>
  <c r="DL140"/>
  <c r="DL139"/>
  <c r="DP139"/>
  <c r="DL138"/>
  <c r="DP138"/>
  <c r="DN137"/>
  <c r="DP137"/>
  <c r="DM90"/>
  <c r="DN90"/>
  <c r="DK90"/>
  <c r="DM99"/>
  <c r="DP90"/>
  <c r="DO141"/>
  <c r="DN142"/>
  <c r="DN101"/>
  <c r="DO78"/>
  <c r="DM78"/>
  <c r="DK78"/>
  <c r="DP78"/>
  <c r="DN78"/>
  <c r="DK77"/>
  <c r="DP77"/>
  <c r="DN77"/>
  <c r="DL77"/>
  <c r="DM76"/>
  <c r="DK76"/>
  <c r="DL76"/>
  <c r="DN76"/>
  <c r="DO75"/>
  <c r="DP75"/>
  <c r="DL75"/>
  <c r="DN75"/>
  <c r="DM74"/>
  <c r="DP74"/>
  <c r="DL74"/>
  <c r="DN74"/>
  <c r="DP73"/>
  <c r="DO72"/>
  <c r="DK72"/>
  <c r="DM72"/>
  <c r="DL72"/>
  <c r="DN72"/>
  <c r="DP71"/>
  <c r="DN71"/>
  <c r="DL71"/>
  <c r="DM70"/>
  <c r="DP70"/>
  <c r="DN70"/>
  <c r="DL70"/>
  <c r="DP69"/>
  <c r="DN69"/>
  <c r="DP68"/>
  <c r="DM68"/>
  <c r="DL68"/>
  <c r="DM67"/>
  <c r="DP67"/>
  <c r="DL67"/>
  <c r="DP66"/>
  <c r="DN66"/>
  <c r="DL66"/>
  <c r="BP66"/>
  <c r="DO65"/>
  <c r="DM65"/>
  <c r="DK65"/>
  <c r="DN65"/>
  <c r="DP65"/>
  <c r="DL65"/>
  <c r="DP64"/>
  <c r="DL101"/>
  <c r="DM101"/>
  <c r="DK137"/>
  <c r="DP96"/>
  <c r="DL100"/>
  <c r="DP100"/>
  <c r="DN100"/>
  <c r="DL99"/>
  <c r="DP99"/>
  <c r="DO99"/>
  <c r="DK99"/>
  <c r="BR98"/>
  <c r="DP98"/>
  <c r="DL98"/>
  <c r="DK98"/>
  <c r="DN98"/>
  <c r="DN97"/>
  <c r="DL97"/>
  <c r="DP97"/>
  <c r="DL96"/>
  <c r="DN96"/>
  <c r="DN95"/>
  <c r="DP95"/>
  <c r="DN94"/>
  <c r="DL94"/>
  <c r="DP94"/>
  <c r="DN93"/>
  <c r="DP93"/>
  <c r="DL93"/>
  <c r="DL92"/>
  <c r="DP92"/>
  <c r="DN92"/>
  <c r="DK100"/>
  <c r="DO96"/>
  <c r="DK92"/>
  <c r="DL60"/>
  <c r="DP56"/>
  <c r="DP53"/>
  <c r="DL61"/>
  <c r="DL57"/>
  <c r="DL38"/>
  <c r="BQ36"/>
  <c r="BA60"/>
  <c r="DP60"/>
  <c r="DN52"/>
  <c r="DQ52" s="1"/>
  <c r="DK47"/>
  <c r="DN36"/>
  <c r="BP38"/>
  <c r="BR38" s="1"/>
  <c r="DL47"/>
  <c r="DP43"/>
  <c r="DF71"/>
  <c r="DO100"/>
  <c r="DK96"/>
  <c r="DO92"/>
  <c r="DK115"/>
  <c r="DN111"/>
  <c r="DK107"/>
  <c r="DP46"/>
  <c r="DO42"/>
  <c r="DL45"/>
  <c r="DL41"/>
  <c r="DK39"/>
  <c r="AZ44"/>
  <c r="BB44" s="1"/>
  <c r="DK36"/>
  <c r="DK37"/>
  <c r="DQ37" s="1"/>
  <c r="DM43"/>
  <c r="DN43"/>
  <c r="DN44"/>
  <c r="BQ97"/>
  <c r="DN46"/>
  <c r="DN45"/>
  <c r="DN47"/>
  <c r="DM47"/>
  <c r="DE33"/>
  <c r="DM46"/>
  <c r="DK46"/>
  <c r="DK45"/>
  <c r="DM45"/>
  <c r="DM44"/>
  <c r="DK44"/>
  <c r="DN138"/>
  <c r="DP14"/>
  <c r="DN32"/>
  <c r="DM60"/>
  <c r="DN60"/>
  <c r="DN42"/>
  <c r="DM39"/>
  <c r="DN56"/>
  <c r="DN54"/>
  <c r="DK57"/>
  <c r="DK43"/>
  <c r="DQ43" s="1"/>
  <c r="DK53"/>
  <c r="DN41"/>
  <c r="DN55"/>
  <c r="DM66"/>
  <c r="CV141"/>
  <c r="CX141" s="1"/>
  <c r="DM138"/>
  <c r="DF73"/>
  <c r="DF69"/>
  <c r="DO74"/>
  <c r="DO70"/>
  <c r="DO66"/>
  <c r="DN115"/>
  <c r="DO111"/>
  <c r="DN107"/>
  <c r="DN40"/>
  <c r="DN39"/>
  <c r="DN58"/>
  <c r="DN38"/>
  <c r="DN53"/>
  <c r="DN59"/>
  <c r="BA48"/>
  <c r="DM61"/>
  <c r="DK61"/>
  <c r="DK60"/>
  <c r="DK59"/>
  <c r="DM59"/>
  <c r="DP59"/>
  <c r="DM58"/>
  <c r="DK58"/>
  <c r="DP58"/>
  <c r="DM57"/>
  <c r="DQ57" s="1"/>
  <c r="DK56"/>
  <c r="DM56"/>
  <c r="DK55"/>
  <c r="DO54"/>
  <c r="DM54"/>
  <c r="DK38"/>
  <c r="BP36"/>
  <c r="BR36" s="1"/>
  <c r="DM53"/>
  <c r="DM42"/>
  <c r="DK42"/>
  <c r="DM41"/>
  <c r="DK41"/>
  <c r="DK40"/>
  <c r="DM40"/>
  <c r="DP45"/>
  <c r="DP41"/>
  <c r="DM13"/>
  <c r="CV16"/>
  <c r="CX16" s="1"/>
  <c r="DN13"/>
  <c r="CW25"/>
  <c r="CW128"/>
  <c r="CV128"/>
  <c r="CX128" s="1"/>
  <c r="CV78"/>
  <c r="CX78" s="1"/>
  <c r="CT78"/>
  <c r="CW112"/>
  <c r="CV112"/>
  <c r="CX112" s="1"/>
  <c r="DE64"/>
  <c r="CV130"/>
  <c r="CX130" s="1"/>
  <c r="BA38"/>
  <c r="DO98"/>
  <c r="DK94"/>
  <c r="DM119"/>
  <c r="DN117"/>
  <c r="DN113"/>
  <c r="DN109"/>
  <c r="DN105"/>
  <c r="DM141"/>
  <c r="DO142"/>
  <c r="DN140"/>
  <c r="AZ16"/>
  <c r="BB16" s="1"/>
  <c r="BQ160"/>
  <c r="BP160"/>
  <c r="BQ56"/>
  <c r="BP56"/>
  <c r="AZ54"/>
  <c r="BB54" s="1"/>
  <c r="BA54"/>
  <c r="AZ28"/>
  <c r="BB28" s="1"/>
  <c r="BB27"/>
  <c r="AL29"/>
  <c r="DP33"/>
  <c r="AZ25"/>
  <c r="BB25" s="1"/>
  <c r="AZ14"/>
  <c r="BB14" s="1"/>
  <c r="DP32"/>
  <c r="DM17"/>
  <c r="DP34"/>
  <c r="DP16"/>
  <c r="DN17"/>
  <c r="DP13"/>
  <c r="DP15"/>
  <c r="DP17"/>
  <c r="DP18"/>
  <c r="DN18"/>
  <c r="DM18"/>
  <c r="DK18"/>
  <c r="DL18"/>
  <c r="CV14"/>
  <c r="CX14" s="1"/>
  <c r="DK17"/>
  <c r="DL17"/>
  <c r="DN16"/>
  <c r="DK16"/>
  <c r="DM16"/>
  <c r="DL16"/>
  <c r="DM15"/>
  <c r="DL15"/>
  <c r="DN15"/>
  <c r="DK15"/>
  <c r="CV24"/>
  <c r="CX24" s="1"/>
  <c r="DN14"/>
  <c r="DL14"/>
  <c r="DK14"/>
  <c r="DK34"/>
  <c r="DM34"/>
  <c r="DN34"/>
  <c r="DL34"/>
  <c r="DM33"/>
  <c r="DN33"/>
  <c r="DL33"/>
  <c r="DO33"/>
  <c r="AJ32"/>
  <c r="AL32" s="1"/>
  <c r="DM32"/>
  <c r="V15"/>
  <c r="DQ10"/>
  <c r="DQ11"/>
  <c r="CW158"/>
  <c r="CW159"/>
  <c r="DA159"/>
  <c r="CY159" s="1"/>
  <c r="CX163"/>
  <c r="DB163"/>
  <c r="BP164"/>
  <c r="BR164" s="1"/>
  <c r="DA164"/>
  <c r="CY164" s="1"/>
  <c r="DB165"/>
  <c r="AL166"/>
  <c r="AZ40"/>
  <c r="DB40" s="1"/>
  <c r="BP64"/>
  <c r="BR64" s="1"/>
  <c r="DO119"/>
  <c r="DO117"/>
  <c r="DQ117" s="1"/>
  <c r="DO113"/>
  <c r="DO109"/>
  <c r="DQ109" s="1"/>
  <c r="DO105"/>
  <c r="DO140"/>
  <c r="AZ158"/>
  <c r="BB158" s="1"/>
  <c r="BP158"/>
  <c r="BR158" s="1"/>
  <c r="DB161"/>
  <c r="DP147"/>
  <c r="AZ159"/>
  <c r="BB159" s="1"/>
  <c r="BQ54"/>
  <c r="BP54"/>
  <c r="CW93"/>
  <c r="CV93"/>
  <c r="CX93" s="1"/>
  <c r="AJ11"/>
  <c r="AL11" s="1"/>
  <c r="DM137"/>
  <c r="DA11"/>
  <c r="DE11" s="1"/>
  <c r="DK138"/>
  <c r="T34"/>
  <c r="BA43"/>
  <c r="AZ33"/>
  <c r="BB33" s="1"/>
  <c r="AZ38"/>
  <c r="BB38" s="1"/>
  <c r="AK32"/>
  <c r="DM147"/>
  <c r="DK147"/>
  <c r="DL147"/>
  <c r="DK150"/>
  <c r="DO150"/>
  <c r="DM150"/>
  <c r="DP150"/>
  <c r="BR151"/>
  <c r="DB151"/>
  <c r="DF151" s="1"/>
  <c r="BR148"/>
  <c r="DB146"/>
  <c r="DF146" s="1"/>
  <c r="BQ100"/>
  <c r="BP100"/>
  <c r="DI151"/>
  <c r="DJ151" s="1"/>
  <c r="DL148"/>
  <c r="DN148"/>
  <c r="BQ74"/>
  <c r="DE74"/>
  <c r="BP74"/>
  <c r="DB74" s="1"/>
  <c r="BQ70"/>
  <c r="DE70"/>
  <c r="BP70"/>
  <c r="DB70" s="1"/>
  <c r="BQ76"/>
  <c r="BP76"/>
  <c r="DB76" s="1"/>
  <c r="DE76"/>
  <c r="BQ72"/>
  <c r="BP72"/>
  <c r="DB72" s="1"/>
  <c r="DE72"/>
  <c r="BQ68"/>
  <c r="BP68"/>
  <c r="DB68" s="1"/>
  <c r="DE68"/>
  <c r="DQ58"/>
  <c r="BR149"/>
  <c r="DB149"/>
  <c r="BR147"/>
  <c r="DB148"/>
  <c r="DF148" s="1"/>
  <c r="DL146"/>
  <c r="DN146"/>
  <c r="DN147"/>
  <c r="DF147"/>
  <c r="DO149"/>
  <c r="DM149"/>
  <c r="DK149"/>
  <c r="AZ23"/>
  <c r="BB23" s="1"/>
  <c r="CV129"/>
  <c r="CX129" s="1"/>
  <c r="BB55"/>
  <c r="BA47"/>
  <c r="AZ47"/>
  <c r="BQ52"/>
  <c r="BP52"/>
  <c r="BR52" s="1"/>
  <c r="BA39"/>
  <c r="AZ39"/>
  <c r="BA52"/>
  <c r="AZ52"/>
  <c r="BQ59"/>
  <c r="BP59"/>
  <c r="BR59" s="1"/>
  <c r="BQ91"/>
  <c r="BP91"/>
  <c r="BR91" s="1"/>
  <c r="BQ94"/>
  <c r="BP94"/>
  <c r="CW92"/>
  <c r="CV92"/>
  <c r="CX92" s="1"/>
  <c r="BQ44"/>
  <c r="BR58"/>
  <c r="BA57"/>
  <c r="BQ92"/>
  <c r="BA37"/>
  <c r="BB59"/>
  <c r="DK139"/>
  <c r="DO139"/>
  <c r="DN139"/>
  <c r="DM139"/>
  <c r="AL34"/>
  <c r="BP47"/>
  <c r="BR47" s="1"/>
  <c r="BP39"/>
  <c r="BR39" s="1"/>
  <c r="CV91"/>
  <c r="CX91" s="1"/>
  <c r="BP92"/>
  <c r="BP44"/>
  <c r="BP41"/>
  <c r="BR41" s="1"/>
  <c r="AZ37"/>
  <c r="BB37" s="1"/>
  <c r="BP57"/>
  <c r="BR57" s="1"/>
  <c r="BP55"/>
  <c r="BR55" s="1"/>
  <c r="BQ45"/>
  <c r="BP45"/>
  <c r="BA41"/>
  <c r="BR53"/>
  <c r="BA55"/>
  <c r="BQ96"/>
  <c r="BP96"/>
  <c r="CV94"/>
  <c r="CX94" s="1"/>
  <c r="AZ41"/>
  <c r="BP37"/>
  <c r="BR37" s="1"/>
  <c r="AZ57"/>
  <c r="DO14"/>
  <c r="DI122"/>
  <c r="DJ122" s="1"/>
  <c r="DL122" s="1"/>
  <c r="DG123"/>
  <c r="CV135"/>
  <c r="CX135" s="1"/>
  <c r="DQ116"/>
  <c r="DQ112"/>
  <c r="DQ108"/>
  <c r="DQ120"/>
  <c r="DN121"/>
  <c r="DK121"/>
  <c r="DO121"/>
  <c r="DM121"/>
  <c r="DQ107"/>
  <c r="DQ100"/>
  <c r="DQ97"/>
  <c r="BR77"/>
  <c r="BR78"/>
  <c r="BR82"/>
  <c r="BP86"/>
  <c r="BR86" s="1"/>
  <c r="DQ73"/>
  <c r="DQ69"/>
  <c r="AL87"/>
  <c r="AL88"/>
  <c r="AL86"/>
  <c r="DQ75"/>
  <c r="DQ67"/>
  <c r="DQ53"/>
  <c r="AK22"/>
  <c r="AJ22"/>
  <c r="AL22" s="1"/>
  <c r="BA22"/>
  <c r="AZ22"/>
  <c r="BB22" s="1"/>
  <c r="CW20"/>
  <c r="CV20"/>
  <c r="CX20" s="1"/>
  <c r="BA20"/>
  <c r="AZ20"/>
  <c r="BB20" s="1"/>
  <c r="DG20"/>
  <c r="DI19"/>
  <c r="DJ19" s="1"/>
  <c r="DP19" s="1"/>
  <c r="AJ20"/>
  <c r="AL20" s="1"/>
  <c r="BB21"/>
  <c r="AL19"/>
  <c r="BP22"/>
  <c r="BR22" s="1"/>
  <c r="BN22"/>
  <c r="BQ22" s="1"/>
  <c r="DK32"/>
  <c r="DO32"/>
  <c r="BQ61"/>
  <c r="BP61"/>
  <c r="BR61" s="1"/>
  <c r="DE32"/>
  <c r="AJ15"/>
  <c r="AK15"/>
  <c r="DQ51"/>
  <c r="BN10"/>
  <c r="BP10"/>
  <c r="BR10" s="1"/>
  <c r="DQ64"/>
  <c r="DQ104"/>
  <c r="DQ103"/>
  <c r="CY65"/>
  <c r="DF65"/>
  <c r="DQ91"/>
  <c r="DB11"/>
  <c r="DO39" l="1"/>
  <c r="DP39"/>
  <c r="DP38"/>
  <c r="DO38"/>
  <c r="DQ38" s="1"/>
  <c r="V34"/>
  <c r="DB34"/>
  <c r="DB64"/>
  <c r="DB78"/>
  <c r="DB32"/>
  <c r="CY32" s="1"/>
  <c r="CW78"/>
  <c r="DA78"/>
  <c r="DE78" s="1"/>
  <c r="BR66"/>
  <c r="DB66"/>
  <c r="DB33"/>
  <c r="DB15"/>
  <c r="DF15" s="1"/>
  <c r="DQ44"/>
  <c r="DP47"/>
  <c r="DO47"/>
  <c r="DQ70"/>
  <c r="DQ71"/>
  <c r="DQ77"/>
  <c r="DQ90"/>
  <c r="DQ106"/>
  <c r="DQ110"/>
  <c r="DQ114"/>
  <c r="DQ118"/>
  <c r="DQ92"/>
  <c r="DQ94"/>
  <c r="DQ99"/>
  <c r="DQ65"/>
  <c r="DQ66"/>
  <c r="DQ72"/>
  <c r="DQ76"/>
  <c r="DQ93"/>
  <c r="DQ95"/>
  <c r="DQ101"/>
  <c r="DN151"/>
  <c r="DL151"/>
  <c r="DQ137"/>
  <c r="DQ142"/>
  <c r="DQ96"/>
  <c r="DQ115"/>
  <c r="DP122"/>
  <c r="DB166"/>
  <c r="DQ140"/>
  <c r="DQ111"/>
  <c r="DQ68"/>
  <c r="DQ141"/>
  <c r="DQ98"/>
  <c r="DQ40"/>
  <c r="DQ42"/>
  <c r="DQ78"/>
  <c r="DQ74"/>
  <c r="DQ36"/>
  <c r="DQ39"/>
  <c r="DQ47"/>
  <c r="DQ34"/>
  <c r="DQ105"/>
  <c r="DQ54"/>
  <c r="DQ56"/>
  <c r="DQ59"/>
  <c r="DQ61"/>
  <c r="DQ45"/>
  <c r="DQ46"/>
  <c r="DQ138"/>
  <c r="DQ113"/>
  <c r="DQ119"/>
  <c r="DQ13"/>
  <c r="DQ41"/>
  <c r="DQ55"/>
  <c r="DB164"/>
  <c r="DF64"/>
  <c r="DQ60"/>
  <c r="DF33"/>
  <c r="BR56"/>
  <c r="BR160"/>
  <c r="DB160"/>
  <c r="DQ33"/>
  <c r="DQ14"/>
  <c r="DF32"/>
  <c r="DQ15"/>
  <c r="DQ17"/>
  <c r="DO19"/>
  <c r="DN19"/>
  <c r="DL19"/>
  <c r="DK19"/>
  <c r="DM19"/>
  <c r="DQ18"/>
  <c r="DQ16"/>
  <c r="DB158"/>
  <c r="BB40"/>
  <c r="DB159"/>
  <c r="BR54"/>
  <c r="BR72"/>
  <c r="BR70"/>
  <c r="BR100"/>
  <c r="CY33"/>
  <c r="BR68"/>
  <c r="BR76"/>
  <c r="BR74"/>
  <c r="DK151"/>
  <c r="DO151"/>
  <c r="DM151"/>
  <c r="DP151"/>
  <c r="DF149"/>
  <c r="BB57"/>
  <c r="BB41"/>
  <c r="CY66"/>
  <c r="DF66"/>
  <c r="BR96"/>
  <c r="BR45"/>
  <c r="BR44"/>
  <c r="BR92"/>
  <c r="CY34"/>
  <c r="DF34"/>
  <c r="BB52"/>
  <c r="BB39"/>
  <c r="BB47"/>
  <c r="BR94"/>
  <c r="DQ139"/>
  <c r="DN122"/>
  <c r="DM122"/>
  <c r="DK122"/>
  <c r="DO122"/>
  <c r="DQ121"/>
  <c r="DI123"/>
  <c r="DJ123" s="1"/>
  <c r="DG124"/>
  <c r="DF78"/>
  <c r="CY78"/>
  <c r="DF77"/>
  <c r="CY77"/>
  <c r="DI20"/>
  <c r="DJ20" s="1"/>
  <c r="DP20" s="1"/>
  <c r="DG21"/>
  <c r="DQ32"/>
  <c r="AL15"/>
  <c r="BQ10"/>
  <c r="DA10"/>
  <c r="DE10" s="1"/>
  <c r="DB10"/>
  <c r="DF11"/>
  <c r="CY11"/>
  <c r="DF51"/>
  <c r="DQ122" l="1"/>
  <c r="DP123"/>
  <c r="DL123"/>
  <c r="CY64"/>
  <c r="DO20"/>
  <c r="DL20"/>
  <c r="DN20"/>
  <c r="DM20"/>
  <c r="DK20"/>
  <c r="DQ19"/>
  <c r="DF74"/>
  <c r="CY74"/>
  <c r="CY76"/>
  <c r="DF76"/>
  <c r="DF68"/>
  <c r="CY68"/>
  <c r="DF70"/>
  <c r="CY70"/>
  <c r="DF72"/>
  <c r="CY72"/>
  <c r="DI124"/>
  <c r="DJ124" s="1"/>
  <c r="DG125"/>
  <c r="DN123"/>
  <c r="DK123"/>
  <c r="DO123"/>
  <c r="DM123"/>
  <c r="DI21"/>
  <c r="DJ21" s="1"/>
  <c r="DP21" s="1"/>
  <c r="DG22"/>
  <c r="CY15"/>
  <c r="DF10"/>
  <c r="CY10"/>
  <c r="DQ123" l="1"/>
  <c r="DL124"/>
  <c r="DP124"/>
  <c r="DO21"/>
  <c r="DK21"/>
  <c r="DL21"/>
  <c r="DM21"/>
  <c r="DN21"/>
  <c r="DQ20"/>
  <c r="DK124"/>
  <c r="DM124"/>
  <c r="DO124"/>
  <c r="DN124"/>
  <c r="DG126"/>
  <c r="DI125"/>
  <c r="DJ125" s="1"/>
  <c r="DG23"/>
  <c r="DI22"/>
  <c r="DJ22" s="1"/>
  <c r="DP22" s="1"/>
  <c r="DQ124" l="1"/>
  <c r="DL125"/>
  <c r="DP125"/>
  <c r="DO22"/>
  <c r="DL22"/>
  <c r="DK22"/>
  <c r="DM22"/>
  <c r="DN22"/>
  <c r="DQ21"/>
  <c r="DG127"/>
  <c r="DI126"/>
  <c r="DJ126" s="1"/>
  <c r="DK125"/>
  <c r="DM125"/>
  <c r="DO125"/>
  <c r="DN125"/>
  <c r="DI23"/>
  <c r="DJ23" s="1"/>
  <c r="DP23" s="1"/>
  <c r="DG24"/>
  <c r="DQ125" l="1"/>
  <c r="DL126"/>
  <c r="DP126"/>
  <c r="DO23"/>
  <c r="DN23"/>
  <c r="DM23"/>
  <c r="DL23"/>
  <c r="DK23"/>
  <c r="DQ22"/>
  <c r="DG128"/>
  <c r="DI127"/>
  <c r="DJ127" s="1"/>
  <c r="DK126"/>
  <c r="DM126"/>
  <c r="DO126"/>
  <c r="DN126"/>
  <c r="DI24"/>
  <c r="DJ24" s="1"/>
  <c r="DP24" s="1"/>
  <c r="DQ126" l="1"/>
  <c r="DL127"/>
  <c r="DP127"/>
  <c r="DO24"/>
  <c r="DN24"/>
  <c r="DM24"/>
  <c r="DK24"/>
  <c r="DL24"/>
  <c r="DQ23"/>
  <c r="DG129"/>
  <c r="DI128"/>
  <c r="DJ128" s="1"/>
  <c r="DK127"/>
  <c r="DM127"/>
  <c r="DO127"/>
  <c r="DN127"/>
  <c r="DQ127" l="1"/>
  <c r="DP128"/>
  <c r="DL128"/>
  <c r="DQ24"/>
  <c r="DG130"/>
  <c r="DI129"/>
  <c r="DJ129" s="1"/>
  <c r="DK128"/>
  <c r="DM128"/>
  <c r="DO128"/>
  <c r="DN128"/>
  <c r="DQ128" l="1"/>
  <c r="DL129"/>
  <c r="DP129"/>
  <c r="DI130"/>
  <c r="DJ130" s="1"/>
  <c r="DK129"/>
  <c r="DM129"/>
  <c r="DO129"/>
  <c r="DN129"/>
  <c r="DQ129" l="1"/>
  <c r="DL130"/>
  <c r="DP130"/>
  <c r="DK130"/>
  <c r="DM130"/>
  <c r="DO130"/>
  <c r="DN130"/>
  <c r="DQ130" l="1"/>
  <c r="DQ146" s="1"/>
  <c r="DQ147" s="1"/>
  <c r="DQ148" s="1"/>
  <c r="DQ149" s="1"/>
  <c r="DQ150" s="1"/>
  <c r="DQ151" s="1"/>
  <c r="P144" i="3" l="1"/>
  <c r="P145"/>
  <c r="P146"/>
  <c r="P147"/>
  <c r="P148"/>
  <c r="P143"/>
  <c r="P142"/>
  <c r="B143"/>
  <c r="B144" s="1"/>
  <c r="B145" s="1"/>
  <c r="B146" s="1"/>
  <c r="B147" s="1"/>
  <c r="B148" s="1"/>
  <c r="B127"/>
  <c r="B128" s="1"/>
  <c r="B129" s="1"/>
  <c r="B130" s="1"/>
  <c r="B131" s="1"/>
  <c r="B132" s="1"/>
  <c r="B133" s="1"/>
  <c r="B134" s="1"/>
  <c r="B135" s="1"/>
  <c r="B136" s="1"/>
  <c r="B86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58"/>
  <c r="B59" s="1"/>
  <c r="B60" s="1"/>
  <c r="B61" s="1"/>
  <c r="B62" s="1"/>
  <c r="B63" s="1"/>
  <c r="B64" s="1"/>
  <c r="B65" s="1"/>
  <c r="B66" s="1"/>
  <c r="B67" s="1"/>
  <c r="R13" i="8" l="1"/>
  <c r="DA13" s="1"/>
  <c r="DE13" s="1"/>
  <c r="G16"/>
  <c r="G17" s="1"/>
  <c r="G14"/>
  <c r="R14" s="1"/>
  <c r="DA14" s="1"/>
  <c r="G18" l="1"/>
  <c r="R17"/>
  <c r="U13"/>
  <c r="R16"/>
  <c r="T13"/>
  <c r="DE14"/>
  <c r="U14"/>
  <c r="T14"/>
  <c r="DB14" s="1"/>
  <c r="G19"/>
  <c r="R18"/>
  <c r="DA18" s="1"/>
  <c r="U16"/>
  <c r="DB13" l="1"/>
  <c r="V13"/>
  <c r="T16"/>
  <c r="DA16"/>
  <c r="DE16" s="1"/>
  <c r="DA17"/>
  <c r="DE17" s="1"/>
  <c r="U17"/>
  <c r="T17"/>
  <c r="T18"/>
  <c r="DB18" s="1"/>
  <c r="DE18"/>
  <c r="U18"/>
  <c r="G20"/>
  <c r="R19"/>
  <c r="DA19" s="1"/>
  <c r="V14"/>
  <c r="DB17" l="1"/>
  <c r="V17"/>
  <c r="DB16"/>
  <c r="V16"/>
  <c r="CY13"/>
  <c r="DF13"/>
  <c r="T19"/>
  <c r="DB19" s="1"/>
  <c r="U19"/>
  <c r="DE19"/>
  <c r="DF14"/>
  <c r="CY14"/>
  <c r="G21"/>
  <c r="R20"/>
  <c r="DA20" s="1"/>
  <c r="V18"/>
  <c r="DF16" l="1"/>
  <c r="CY16"/>
  <c r="DF17"/>
  <c r="CY17"/>
  <c r="DF18"/>
  <c r="CY18"/>
  <c r="G22"/>
  <c r="R21"/>
  <c r="DA21" s="1"/>
  <c r="DE20"/>
  <c r="U20"/>
  <c r="T20"/>
  <c r="DB20" s="1"/>
  <c r="V19"/>
  <c r="T21" l="1"/>
  <c r="DB21" s="1"/>
  <c r="DE21"/>
  <c r="U21"/>
  <c r="CY19"/>
  <c r="DF19"/>
  <c r="V20"/>
  <c r="R22"/>
  <c r="DA22" s="1"/>
  <c r="G23"/>
  <c r="R23" l="1"/>
  <c r="DA23" s="1"/>
  <c r="G24"/>
  <c r="DE22"/>
  <c r="U22"/>
  <c r="T22"/>
  <c r="DB22" s="1"/>
  <c r="CY20"/>
  <c r="DF20"/>
  <c r="V21"/>
  <c r="R24" l="1"/>
  <c r="DA24" s="1"/>
  <c r="G25"/>
  <c r="DF21"/>
  <c r="CY21"/>
  <c r="V22"/>
  <c r="T23"/>
  <c r="DB23" s="1"/>
  <c r="DE23"/>
  <c r="U23"/>
  <c r="T24"/>
  <c r="DB24" s="1"/>
  <c r="DE24"/>
  <c r="U24"/>
  <c r="R25" l="1"/>
  <c r="G26"/>
  <c r="V24"/>
  <c r="V23"/>
  <c r="DF22"/>
  <c r="CY22"/>
  <c r="DA25" l="1"/>
  <c r="DE25" s="1"/>
  <c r="T25"/>
  <c r="U25"/>
  <c r="G27"/>
  <c r="R26"/>
  <c r="CY23"/>
  <c r="DF23"/>
  <c r="CY24"/>
  <c r="DF24"/>
  <c r="U26" l="1"/>
  <c r="T26"/>
  <c r="V26" s="1"/>
  <c r="G28"/>
  <c r="R27"/>
  <c r="DB25"/>
  <c r="V25"/>
  <c r="U27" l="1"/>
  <c r="T27"/>
  <c r="V27" s="1"/>
  <c r="DF25"/>
  <c r="CY25"/>
  <c r="G29"/>
  <c r="R28"/>
  <c r="R37"/>
  <c r="T28" l="1"/>
  <c r="V28" s="1"/>
  <c r="U28"/>
  <c r="G30"/>
  <c r="R30" s="1"/>
  <c r="R29"/>
  <c r="U37"/>
  <c r="T37"/>
  <c r="V37" s="1"/>
  <c r="T30" l="1"/>
  <c r="V30" s="1"/>
  <c r="U30"/>
  <c r="T29"/>
  <c r="V29" s="1"/>
  <c r="U29"/>
  <c r="CY40"/>
  <c r="DF40"/>
  <c r="G52" l="1"/>
  <c r="G53" l="1"/>
  <c r="G54" s="1"/>
  <c r="G55" s="1"/>
  <c r="G56" s="1"/>
  <c r="G57" s="1"/>
  <c r="R52"/>
  <c r="DA52" s="1"/>
  <c r="DE52" s="1"/>
  <c r="R53" l="1"/>
  <c r="T52"/>
  <c r="U52"/>
  <c r="G36"/>
  <c r="DA53" l="1"/>
  <c r="DE53" s="1"/>
  <c r="T53"/>
  <c r="U53"/>
  <c r="V52"/>
  <c r="DB52"/>
  <c r="R54"/>
  <c r="DA54" s="1"/>
  <c r="DE54" s="1"/>
  <c r="R36"/>
  <c r="DF52" l="1"/>
  <c r="CY52"/>
  <c r="V53"/>
  <c r="DB53"/>
  <c r="U54"/>
  <c r="DA36"/>
  <c r="DE36" s="1"/>
  <c r="T54"/>
  <c r="R55"/>
  <c r="DA55" s="1"/>
  <c r="DE55" s="1"/>
  <c r="U36"/>
  <c r="T36"/>
  <c r="DB36" s="1"/>
  <c r="DF53" l="1"/>
  <c r="CY53"/>
  <c r="CY36"/>
  <c r="DF36"/>
  <c r="V36"/>
  <c r="V54"/>
  <c r="DB54"/>
  <c r="R56"/>
  <c r="DA56" s="1"/>
  <c r="DE56" s="1"/>
  <c r="T55"/>
  <c r="U55"/>
  <c r="DF54" l="1"/>
  <c r="CY54"/>
  <c r="V55"/>
  <c r="DB55"/>
  <c r="R57"/>
  <c r="DA57" s="1"/>
  <c r="DE57" s="1"/>
  <c r="G58"/>
  <c r="T56"/>
  <c r="U56"/>
  <c r="DF55" l="1"/>
  <c r="CY55"/>
  <c r="V56"/>
  <c r="DB56"/>
  <c r="R58"/>
  <c r="DA58" s="1"/>
  <c r="DE58" s="1"/>
  <c r="G59"/>
  <c r="U57"/>
  <c r="T57"/>
  <c r="DF56" l="1"/>
  <c r="CY56"/>
  <c r="V57"/>
  <c r="DB57"/>
  <c r="R59"/>
  <c r="DA59" s="1"/>
  <c r="DE59" s="1"/>
  <c r="G60"/>
  <c r="T58"/>
  <c r="U58"/>
  <c r="DF57" l="1"/>
  <c r="CY57"/>
  <c r="V58"/>
  <c r="DB58"/>
  <c r="R60"/>
  <c r="DA60" s="1"/>
  <c r="DE60" s="1"/>
  <c r="G61"/>
  <c r="U59"/>
  <c r="T59"/>
  <c r="DF58" l="1"/>
  <c r="CY58"/>
  <c r="V59"/>
  <c r="DB59"/>
  <c r="R61"/>
  <c r="DA61" s="1"/>
  <c r="DE61" s="1"/>
  <c r="G62"/>
  <c r="R62" s="1"/>
  <c r="DA62" s="1"/>
  <c r="DE62" s="1"/>
  <c r="T60"/>
  <c r="U60"/>
  <c r="DF59" l="1"/>
  <c r="CY59"/>
  <c r="V60"/>
  <c r="DB60"/>
  <c r="U62"/>
  <c r="T62"/>
  <c r="U61"/>
  <c r="T61"/>
  <c r="DF60" l="1"/>
  <c r="CY60"/>
  <c r="V61"/>
  <c r="DB61"/>
  <c r="V62"/>
  <c r="DB62"/>
  <c r="DE101"/>
  <c r="DF62" l="1"/>
  <c r="CY62"/>
  <c r="DF61"/>
  <c r="CY61"/>
  <c r="DF101"/>
  <c r="W91"/>
  <c r="W92" s="1"/>
  <c r="CY101"/>
  <c r="CY90"/>
  <c r="AH91"/>
  <c r="DF90"/>
  <c r="DE90"/>
  <c r="DA91" l="1"/>
  <c r="DE91" s="1"/>
  <c r="W93"/>
  <c r="AH92"/>
  <c r="DA92" s="1"/>
  <c r="AK91"/>
  <c r="AJ91"/>
  <c r="DB91" s="1"/>
  <c r="AK92" l="1"/>
  <c r="AJ92"/>
  <c r="DB92" s="1"/>
  <c r="DE92"/>
  <c r="AL91"/>
  <c r="W94"/>
  <c r="AH93"/>
  <c r="DA93" s="1"/>
  <c r="AH94" l="1"/>
  <c r="DA94" s="1"/>
  <c r="W95"/>
  <c r="CY91"/>
  <c r="DF91"/>
  <c r="AL92"/>
  <c r="AJ93"/>
  <c r="DB93" s="1"/>
  <c r="AK93"/>
  <c r="DE93"/>
  <c r="AL93" l="1"/>
  <c r="DF92"/>
  <c r="CY92"/>
  <c r="W96"/>
  <c r="AH95"/>
  <c r="DA95" s="1"/>
  <c r="DE94"/>
  <c r="AK94"/>
  <c r="AJ94"/>
  <c r="DB94" s="1"/>
  <c r="AJ95" l="1"/>
  <c r="DB95" s="1"/>
  <c r="DE95"/>
  <c r="AK95"/>
  <c r="AL94"/>
  <c r="AH96"/>
  <c r="DA96" s="1"/>
  <c r="W97"/>
  <c r="DF93"/>
  <c r="CY93"/>
  <c r="W98" l="1"/>
  <c r="AH97"/>
  <c r="DA97" s="1"/>
  <c r="AK96"/>
  <c r="AJ96"/>
  <c r="DB96" s="1"/>
  <c r="DE96"/>
  <c r="DF94"/>
  <c r="CY94"/>
  <c r="AL95"/>
  <c r="CY95" l="1"/>
  <c r="DF95"/>
  <c r="AJ97"/>
  <c r="DB97" s="1"/>
  <c r="DE97"/>
  <c r="AK97"/>
  <c r="AL96"/>
  <c r="W99"/>
  <c r="AH98"/>
  <c r="DA98" s="1"/>
  <c r="AJ98" l="1"/>
  <c r="DB98" s="1"/>
  <c r="DE98"/>
  <c r="AK98"/>
  <c r="W100"/>
  <c r="AH100" s="1"/>
  <c r="DA100" s="1"/>
  <c r="AH99"/>
  <c r="DA99" s="1"/>
  <c r="DF96"/>
  <c r="CY96"/>
  <c r="AL97"/>
  <c r="CY97" l="1"/>
  <c r="DF97"/>
  <c r="AJ100"/>
  <c r="DB100" s="1"/>
  <c r="DE100"/>
  <c r="AK100"/>
  <c r="AK99"/>
  <c r="AJ99"/>
  <c r="DB99" s="1"/>
  <c r="DE99"/>
  <c r="AL98"/>
  <c r="AL99" l="1"/>
  <c r="DF98"/>
  <c r="CY98"/>
  <c r="AL100"/>
  <c r="DF100" l="1"/>
  <c r="CY100"/>
  <c r="DF99"/>
  <c r="CY99"/>
  <c r="W138" l="1"/>
  <c r="AH137"/>
  <c r="DA137" l="1"/>
  <c r="DE137" s="1"/>
  <c r="W139"/>
  <c r="AH139" s="1"/>
  <c r="DA139" s="1"/>
  <c r="AH138"/>
  <c r="DA138" s="1"/>
  <c r="AK137"/>
  <c r="AJ137"/>
  <c r="DB137" s="1"/>
  <c r="AL137" l="1"/>
  <c r="DE139"/>
  <c r="AK139"/>
  <c r="AJ139"/>
  <c r="DB139" s="1"/>
  <c r="AJ138"/>
  <c r="AK138"/>
  <c r="AL138" l="1"/>
  <c r="DB138"/>
  <c r="AL139"/>
  <c r="DF137"/>
  <c r="CY137"/>
  <c r="CY139" l="1"/>
  <c r="DF139"/>
  <c r="W140"/>
  <c r="W141" s="1"/>
  <c r="CY138"/>
  <c r="AH140"/>
  <c r="DE138"/>
  <c r="AH103"/>
  <c r="W104"/>
  <c r="AH104" s="1"/>
  <c r="DA104" s="1"/>
  <c r="AH141" l="1"/>
  <c r="DA141" s="1"/>
  <c r="W142"/>
  <c r="AJ103"/>
  <c r="DB103" s="1"/>
  <c r="DA103"/>
  <c r="AJ140"/>
  <c r="DB140" s="1"/>
  <c r="CY140" s="1"/>
  <c r="DA140"/>
  <c r="DE140" s="1"/>
  <c r="AK103"/>
  <c r="DE103"/>
  <c r="AK140"/>
  <c r="DF138"/>
  <c r="AL103"/>
  <c r="AJ104"/>
  <c r="DB104" s="1"/>
  <c r="AK104"/>
  <c r="DE104"/>
  <c r="W105"/>
  <c r="DF140"/>
  <c r="AK141"/>
  <c r="DE141"/>
  <c r="AJ141"/>
  <c r="DB141" s="1"/>
  <c r="CY103"/>
  <c r="DF103"/>
  <c r="W143" l="1"/>
  <c r="AH142"/>
  <c r="AL140"/>
  <c r="W106"/>
  <c r="AH105"/>
  <c r="DA105" s="1"/>
  <c r="AL104"/>
  <c r="AL141"/>
  <c r="W144" l="1"/>
  <c r="AH144" s="1"/>
  <c r="AH143"/>
  <c r="AJ142"/>
  <c r="AK142"/>
  <c r="DA142"/>
  <c r="DE142" s="1"/>
  <c r="DF104"/>
  <c r="CY104"/>
  <c r="AJ105"/>
  <c r="DB105" s="1"/>
  <c r="AK105"/>
  <c r="DE105"/>
  <c r="AH106"/>
  <c r="DA106" s="1"/>
  <c r="W107"/>
  <c r="DF141"/>
  <c r="CY141"/>
  <c r="AL142" l="1"/>
  <c r="DB142"/>
  <c r="AJ144"/>
  <c r="AL144" s="1"/>
  <c r="AK144"/>
  <c r="AK143"/>
  <c r="AJ143"/>
  <c r="AL143" s="1"/>
  <c r="AJ106"/>
  <c r="DB106" s="1"/>
  <c r="AK106"/>
  <c r="DE106"/>
  <c r="AL105"/>
  <c r="W108"/>
  <c r="AH107"/>
  <c r="DA107" s="1"/>
  <c r="CY142" l="1"/>
  <c r="DF142"/>
  <c r="W109"/>
  <c r="AH108"/>
  <c r="DA108" s="1"/>
  <c r="AJ107"/>
  <c r="DB107" s="1"/>
  <c r="AK107"/>
  <c r="DE107"/>
  <c r="CY105"/>
  <c r="DF105"/>
  <c r="AL106"/>
  <c r="CY106" l="1"/>
  <c r="DF106"/>
  <c r="DE108"/>
  <c r="AK108"/>
  <c r="AJ108"/>
  <c r="DB108" s="1"/>
  <c r="AL107"/>
  <c r="AH109"/>
  <c r="DA109" s="1"/>
  <c r="W110"/>
  <c r="DE109" l="1"/>
  <c r="AK109"/>
  <c r="AJ109"/>
  <c r="DB109" s="1"/>
  <c r="CY107"/>
  <c r="DF107"/>
  <c r="AH110"/>
  <c r="DA110" s="1"/>
  <c r="W111"/>
  <c r="AL108"/>
  <c r="DF108" l="1"/>
  <c r="CY108"/>
  <c r="AK110"/>
  <c r="AJ110"/>
  <c r="DB110" s="1"/>
  <c r="DE110"/>
  <c r="W112"/>
  <c r="AH111"/>
  <c r="DA111" s="1"/>
  <c r="AL109"/>
  <c r="DF109" l="1"/>
  <c r="CY109"/>
  <c r="W113"/>
  <c r="AH112"/>
  <c r="DA112" s="1"/>
  <c r="AL110"/>
  <c r="AK111"/>
  <c r="DE111"/>
  <c r="AJ111"/>
  <c r="DB111" s="1"/>
  <c r="AK112" l="1"/>
  <c r="AJ112"/>
  <c r="DB112" s="1"/>
  <c r="DE112"/>
  <c r="AL111"/>
  <c r="DF110"/>
  <c r="CY110"/>
  <c r="AH113"/>
  <c r="DA113" s="1"/>
  <c r="W114"/>
  <c r="CY111" l="1"/>
  <c r="DF111"/>
  <c r="AL112"/>
  <c r="AK113"/>
  <c r="DE113"/>
  <c r="AJ113"/>
  <c r="DB113" s="1"/>
  <c r="W115"/>
  <c r="AH114"/>
  <c r="DA114" s="1"/>
  <c r="W116" l="1"/>
  <c r="AH115"/>
  <c r="DA115" s="1"/>
  <c r="DF112"/>
  <c r="CY112"/>
  <c r="DE114"/>
  <c r="AK114"/>
  <c r="AJ114"/>
  <c r="DB114" s="1"/>
  <c r="AL113"/>
  <c r="CY113" l="1"/>
  <c r="DF113"/>
  <c r="DE115"/>
  <c r="AK115"/>
  <c r="AJ115"/>
  <c r="DB115" s="1"/>
  <c r="AL114"/>
  <c r="AH116"/>
  <c r="DA116" s="1"/>
  <c r="W117"/>
  <c r="AK116" l="1"/>
  <c r="DE116"/>
  <c r="AJ116"/>
  <c r="DB116" s="1"/>
  <c r="DF114"/>
  <c r="CY114"/>
  <c r="W118"/>
  <c r="AH117"/>
  <c r="DA117" s="1"/>
  <c r="AL115"/>
  <c r="AJ117" l="1"/>
  <c r="DB117" s="1"/>
  <c r="AK117"/>
  <c r="DE117"/>
  <c r="DF115"/>
  <c r="CY115"/>
  <c r="AH118"/>
  <c r="DA118" s="1"/>
  <c r="W119"/>
  <c r="AL116"/>
  <c r="DE118" l="1"/>
  <c r="AK118"/>
  <c r="AJ118"/>
  <c r="DB118" s="1"/>
  <c r="CY116"/>
  <c r="DF116"/>
  <c r="W120"/>
  <c r="AH119"/>
  <c r="DA119" s="1"/>
  <c r="AL117"/>
  <c r="CY117" l="1"/>
  <c r="DF117"/>
  <c r="W121"/>
  <c r="AH120"/>
  <c r="DA120" s="1"/>
  <c r="DE119"/>
  <c r="AJ119"/>
  <c r="DB119" s="1"/>
  <c r="AK119"/>
  <c r="AL118"/>
  <c r="AL119" l="1"/>
  <c r="DE120"/>
  <c r="AJ120"/>
  <c r="DB120" s="1"/>
  <c r="AK120"/>
  <c r="DF118"/>
  <c r="CY118"/>
  <c r="AH121"/>
  <c r="DA121" s="1"/>
  <c r="W122"/>
  <c r="AL120" l="1"/>
  <c r="DE121"/>
  <c r="AK121"/>
  <c r="AJ121"/>
  <c r="DB121" s="1"/>
  <c r="W123"/>
  <c r="AH122"/>
  <c r="DA122" s="1"/>
  <c r="DF119"/>
  <c r="CY119"/>
  <c r="AH123" l="1"/>
  <c r="DA123" s="1"/>
  <c r="W124"/>
  <c r="CY120"/>
  <c r="DF120"/>
  <c r="AJ122"/>
  <c r="DB122" s="1"/>
  <c r="AK122"/>
  <c r="DE122"/>
  <c r="AL121"/>
  <c r="CY121" l="1"/>
  <c r="DF121"/>
  <c r="W125"/>
  <c r="AH124"/>
  <c r="DA124" s="1"/>
  <c r="AL122"/>
  <c r="AK123"/>
  <c r="AJ123"/>
  <c r="DB123" s="1"/>
  <c r="DE123"/>
  <c r="AL123" l="1"/>
  <c r="DE124"/>
  <c r="AK124"/>
  <c r="AJ124"/>
  <c r="DB124" s="1"/>
  <c r="DF122"/>
  <c r="CY122"/>
  <c r="AH125"/>
  <c r="DA125" s="1"/>
  <c r="W126"/>
  <c r="AK125" l="1"/>
  <c r="AJ125"/>
  <c r="DB125" s="1"/>
  <c r="DE125"/>
  <c r="W127"/>
  <c r="AH126"/>
  <c r="DA126" s="1"/>
  <c r="AL124"/>
  <c r="DF123"/>
  <c r="CY123"/>
  <c r="AH127" l="1"/>
  <c r="DA127" s="1"/>
  <c r="W128"/>
  <c r="AL125"/>
  <c r="CY124"/>
  <c r="DF124"/>
  <c r="AJ126"/>
  <c r="DB126" s="1"/>
  <c r="AK126"/>
  <c r="DE126"/>
  <c r="AH128" l="1"/>
  <c r="DA128" s="1"/>
  <c r="W129"/>
  <c r="DF125"/>
  <c r="CY125"/>
  <c r="AJ128"/>
  <c r="DB128" s="1"/>
  <c r="AK128"/>
  <c r="DE128"/>
  <c r="AL126"/>
  <c r="DE127"/>
  <c r="AK127"/>
  <c r="AJ127"/>
  <c r="DB127" s="1"/>
  <c r="W130" l="1"/>
  <c r="AH129"/>
  <c r="AL127"/>
  <c r="CY126"/>
  <c r="DF126"/>
  <c r="AL128"/>
  <c r="W131" l="1"/>
  <c r="AH130"/>
  <c r="AK129"/>
  <c r="AJ129"/>
  <c r="DA129"/>
  <c r="DE129" s="1"/>
  <c r="DF128"/>
  <c r="CY128"/>
  <c r="DF127"/>
  <c r="CY127"/>
  <c r="W132" l="1"/>
  <c r="AH131"/>
  <c r="AL129"/>
  <c r="DB129"/>
  <c r="AJ130"/>
  <c r="AK130"/>
  <c r="DA130"/>
  <c r="DE130" s="1"/>
  <c r="G38"/>
  <c r="G39"/>
  <c r="R39" s="1"/>
  <c r="DA39" s="1"/>
  <c r="R38"/>
  <c r="DA38" s="1"/>
  <c r="DE38" s="1"/>
  <c r="T38"/>
  <c r="DB38" s="1"/>
  <c r="U38"/>
  <c r="V38"/>
  <c r="DE40"/>
  <c r="AL130" l="1"/>
  <c r="DB130"/>
  <c r="W133"/>
  <c r="AH132"/>
  <c r="DF129"/>
  <c r="CY129"/>
  <c r="AJ131"/>
  <c r="AL131" s="1"/>
  <c r="AK131"/>
  <c r="CY38"/>
  <c r="DF38"/>
  <c r="T39"/>
  <c r="DB39" s="1"/>
  <c r="CY39" s="1"/>
  <c r="U39"/>
  <c r="DE39"/>
  <c r="DA37"/>
  <c r="DE37" s="1"/>
  <c r="DB37"/>
  <c r="W134" l="1"/>
  <c r="AH133"/>
  <c r="AK132"/>
  <c r="AJ132"/>
  <c r="AL132" s="1"/>
  <c r="CY130"/>
  <c r="DF130"/>
  <c r="V39"/>
  <c r="DF39"/>
  <c r="CY37"/>
  <c r="DF37"/>
  <c r="W135" l="1"/>
  <c r="AH135" s="1"/>
  <c r="AH134"/>
  <c r="AJ133"/>
  <c r="AL133" s="1"/>
  <c r="AK133"/>
  <c r="G41"/>
  <c r="G42" s="1"/>
  <c r="R41"/>
  <c r="T41"/>
  <c r="DB41" s="1"/>
  <c r="U41"/>
  <c r="DA41"/>
  <c r="DE41" s="1"/>
  <c r="V41"/>
  <c r="DF41" l="1"/>
  <c r="CY41"/>
  <c r="G43"/>
  <c r="R42"/>
  <c r="DA135"/>
  <c r="AK135"/>
  <c r="AJ135"/>
  <c r="AK134"/>
  <c r="AJ134"/>
  <c r="AL134" s="1"/>
  <c r="DB135" l="1"/>
  <c r="CY135" s="1"/>
  <c r="AL135"/>
  <c r="G44"/>
  <c r="R43"/>
  <c r="T42"/>
  <c r="DA42"/>
  <c r="DE42" s="1"/>
  <c r="U42"/>
  <c r="DB42" l="1"/>
  <c r="V42"/>
  <c r="R44"/>
  <c r="G45"/>
  <c r="T43"/>
  <c r="DA43"/>
  <c r="DE43" s="1"/>
  <c r="U43"/>
  <c r="DB43" l="1"/>
  <c r="V43"/>
  <c r="U44"/>
  <c r="T44"/>
  <c r="DA44"/>
  <c r="DE44" s="1"/>
  <c r="CY42"/>
  <c r="DF42"/>
  <c r="G46"/>
  <c r="R45"/>
  <c r="T45" l="1"/>
  <c r="DA45"/>
  <c r="DE45" s="1"/>
  <c r="U45"/>
  <c r="DF43"/>
  <c r="CY43"/>
  <c r="R46"/>
  <c r="G47"/>
  <c r="DB44"/>
  <c r="V44"/>
  <c r="R47" l="1"/>
  <c r="G48"/>
  <c r="DB45"/>
  <c r="V45"/>
  <c r="DF44"/>
  <c r="CY44"/>
  <c r="U46"/>
  <c r="T46"/>
  <c r="DA46"/>
  <c r="DE46" s="1"/>
  <c r="DF45" l="1"/>
  <c r="CY45"/>
  <c r="T47"/>
  <c r="DA47"/>
  <c r="DE47" s="1"/>
  <c r="U47"/>
  <c r="DB46"/>
  <c r="V46"/>
  <c r="R48"/>
  <c r="G49"/>
  <c r="R49" s="1"/>
  <c r="DB47" l="1"/>
  <c r="V47"/>
  <c r="U49"/>
  <c r="T49"/>
  <c r="DA49"/>
  <c r="DE49" s="1"/>
  <c r="DA48"/>
  <c r="DE48" s="1"/>
  <c r="T48"/>
  <c r="U48"/>
  <c r="CY46"/>
  <c r="DF46"/>
  <c r="DB48" l="1"/>
  <c r="DF48" s="1"/>
  <c r="V48"/>
  <c r="CY47"/>
  <c r="DF47"/>
  <c r="DB49"/>
  <c r="DF49" s="1"/>
  <c r="V49"/>
</calcChain>
</file>

<file path=xl/sharedStrings.xml><?xml version="1.0" encoding="utf-8"?>
<sst xmlns="http://schemas.openxmlformats.org/spreadsheetml/2006/main" count="11771" uniqueCount="6600">
  <si>
    <t xml:space="preserve"> </t>
  </si>
  <si>
    <t>AZUL</t>
  </si>
  <si>
    <t>VELOCIDAD DE LA VUELTA</t>
  </si>
  <si>
    <t>VELOCIDAD DE LA VUELTA RECUP</t>
  </si>
  <si>
    <t>ROJO</t>
  </si>
  <si>
    <t>CELESTE</t>
  </si>
  <si>
    <t>AMARILLO</t>
  </si>
  <si>
    <t>VERDE</t>
  </si>
  <si>
    <t>BLANCO</t>
  </si>
  <si>
    <t>VELOCIDAD PROM DE CARRERA</t>
  </si>
  <si>
    <t>VELOCIDAD DE HABILITACION</t>
  </si>
  <si>
    <t>ETAPAS</t>
  </si>
  <si>
    <t>CIRCUITO 1</t>
  </si>
  <si>
    <t>CIRCUITO 2</t>
  </si>
  <si>
    <t>CIRCUITO 3</t>
  </si>
  <si>
    <t>CIRCUITO 4</t>
  </si>
  <si>
    <t>CIRCUITO 5</t>
  </si>
  <si>
    <t>CIRCUITO 6</t>
  </si>
  <si>
    <t>R</t>
  </si>
  <si>
    <t>Z</t>
  </si>
  <si>
    <t>AH</t>
  </si>
  <si>
    <t>AP</t>
  </si>
  <si>
    <t>AX</t>
  </si>
  <si>
    <t>BF</t>
  </si>
  <si>
    <t>DISTANCIA</t>
  </si>
  <si>
    <t>LUGAR FINAL</t>
  </si>
  <si>
    <t>CATEGORIA</t>
  </si>
  <si>
    <t>NUMERO PETO</t>
  </si>
  <si>
    <t>JINETE</t>
  </si>
  <si>
    <t>CABALLO</t>
  </si>
  <si>
    <t>HORA DE LARGADA</t>
  </si>
  <si>
    <t>HORA DE LLEGADA</t>
  </si>
  <si>
    <t>HORA DE RECUPERACION</t>
  </si>
  <si>
    <t>TIEMPO CARRERA</t>
  </si>
  <si>
    <t>TIEMPO DE RECUPERACION</t>
  </si>
  <si>
    <t>TIEMPO RECUPERADO</t>
  </si>
  <si>
    <t>TIEMPO EN VELOCIDAD</t>
  </si>
  <si>
    <t>TIEMPO TOTAL CARRERA</t>
  </si>
  <si>
    <t>KILOMETROS HORA TOPE</t>
  </si>
  <si>
    <t>TPO CARRERA</t>
  </si>
  <si>
    <t>TPO RECUPERADO</t>
  </si>
  <si>
    <t>BONO</t>
  </si>
  <si>
    <t>DIFERENCIA AL 1</t>
  </si>
  <si>
    <t>PUNTAJE</t>
  </si>
  <si>
    <t>PUNTAJE TPO MAX</t>
  </si>
  <si>
    <t>PUNTAJE FINAL</t>
  </si>
  <si>
    <t>120IA</t>
  </si>
  <si>
    <t>120 CEI ** JUNIOR</t>
  </si>
  <si>
    <t>120IJ</t>
  </si>
  <si>
    <t>80 ADULTOS NAC CEI</t>
  </si>
  <si>
    <t>80 JUNIOR NAC CEI</t>
  </si>
  <si>
    <t>17:20</t>
  </si>
  <si>
    <t>60 ADULTOS</t>
  </si>
  <si>
    <t>60 JUNIOR</t>
  </si>
  <si>
    <t>40 ADULTOS</t>
  </si>
  <si>
    <t>40  JUNIOR</t>
  </si>
  <si>
    <t>80H</t>
  </si>
  <si>
    <t>HABILITATORIA 80</t>
  </si>
  <si>
    <t>HA</t>
  </si>
  <si>
    <t>HABILITATORIA 60 KMS</t>
  </si>
  <si>
    <t>HABILITATORIA 40 KMS</t>
  </si>
  <si>
    <t>largaron</t>
  </si>
  <si>
    <t>llegaron</t>
  </si>
  <si>
    <t>ELIMINADOS</t>
  </si>
  <si>
    <t>120 a</t>
  </si>
  <si>
    <t>PATRICIO BUSTAMANTE PEREZ</t>
  </si>
  <si>
    <t>PS APOLLO</t>
  </si>
  <si>
    <t>LUCIA DE LA FUENTE</t>
  </si>
  <si>
    <t>ORION</t>
  </si>
  <si>
    <t xml:space="preserve">MARTIN GARCIA </t>
  </si>
  <si>
    <t>CG. JELFOFAR</t>
  </si>
  <si>
    <t xml:space="preserve">ANA MARIA NOVOA </t>
  </si>
  <si>
    <t xml:space="preserve">LUISITA </t>
  </si>
  <si>
    <t>RAFAELA DARQUEA</t>
  </si>
  <si>
    <t>SADIK</t>
  </si>
  <si>
    <t>MARK IBAÑEZ</t>
  </si>
  <si>
    <t xml:space="preserve">DON PANCHO </t>
  </si>
  <si>
    <t>MARTIN ERLWEIN</t>
  </si>
  <si>
    <t>POLA</t>
  </si>
  <si>
    <t>MARIA PAZ VARGAS</t>
  </si>
  <si>
    <t>MAC</t>
  </si>
  <si>
    <t>LA</t>
  </si>
  <si>
    <t>CAUSAL ELIMINACION</t>
  </si>
  <si>
    <t>RET</t>
  </si>
  <si>
    <t>ALVARO BULNES</t>
  </si>
  <si>
    <t>LLUVIA</t>
  </si>
  <si>
    <t xml:space="preserve">SANTIAGO SILVA </t>
  </si>
  <si>
    <t xml:space="preserve">FARID </t>
  </si>
  <si>
    <t xml:space="preserve">PABLO LLOMPART </t>
  </si>
  <si>
    <t>9:02:30</t>
  </si>
  <si>
    <t>9:08:12</t>
  </si>
  <si>
    <t xml:space="preserve">MARCELA COTO </t>
  </si>
  <si>
    <t>TITI</t>
  </si>
  <si>
    <t>CATALINA ORTUZAR</t>
  </si>
  <si>
    <t>MG REMANSO</t>
  </si>
  <si>
    <t>MARIO GAJARDO</t>
  </si>
  <si>
    <t>SALOME</t>
  </si>
  <si>
    <t>CLAUDIO CORNEJO CABEZAS</t>
  </si>
  <si>
    <t>VAQUERO</t>
  </si>
  <si>
    <t>CARLA SABBAGH</t>
  </si>
  <si>
    <t>RB</t>
  </si>
  <si>
    <t>EDMUNDO VARELA</t>
  </si>
  <si>
    <t>CRETA</t>
  </si>
  <si>
    <t>ALDO CAPOCCHI</t>
  </si>
  <si>
    <t>COLIBRI</t>
  </si>
  <si>
    <t>PATRICIO CAMILLA</t>
  </si>
  <si>
    <t>ARABELLA</t>
  </si>
  <si>
    <t>SEBASTIAN SALINAS BINELLI</t>
  </si>
  <si>
    <t>PANTANAL TIBERIUS</t>
  </si>
  <si>
    <t>LUKAS BUCKEL</t>
  </si>
  <si>
    <t>MORITA</t>
  </si>
  <si>
    <t>RODRIGO BULNES LLOMPART</t>
  </si>
  <si>
    <t>ALBORADA PIONERO</t>
  </si>
  <si>
    <t>RAIMUNDO UNDURRAGA</t>
  </si>
  <si>
    <t>BALDUINO</t>
  </si>
  <si>
    <t>ANTONIA GALILEA</t>
  </si>
  <si>
    <t>PS. JEMAIKA</t>
  </si>
  <si>
    <t>NICOLAS SCHMIDT</t>
  </si>
  <si>
    <t>IMPETU</t>
  </si>
  <si>
    <t>MAURICIO GONZALEZ</t>
  </si>
  <si>
    <t>AMAYNA</t>
  </si>
  <si>
    <t>TOMAS VALDES CORREA</t>
  </si>
  <si>
    <t>MAXIMUS</t>
  </si>
  <si>
    <t>MET</t>
  </si>
  <si>
    <t>RICARDO BACHELET</t>
  </si>
  <si>
    <t>GITANO</t>
  </si>
  <si>
    <t xml:space="preserve">OSVALDO AQRYA URSUA </t>
  </si>
  <si>
    <t>CUPACABRA</t>
  </si>
  <si>
    <t>JOSE PEDRO KLEIN</t>
  </si>
  <si>
    <t xml:space="preserve">CAYEN </t>
  </si>
  <si>
    <t>ALEJANDRO KISS</t>
  </si>
  <si>
    <t xml:space="preserve">AS ANDINA </t>
  </si>
  <si>
    <t>12:44:33</t>
  </si>
  <si>
    <t>12:52:22</t>
  </si>
  <si>
    <t>12:42:16</t>
  </si>
  <si>
    <t>12:44:36</t>
  </si>
  <si>
    <t>12:34:15</t>
  </si>
  <si>
    <t>12:37:15</t>
  </si>
  <si>
    <t>12:33:36</t>
  </si>
  <si>
    <t>12:39:09</t>
  </si>
  <si>
    <t>12:43:02</t>
  </si>
  <si>
    <t>12:41:20</t>
  </si>
  <si>
    <t>12:46:02</t>
  </si>
  <si>
    <t>13:14:53</t>
  </si>
  <si>
    <t>13:20:09</t>
  </si>
  <si>
    <t>13:10:50</t>
  </si>
  <si>
    <t>13:06:24</t>
  </si>
  <si>
    <t>13:14:51</t>
  </si>
  <si>
    <t>13:10:02</t>
  </si>
  <si>
    <t>13:12:04</t>
  </si>
  <si>
    <t>13:12:02</t>
  </si>
  <si>
    <t>13:15:55</t>
  </si>
  <si>
    <t>13:35:46</t>
  </si>
  <si>
    <t>13:38:26</t>
  </si>
  <si>
    <t>13:36:14</t>
  </si>
  <si>
    <t>13:41:04</t>
  </si>
  <si>
    <t>13:53:41</t>
  </si>
  <si>
    <t>13:58:28</t>
  </si>
  <si>
    <t>13:10:40</t>
  </si>
  <si>
    <t>13:18:20</t>
  </si>
  <si>
    <t>12:47:36</t>
  </si>
  <si>
    <t>12:55:52</t>
  </si>
  <si>
    <t>12:49:30</t>
  </si>
  <si>
    <t>12:34:00</t>
  </si>
  <si>
    <t>12:39:23</t>
  </si>
  <si>
    <t>PAULA LLORENS CLARK</t>
  </si>
  <si>
    <t>SANDEK</t>
  </si>
  <si>
    <t>JAVIERA GAJARDO</t>
  </si>
  <si>
    <t>TAN TAN</t>
  </si>
  <si>
    <t>ANTONIA MATURANA VIDAURRE</t>
  </si>
  <si>
    <t>CAMILA</t>
  </si>
  <si>
    <t>ALVARO LLOMPART GRIMM</t>
  </si>
  <si>
    <t>ATALHUALPA</t>
  </si>
  <si>
    <t>ANA MARIA BALMACEDA</t>
  </si>
  <si>
    <t>BENJAMIN BOETSCH TAGLE</t>
  </si>
  <si>
    <t>TOSTADO</t>
  </si>
  <si>
    <t xml:space="preserve">NICOLE LEHNA </t>
  </si>
  <si>
    <t xml:space="preserve">INESPERADO </t>
  </si>
  <si>
    <t xml:space="preserve">NICOLAS OSSANDON </t>
  </si>
  <si>
    <t xml:space="preserve">ESTRIBO </t>
  </si>
  <si>
    <t xml:space="preserve">JOSE ANTONIO VICENTE </t>
  </si>
  <si>
    <t xml:space="preserve">RANCO </t>
  </si>
  <si>
    <t xml:space="preserve">EL PATAHUAL </t>
  </si>
  <si>
    <t>ROLANDO SOVINO</t>
  </si>
  <si>
    <t>ISSAR</t>
  </si>
  <si>
    <t xml:space="preserve">PEDRO BALMACEDA </t>
  </si>
  <si>
    <t>EL PANGUE SHIVA</t>
  </si>
  <si>
    <t>12:26:52</t>
  </si>
  <si>
    <t>12:29:23</t>
  </si>
  <si>
    <t>12:33:23</t>
  </si>
  <si>
    <t>12:38:15</t>
  </si>
  <si>
    <t>12:34:10</t>
  </si>
  <si>
    <t>12:37:40</t>
  </si>
  <si>
    <t>12:33:28</t>
  </si>
  <si>
    <t>12:40:00</t>
  </si>
  <si>
    <t>13:26:30</t>
  </si>
  <si>
    <t>13:34:50</t>
  </si>
  <si>
    <t>13:37:50</t>
  </si>
  <si>
    <t>13:38:24</t>
  </si>
  <si>
    <t>13:58:13</t>
  </si>
  <si>
    <t>14:06:36</t>
  </si>
  <si>
    <t>12:44:26</t>
  </si>
  <si>
    <t>12:42:28</t>
  </si>
  <si>
    <t>12:45:46</t>
  </si>
  <si>
    <t>TIKI LEA PLAZA</t>
  </si>
  <si>
    <t>SIROCCO</t>
  </si>
  <si>
    <t>MANUEL BULNES   MUZARD</t>
  </si>
  <si>
    <t>CRISTOBAL MENDEZ</t>
  </si>
  <si>
    <t>MAGNUM SHA</t>
  </si>
  <si>
    <t>SIMONA CAMILLA</t>
  </si>
  <si>
    <t>BARTOLO</t>
  </si>
  <si>
    <t>ANDRES DA FORNO</t>
  </si>
  <si>
    <t>LM BAM BAM</t>
  </si>
  <si>
    <t>JUAN EDUARDO SPOERER DE LA SOTTA</t>
  </si>
  <si>
    <t>VENTISQUERO</t>
  </si>
  <si>
    <t>CARLOS ZEPEDA OVALLE</t>
  </si>
  <si>
    <t>KASIB</t>
  </si>
  <si>
    <t xml:space="preserve">GRABIELA BALMACEDA </t>
  </si>
  <si>
    <t xml:space="preserve">MG OTOÑO </t>
  </si>
  <si>
    <t>EL ARRAYAN AL-HATY</t>
  </si>
  <si>
    <t>CECILIA CARRERE I.</t>
  </si>
  <si>
    <t>ASAL</t>
  </si>
  <si>
    <t xml:space="preserve">DAVID RAMIREZ </t>
  </si>
  <si>
    <t>PAJARITO</t>
  </si>
  <si>
    <t xml:space="preserve">BENJAMIN DIAZ </t>
  </si>
  <si>
    <t>SIROK</t>
  </si>
  <si>
    <t xml:space="preserve">PAULA PRIETO </t>
  </si>
  <si>
    <t xml:space="preserve">THER </t>
  </si>
  <si>
    <t>PATRICIO PALMA</t>
  </si>
  <si>
    <t>NOOR</t>
  </si>
  <si>
    <t>GASPAR LOPEZ</t>
  </si>
  <si>
    <t>WAMBA</t>
  </si>
  <si>
    <t>ORLANDO VILLALOBOS BARCELO</t>
  </si>
  <si>
    <t>TENCALITO</t>
  </si>
  <si>
    <t>CRISTIAN CORNEJO</t>
  </si>
  <si>
    <t>HOSNY JR.</t>
  </si>
  <si>
    <t xml:space="preserve">MANUEL BULNES LABRA </t>
  </si>
  <si>
    <t xml:space="preserve">AMANDA </t>
  </si>
  <si>
    <t>ATACAMEÑO</t>
  </si>
  <si>
    <t xml:space="preserve">JOSE TOMAS GONZALEZ </t>
  </si>
  <si>
    <t>CARAMBA</t>
  </si>
  <si>
    <t>CLAUDIO CASTILLO ALMENDRA</t>
  </si>
  <si>
    <t>DOÑA ANA</t>
  </si>
  <si>
    <t>JOSE PEDRO VARELA</t>
  </si>
  <si>
    <t>FARID</t>
  </si>
  <si>
    <t xml:space="preserve">MARIO OPORTUS </t>
  </si>
  <si>
    <t xml:space="preserve">DÓLAR </t>
  </si>
  <si>
    <t xml:space="preserve">KARL HUBER </t>
  </si>
  <si>
    <t xml:space="preserve">AGUSTO </t>
  </si>
  <si>
    <t>DOMINGO SPOERER VERGARA</t>
  </si>
  <si>
    <t>YASSER</t>
  </si>
  <si>
    <t>JOSEFINA TAHAN</t>
  </si>
  <si>
    <t>HUSSEIN</t>
  </si>
  <si>
    <t xml:space="preserve">VALESKA HERRERA </t>
  </si>
  <si>
    <t xml:space="preserve">SAMBA </t>
  </si>
  <si>
    <t>FELIPE SAT Y.</t>
  </si>
  <si>
    <t>CARMELA</t>
  </si>
  <si>
    <t>JUAN IGNACIO SPOERER VERGARA</t>
  </si>
  <si>
    <t>ZULU</t>
  </si>
  <si>
    <t>ATAL</t>
  </si>
  <si>
    <t>ALBERTO ARCAYA</t>
  </si>
  <si>
    <t>HARRY SADLER</t>
  </si>
  <si>
    <t>ABDUL</t>
  </si>
  <si>
    <t>ARTURO MARINETTI</t>
  </si>
  <si>
    <t>FANTASISTA</t>
  </si>
  <si>
    <t>EDUARDO SABAJH</t>
  </si>
  <si>
    <t>PREMIER</t>
  </si>
  <si>
    <t>JUAN EDUARDO COX MUJICA</t>
  </si>
  <si>
    <t>CARMELO</t>
  </si>
  <si>
    <t>JOSE DANIEL TARUD</t>
  </si>
  <si>
    <t>JAVIER VALDES DIAZ</t>
  </si>
  <si>
    <t xml:space="preserve">FARAON </t>
  </si>
  <si>
    <t>LORENZO ASTE</t>
  </si>
  <si>
    <t>PAIHUEN</t>
  </si>
  <si>
    <t>TOMAS FERNANDEZ G</t>
  </si>
  <si>
    <t>ASERTIJO</t>
  </si>
  <si>
    <t>JUAN EDUARDO COX VIAL</t>
  </si>
  <si>
    <t>KASIM</t>
  </si>
  <si>
    <t>MARCELO BARROS</t>
  </si>
  <si>
    <t>BUCANERO</t>
  </si>
  <si>
    <t>JUAN CARLOS MENDEZ</t>
  </si>
  <si>
    <t>NIKITA</t>
  </si>
  <si>
    <t>CATALINA LLORENS</t>
  </si>
  <si>
    <t>ÑAGUE BANDIDO</t>
  </si>
  <si>
    <t>JOSE MIGUEL ZEPEDA O</t>
  </si>
  <si>
    <t>CANELA</t>
  </si>
  <si>
    <t>MAXIMO VILLABLANCA</t>
  </si>
  <si>
    <t>CLAUDIA GARCES</t>
  </si>
  <si>
    <t>AS CAUTIVA</t>
  </si>
  <si>
    <t>JAN BREINBAUER</t>
  </si>
  <si>
    <t>HP BELLACO</t>
  </si>
  <si>
    <t>FELIPE PERO</t>
  </si>
  <si>
    <t>L.M KHALIL</t>
  </si>
  <si>
    <t>CARLOS SILVA</t>
  </si>
  <si>
    <t>JERONIMA</t>
  </si>
  <si>
    <t>FELIPE VALDES</t>
  </si>
  <si>
    <t>JOYAN</t>
  </si>
  <si>
    <t>ARTURO SOLAR CARDEMIL</t>
  </si>
  <si>
    <t>MOUCHE</t>
  </si>
  <si>
    <t>JUAN PABLO PERO</t>
  </si>
  <si>
    <t>L.M HASSIM</t>
  </si>
  <si>
    <t>ANDRE ALVAREZ</t>
  </si>
  <si>
    <t>KAMIL</t>
  </si>
  <si>
    <t>HERNAN BRAUN</t>
  </si>
  <si>
    <t>GRECO</t>
  </si>
  <si>
    <t>JUAN PABLO MAYOL CALVO</t>
  </si>
  <si>
    <t>MELCHOR</t>
  </si>
  <si>
    <t>PATRICIO RODRIGUEZ</t>
  </si>
  <si>
    <t xml:space="preserve">PALOMO </t>
  </si>
  <si>
    <t>ANDRES BENOTI</t>
  </si>
  <si>
    <t xml:space="preserve">DANIELA ARANEDA </t>
  </si>
  <si>
    <t>ARAWAK</t>
  </si>
  <si>
    <t>OSCAR TAHAN</t>
  </si>
  <si>
    <t>CAPITANO</t>
  </si>
  <si>
    <t xml:space="preserve">GERMAN GOMEZ </t>
  </si>
  <si>
    <t>IRISH</t>
  </si>
  <si>
    <t>MARIA IGNACIA SAT</t>
  </si>
  <si>
    <t>LUCERO</t>
  </si>
  <si>
    <t>MALUCO</t>
  </si>
  <si>
    <t>TRINIDAD MOSQUEIRA</t>
  </si>
  <si>
    <t>FELIX LOPEZ</t>
  </si>
  <si>
    <t>ESPARTACO</t>
  </si>
  <si>
    <t>ERGARDO ZUÑIGA</t>
  </si>
  <si>
    <t xml:space="preserve">PEREGRINO </t>
  </si>
  <si>
    <t xml:space="preserve">CRISTIAN HERRERA </t>
  </si>
  <si>
    <t xml:space="preserve">MULATA </t>
  </si>
  <si>
    <t xml:space="preserve">VICTOR TARUD </t>
  </si>
  <si>
    <t xml:space="preserve">CAMPARI Y MEDIO </t>
  </si>
  <si>
    <t>CAMILO CORNEJO</t>
  </si>
  <si>
    <t>YARETA</t>
  </si>
  <si>
    <t xml:space="preserve">NICOLE CORREA </t>
  </si>
  <si>
    <t>EL CALIFA</t>
  </si>
  <si>
    <t xml:space="preserve">CLAUDIA LOPEZ </t>
  </si>
  <si>
    <t xml:space="preserve">ARAGON </t>
  </si>
  <si>
    <t xml:space="preserve">ALICIA GONZALEZ </t>
  </si>
  <si>
    <t xml:space="preserve">ILICITO </t>
  </si>
  <si>
    <t>FERNANDO SUAREZ</t>
  </si>
  <si>
    <t>WHOSHAK</t>
  </si>
  <si>
    <t xml:space="preserve">ALEJANDRA ALONSO </t>
  </si>
  <si>
    <t xml:space="preserve">ANTUCO </t>
  </si>
  <si>
    <t>ANTONIOLLOMPART</t>
  </si>
  <si>
    <t xml:space="preserve">EL TAIGUEN DE PIRQUE IBERO </t>
  </si>
  <si>
    <t xml:space="preserve">FELIPE BARAONA </t>
  </si>
  <si>
    <t xml:space="preserve">NUSSA </t>
  </si>
  <si>
    <t>CAROLINA CORNEJO C:</t>
  </si>
  <si>
    <t>LAZLOS</t>
  </si>
  <si>
    <t xml:space="preserve">JOSEFINA VICENTE </t>
  </si>
  <si>
    <t xml:space="preserve">ALEGRIA </t>
  </si>
  <si>
    <t>JOGE ERRAZURIZ</t>
  </si>
  <si>
    <t xml:space="preserve">LM ASUR </t>
  </si>
  <si>
    <t xml:space="preserve">RAFAEL MIRANDA </t>
  </si>
  <si>
    <t xml:space="preserve">CAMBOLLANO </t>
  </si>
  <si>
    <t xml:space="preserve">RODRIGO VICENTE </t>
  </si>
  <si>
    <t xml:space="preserve">PILLAN </t>
  </si>
  <si>
    <t>VALERIA WINKELMANN</t>
  </si>
  <si>
    <t>AL PARISH</t>
  </si>
  <si>
    <t>JOSE MIGUEL GARCIA</t>
  </si>
  <si>
    <t>CG.JELRABORR</t>
  </si>
  <si>
    <t xml:space="preserve">VICTOR RIOS </t>
  </si>
  <si>
    <t xml:space="preserve">PS BAGWUAN </t>
  </si>
  <si>
    <t>DANTE MARINETTI</t>
  </si>
  <si>
    <t>BALTAZAR</t>
  </si>
  <si>
    <t xml:space="preserve">FERNANDA HERRERA </t>
  </si>
  <si>
    <t xml:space="preserve">CENTELLA </t>
  </si>
  <si>
    <t>ADELA MATURANA VIDAURRE</t>
  </si>
  <si>
    <t>AZAFRAN</t>
  </si>
  <si>
    <t>PEDRO VARELA</t>
  </si>
  <si>
    <t>BACAN</t>
  </si>
  <si>
    <t xml:space="preserve">ANTONIA HUBER </t>
  </si>
  <si>
    <t xml:space="preserve">CALCETA </t>
  </si>
  <si>
    <t>PABLO VALDES SALINAS</t>
  </si>
  <si>
    <t>REGALO</t>
  </si>
  <si>
    <t>MAURICIO CONSIGLIERE</t>
  </si>
  <si>
    <t xml:space="preserve">JULIO CESAR </t>
  </si>
  <si>
    <t>CONSTANZA DUHALDE</t>
  </si>
  <si>
    <t>SAMMER</t>
  </si>
  <si>
    <t>ALVARO COX MUJICA</t>
  </si>
  <si>
    <t>RELAMPAGUITO</t>
  </si>
  <si>
    <t>ROLANDO MERINO</t>
  </si>
  <si>
    <t>JUANKI</t>
  </si>
  <si>
    <t>MANUELA VALENZUELA</t>
  </si>
  <si>
    <t>HALCON</t>
  </si>
  <si>
    <t>FRANCISCO EGUIGUREN</t>
  </si>
  <si>
    <t>BARRANCA</t>
  </si>
  <si>
    <t>JAVIERA LAGOS</t>
  </si>
  <si>
    <t>PRADDA</t>
  </si>
  <si>
    <t>NICOLE HAMMERSLEYS  F.</t>
  </si>
  <si>
    <t>MORENA MIA</t>
  </si>
  <si>
    <t>FRANCESCA GIOIA</t>
  </si>
  <si>
    <t>SHARIF</t>
  </si>
  <si>
    <t xml:space="preserve">AGUSTIN BARAONA </t>
  </si>
  <si>
    <t xml:space="preserve">YUMA </t>
  </si>
  <si>
    <t>AGUSTINA LAGOS</t>
  </si>
  <si>
    <t>VISON</t>
  </si>
  <si>
    <t xml:space="preserve">FELIPA BARRAONA JR </t>
  </si>
  <si>
    <t>MAGNUM</t>
  </si>
  <si>
    <t xml:space="preserve">LUCAS CALONGE </t>
  </si>
  <si>
    <t>MISTRAL</t>
  </si>
  <si>
    <t xml:space="preserve">FELIPE TAGLE </t>
  </si>
  <si>
    <t xml:space="preserve">SEÑORIAL </t>
  </si>
  <si>
    <t xml:space="preserve">ARMANDO IDE </t>
  </si>
  <si>
    <t>ZZ TOP</t>
  </si>
  <si>
    <t xml:space="preserve">MATIAS IBAÑEZ </t>
  </si>
  <si>
    <t>TITAN</t>
  </si>
  <si>
    <t xml:space="preserve">FERNANDO QUEIROLO </t>
  </si>
  <si>
    <t xml:space="preserve">FORASTERO </t>
  </si>
  <si>
    <t xml:space="preserve">JORGE CAMACHO </t>
  </si>
  <si>
    <t xml:space="preserve">BAGUAL </t>
  </si>
  <si>
    <t xml:space="preserve">FRANCISCA SALINAS </t>
  </si>
  <si>
    <t xml:space="preserve">CHABLIS </t>
  </si>
  <si>
    <t>KITTY NAVEA</t>
  </si>
  <si>
    <t>KATIRE</t>
  </si>
  <si>
    <t xml:space="preserve">JAVIER MENDEZ </t>
  </si>
  <si>
    <t xml:space="preserve">EVA </t>
  </si>
  <si>
    <t>GERTI FIGUEROA</t>
  </si>
  <si>
    <t>CLEOPATRA</t>
  </si>
  <si>
    <t>PATRICIA CANALES</t>
  </si>
  <si>
    <t>AQUILES</t>
  </si>
  <si>
    <t>CAMILA ARANCIBIA</t>
  </si>
  <si>
    <t>AMADEUS</t>
  </si>
  <si>
    <t>JOSEJIN LINDSTEDT</t>
  </si>
  <si>
    <t>ODALISCA</t>
  </si>
  <si>
    <t xml:space="preserve">LUIS PAROT </t>
  </si>
  <si>
    <t xml:space="preserve">TABOLANGO </t>
  </si>
  <si>
    <t>16:34:51</t>
  </si>
  <si>
    <t>16:40:21</t>
  </si>
  <si>
    <t xml:space="preserve">EL ARRAYAN MELCHOR </t>
  </si>
  <si>
    <t xml:space="preserve">ALEJANDRA ALONSON </t>
  </si>
  <si>
    <t xml:space="preserve">OTOÑO </t>
  </si>
  <si>
    <t>CARLOS GUAJARDO</t>
  </si>
  <si>
    <t>SORAYA</t>
  </si>
  <si>
    <t>LONCOMILLA BUDUR</t>
  </si>
  <si>
    <t>promo</t>
  </si>
  <si>
    <t>PROMOCIONAÑ</t>
  </si>
  <si>
    <t>PR</t>
  </si>
  <si>
    <t>13:30:44</t>
  </si>
  <si>
    <t>13:59:20</t>
  </si>
  <si>
    <t>OCULTAR</t>
  </si>
  <si>
    <t>PULSACIONES</t>
  </si>
  <si>
    <t>TIEMPO MAX RECUPERACION</t>
  </si>
  <si>
    <t>160 CEI ** ADULTOS</t>
  </si>
  <si>
    <t>BERNARDO ALGORTA</t>
  </si>
  <si>
    <t>CACIQUE</t>
  </si>
  <si>
    <t>06:01:39</t>
  </si>
  <si>
    <t>06:02:28</t>
  </si>
  <si>
    <t>08:17:24</t>
  </si>
  <si>
    <t>08:17:54</t>
  </si>
  <si>
    <t>10:03:31</t>
  </si>
  <si>
    <t>10:06:02</t>
  </si>
  <si>
    <t>12:19:52</t>
  </si>
  <si>
    <t>12:21:22</t>
  </si>
  <si>
    <t>14:07:46</t>
  </si>
  <si>
    <t>14:09:14</t>
  </si>
  <si>
    <t>15:41:17</t>
  </si>
  <si>
    <t>15:45:38</t>
  </si>
  <si>
    <t>MARTIN GARCIA</t>
  </si>
  <si>
    <t>HC TIMBO</t>
  </si>
  <si>
    <t>06:07:20</t>
  </si>
  <si>
    <t>06:09:26</t>
  </si>
  <si>
    <t>08:34:21</t>
  </si>
  <si>
    <t>08:35:55</t>
  </si>
  <si>
    <t>10:25:22</t>
  </si>
  <si>
    <t>10:29:49</t>
  </si>
  <si>
    <t>13:04:11</t>
  </si>
  <si>
    <t>13:06:38</t>
  </si>
  <si>
    <t>15:18:03</t>
  </si>
  <si>
    <t>15:20:47</t>
  </si>
  <si>
    <t>17:16:55</t>
  </si>
  <si>
    <t>17:19:57</t>
  </si>
  <si>
    <t>LORETO HENRIQUEZ</t>
  </si>
  <si>
    <t>06:07:15</t>
  </si>
  <si>
    <t>06:09:16</t>
  </si>
  <si>
    <t>08:34:23</t>
  </si>
  <si>
    <t>08:36:35</t>
  </si>
  <si>
    <t>10:25:36</t>
  </si>
  <si>
    <t>10:29:42</t>
  </si>
  <si>
    <t>13:46:33</t>
  </si>
  <si>
    <t>13:50:21</t>
  </si>
  <si>
    <t>16:06:42</t>
  </si>
  <si>
    <t>16:08:55</t>
  </si>
  <si>
    <t>120 CEI ** ADULTOS</t>
  </si>
  <si>
    <t>MW MONZO</t>
  </si>
  <si>
    <t>08:43:03</t>
  </si>
  <si>
    <t>08:44:44</t>
  </si>
  <si>
    <t>10:25:30</t>
  </si>
  <si>
    <t>10:27:26</t>
  </si>
  <si>
    <t>12:32:57</t>
  </si>
  <si>
    <t>14:17:40</t>
  </si>
  <si>
    <t>14:30:07</t>
  </si>
  <si>
    <t>16:07:58</t>
  </si>
  <si>
    <t>16:16:30</t>
  </si>
  <si>
    <t>CARLOS LETELIER</t>
  </si>
  <si>
    <t>CL FLASH</t>
  </si>
  <si>
    <t>08:43:07</t>
  </si>
  <si>
    <t>08:44:54</t>
  </si>
  <si>
    <t>10:33:19</t>
  </si>
  <si>
    <t>10:35:30</t>
  </si>
  <si>
    <t>12:46:28</t>
  </si>
  <si>
    <t>12:48:52</t>
  </si>
  <si>
    <t>14:50:07</t>
  </si>
  <si>
    <t>14:52:54</t>
  </si>
  <si>
    <t>16:20:19</t>
  </si>
  <si>
    <t>16:23:47</t>
  </si>
  <si>
    <t>JUAN PABLO SCHIAPPACASSE</t>
  </si>
  <si>
    <t>CL FRODDO</t>
  </si>
  <si>
    <t>08:43:16</t>
  </si>
  <si>
    <t>08:47:23</t>
  </si>
  <si>
    <t>10:33:17</t>
  </si>
  <si>
    <t>10:35:52</t>
  </si>
  <si>
    <t>12:46:34</t>
  </si>
  <si>
    <t>12:51:25</t>
  </si>
  <si>
    <t>14:50:11</t>
  </si>
  <si>
    <t>14:53:24</t>
  </si>
  <si>
    <t>JUAN PABLO VIANA</t>
  </si>
  <si>
    <t>CENTURION</t>
  </si>
  <si>
    <t>08:43:00</t>
  </si>
  <si>
    <t>08:44:58</t>
  </si>
  <si>
    <t>10:25:20</t>
  </si>
  <si>
    <t>10:27:34</t>
  </si>
  <si>
    <t>12:49:01</t>
  </si>
  <si>
    <t>12:52:37</t>
  </si>
  <si>
    <t>14:50:02</t>
  </si>
  <si>
    <t>14:52:03</t>
  </si>
  <si>
    <t>16:03:32</t>
  </si>
  <si>
    <t>16:34:04</t>
  </si>
  <si>
    <t>PABLO LLOMPART</t>
  </si>
  <si>
    <t>08:43:22</t>
  </si>
  <si>
    <t>08:45:29</t>
  </si>
  <si>
    <t>10:25:48</t>
  </si>
  <si>
    <t>10:28:36</t>
  </si>
  <si>
    <t>12:49:18</t>
  </si>
  <si>
    <t>12:51:15</t>
  </si>
  <si>
    <t>14:49:57</t>
  </si>
  <si>
    <t>14:52:10</t>
  </si>
  <si>
    <t>16:03:34</t>
  </si>
  <si>
    <t>16:34:23</t>
  </si>
  <si>
    <t>80IA</t>
  </si>
  <si>
    <t>JOSE POLLONI</t>
  </si>
  <si>
    <t>10:06:27</t>
  </si>
  <si>
    <t>10:10:01</t>
  </si>
  <si>
    <t>11:49:42</t>
  </si>
  <si>
    <t>11:58:52</t>
  </si>
  <si>
    <t>13:22:33</t>
  </si>
  <si>
    <t>13:27:40</t>
  </si>
  <si>
    <t>80a</t>
  </si>
  <si>
    <t>MARIO BALMACEDA</t>
  </si>
  <si>
    <t>LLIFEN</t>
  </si>
  <si>
    <t>10:06:46</t>
  </si>
  <si>
    <t>10:16:01</t>
  </si>
  <si>
    <t>11:52:02</t>
  </si>
  <si>
    <t>12:01:37</t>
  </si>
  <si>
    <t>13:25:58</t>
  </si>
  <si>
    <t>13:36:15</t>
  </si>
  <si>
    <t>ALTAIR</t>
  </si>
  <si>
    <t>10:22:04</t>
  </si>
  <si>
    <t>10:25:49</t>
  </si>
  <si>
    <t>12:06:43</t>
  </si>
  <si>
    <t>12:10:18</t>
  </si>
  <si>
    <t>13:27:23</t>
  </si>
  <si>
    <t>13:36:10</t>
  </si>
  <si>
    <t>SEBASTIAN SALINAS</t>
  </si>
  <si>
    <t>AZHAR</t>
  </si>
  <si>
    <t>10:22:08</t>
  </si>
  <si>
    <t>10:24:47</t>
  </si>
  <si>
    <t>12:06:41</t>
  </si>
  <si>
    <t>12:10:53</t>
  </si>
  <si>
    <t>13:27:26</t>
  </si>
  <si>
    <t>13:34:26</t>
  </si>
  <si>
    <t>DAVID RAMIREZ</t>
  </si>
  <si>
    <t>10:20:43</t>
  </si>
  <si>
    <t>10:25:34</t>
  </si>
  <si>
    <t>12:13:37</t>
  </si>
  <si>
    <t>12:23:17</t>
  </si>
  <si>
    <t>13:44:14</t>
  </si>
  <si>
    <t>13:59:41</t>
  </si>
  <si>
    <t>FRANCISCO BOETSCH</t>
  </si>
  <si>
    <t>SARAJ</t>
  </si>
  <si>
    <t>10:28:45</t>
  </si>
  <si>
    <t>10:35:18</t>
  </si>
  <si>
    <t>12:20:03</t>
  </si>
  <si>
    <t>12:27:15</t>
  </si>
  <si>
    <t>13:44:17</t>
  </si>
  <si>
    <t>14:00:56</t>
  </si>
  <si>
    <t>JUAN PEDRO OLEA</t>
  </si>
  <si>
    <t>FARIK</t>
  </si>
  <si>
    <t>10:19:51</t>
  </si>
  <si>
    <t>10:30:01</t>
  </si>
  <si>
    <t>12:14:37</t>
  </si>
  <si>
    <t>12:25:23</t>
  </si>
  <si>
    <t>13:45:00</t>
  </si>
  <si>
    <t>14:00:48</t>
  </si>
  <si>
    <t>JALILLA</t>
  </si>
  <si>
    <t>10:28:35</t>
  </si>
  <si>
    <t>10:31:29</t>
  </si>
  <si>
    <t>12:23:36</t>
  </si>
  <si>
    <t>12:25:32</t>
  </si>
  <si>
    <t>13:47:53</t>
  </si>
  <si>
    <t>13:52:30</t>
  </si>
  <si>
    <t>CARLOS HUMERES S</t>
  </si>
  <si>
    <t>ARAGON</t>
  </si>
  <si>
    <t>10:31:03</t>
  </si>
  <si>
    <t>10:33:40</t>
  </si>
  <si>
    <t>12:24:11</t>
  </si>
  <si>
    <t>12:28:01</t>
  </si>
  <si>
    <t>13:49:54</t>
  </si>
  <si>
    <t>13:57:26</t>
  </si>
  <si>
    <t>JOSE MIGUEL DIAZ</t>
  </si>
  <si>
    <t>MARQUESA</t>
  </si>
  <si>
    <t>10:28:41</t>
  </si>
  <si>
    <t>10:35:28</t>
  </si>
  <si>
    <t>12:23:40</t>
  </si>
  <si>
    <t>12:36:05</t>
  </si>
  <si>
    <t>14:19:59</t>
  </si>
  <si>
    <t>14:25:22</t>
  </si>
  <si>
    <t>CLAUDIO CORNEJO</t>
  </si>
  <si>
    <t>10:37:00</t>
  </si>
  <si>
    <t>10:40:28</t>
  </si>
  <si>
    <t>12:38:31</t>
  </si>
  <si>
    <t>12:41:38</t>
  </si>
  <si>
    <t>14:41:51</t>
  </si>
  <si>
    <t>14:51:34</t>
  </si>
  <si>
    <t>10:58:42</t>
  </si>
  <si>
    <t>11:01:58</t>
  </si>
  <si>
    <t>13:17:20</t>
  </si>
  <si>
    <t>13:22:14</t>
  </si>
  <si>
    <t>14:59:00</t>
  </si>
  <si>
    <t>15:01:08</t>
  </si>
  <si>
    <t>TOMAS VALDES</t>
  </si>
  <si>
    <t>11:03:37</t>
  </si>
  <si>
    <t>11:08:40</t>
  </si>
  <si>
    <t>13:23:44</t>
  </si>
  <si>
    <t>13:31:37</t>
  </si>
  <si>
    <t>15:08:37</t>
  </si>
  <si>
    <t>15:15:54</t>
  </si>
  <si>
    <t>NICOLAS OSSANDON</t>
  </si>
  <si>
    <t>ESTRIBO</t>
  </si>
  <si>
    <t>11:13:33</t>
  </si>
  <si>
    <t>11:17:06</t>
  </si>
  <si>
    <t>13:30:11</t>
  </si>
  <si>
    <t>13:36:21</t>
  </si>
  <si>
    <t>15:22:26</t>
  </si>
  <si>
    <t>15:25:47</t>
  </si>
  <si>
    <t>PEDRO PABLO GOMEZ</t>
  </si>
  <si>
    <t>TIGRE DOS</t>
  </si>
  <si>
    <t>10:20:24</t>
  </si>
  <si>
    <t>10:24:34</t>
  </si>
  <si>
    <t>12:13:24</t>
  </si>
  <si>
    <t>12:23:06</t>
  </si>
  <si>
    <t>10:14:25</t>
  </si>
  <si>
    <t>10:19:10</t>
  </si>
  <si>
    <t>ROZAMEL ROJAS</t>
  </si>
  <si>
    <t>ALBORADA CAOBA</t>
  </si>
  <si>
    <t>10:07:46</t>
  </si>
  <si>
    <t>10:20:23</t>
  </si>
  <si>
    <t>SOFIA AMOR</t>
  </si>
  <si>
    <t>YANARA</t>
  </si>
  <si>
    <t>10:08:07</t>
  </si>
  <si>
    <t>10:16:11</t>
  </si>
  <si>
    <t>11:51:25</t>
  </si>
  <si>
    <t>11:57:14</t>
  </si>
  <si>
    <t>80j</t>
  </si>
  <si>
    <t>10:13:53</t>
  </si>
  <si>
    <t>10:17:09</t>
  </si>
  <si>
    <t>11:52:21</t>
  </si>
  <si>
    <t>11:59:10</t>
  </si>
  <si>
    <t>13:26:08</t>
  </si>
  <si>
    <t>13:35:49</t>
  </si>
  <si>
    <t>80IJ</t>
  </si>
  <si>
    <t>ANTONIA MATURANA</t>
  </si>
  <si>
    <t>10:26:53</t>
  </si>
  <si>
    <t>10:30:15</t>
  </si>
  <si>
    <t>12:16:21</t>
  </si>
  <si>
    <t>12:19:25</t>
  </si>
  <si>
    <t>13:45:02</t>
  </si>
  <si>
    <t>13:55:19</t>
  </si>
  <si>
    <t>BENJAMIN BOETSCH</t>
  </si>
  <si>
    <t>10:19:42</t>
  </si>
  <si>
    <t>10:25:12</t>
  </si>
  <si>
    <t>12:03:30</t>
  </si>
  <si>
    <t>12:12:19</t>
  </si>
  <si>
    <t>13:45:07</t>
  </si>
  <si>
    <t>13:53:03</t>
  </si>
  <si>
    <t>OSAMA</t>
  </si>
  <si>
    <t>10:36:56</t>
  </si>
  <si>
    <t>10:42:15</t>
  </si>
  <si>
    <t>LUIS RODRIGUEZ</t>
  </si>
  <si>
    <t>BAN-BAN</t>
  </si>
  <si>
    <t>12:01:22</t>
  </si>
  <si>
    <t>12:03:34</t>
  </si>
  <si>
    <t>13:31:22</t>
  </si>
  <si>
    <t>13:34:38</t>
  </si>
  <si>
    <t>14:48:26</t>
  </si>
  <si>
    <t>14:51:51</t>
  </si>
  <si>
    <t>CARLOS SABBAGH</t>
  </si>
  <si>
    <t>12:01:32</t>
  </si>
  <si>
    <t>12:12:34</t>
  </si>
  <si>
    <t>13:34:11</t>
  </si>
  <si>
    <t>13:46:26</t>
  </si>
  <si>
    <t>14:57:42</t>
  </si>
  <si>
    <t>15:06:48</t>
  </si>
  <si>
    <t>MARIANA SABBAGH</t>
  </si>
  <si>
    <t>VILLARRICA</t>
  </si>
  <si>
    <t>12:04:34</t>
  </si>
  <si>
    <t>12:12:26</t>
  </si>
  <si>
    <t>13:34:37</t>
  </si>
  <si>
    <t>13:47:14</t>
  </si>
  <si>
    <t>14:58:47</t>
  </si>
  <si>
    <t>15:07:01</t>
  </si>
  <si>
    <t>BENJAMIN DIAZ</t>
  </si>
  <si>
    <t>12:04:39</t>
  </si>
  <si>
    <t>12:13:48</t>
  </si>
  <si>
    <t>13:52:57</t>
  </si>
  <si>
    <t>15:02:41</t>
  </si>
  <si>
    <t>15:10:51</t>
  </si>
  <si>
    <t>FELIZ LOPEZ</t>
  </si>
  <si>
    <t>PUNTA DE VIENTO ESPARTACO</t>
  </si>
  <si>
    <t>12:10:28</t>
  </si>
  <si>
    <t>12:16:09</t>
  </si>
  <si>
    <t>13:46:51</t>
  </si>
  <si>
    <t>13:54:00</t>
  </si>
  <si>
    <t>15:09:04</t>
  </si>
  <si>
    <t>15:22:20</t>
  </si>
  <si>
    <t>LUIS HERNAN VALDIVIESO</t>
  </si>
  <si>
    <t>EL FANTASISTA</t>
  </si>
  <si>
    <t>12:09:27</t>
  </si>
  <si>
    <t>12:18:29</t>
  </si>
  <si>
    <t>13:46:41</t>
  </si>
  <si>
    <t>13:58:57</t>
  </si>
  <si>
    <t>15:12:03</t>
  </si>
  <si>
    <t>15:21:56</t>
  </si>
  <si>
    <t>ALBERTO DIAZ DE VALDEZ</t>
  </si>
  <si>
    <t>LUSAFAL</t>
  </si>
  <si>
    <t>12:29:29</t>
  </si>
  <si>
    <t>12:34:54</t>
  </si>
  <si>
    <t>14:12:52</t>
  </si>
  <si>
    <t>14:18:06</t>
  </si>
  <si>
    <t>15:30:26</t>
  </si>
  <si>
    <t>15:41:35</t>
  </si>
  <si>
    <t>JORNY</t>
  </si>
  <si>
    <t>12:04:48</t>
  </si>
  <si>
    <t>12:17:48</t>
  </si>
  <si>
    <t>14:08:00</t>
  </si>
  <si>
    <t>14:13:47</t>
  </si>
  <si>
    <t>15:39:22</t>
  </si>
  <si>
    <t>15:45:06</t>
  </si>
  <si>
    <t>CLAUDIO CASTILLO</t>
  </si>
  <si>
    <t>MARIAM B.</t>
  </si>
  <si>
    <t>12:07:59</t>
  </si>
  <si>
    <t>12:17:21</t>
  </si>
  <si>
    <t>13:45:31</t>
  </si>
  <si>
    <t>13:57:13</t>
  </si>
  <si>
    <t>FERNANDO DE PEÑA</t>
  </si>
  <si>
    <t>CARTIER</t>
  </si>
  <si>
    <t>12:09:16</t>
  </si>
  <si>
    <t>12:18:02</t>
  </si>
  <si>
    <t>13:46:35</t>
  </si>
  <si>
    <t>13:56:58</t>
  </si>
  <si>
    <t>15:12:10</t>
  </si>
  <si>
    <t>15:22:00</t>
  </si>
  <si>
    <t>GABRIEL DIAZ DE VALDEZ</t>
  </si>
  <si>
    <t>RIHAB</t>
  </si>
  <si>
    <t>12:29:52</t>
  </si>
  <si>
    <t>12:32:45</t>
  </si>
  <si>
    <t>RENI MULLER</t>
  </si>
  <si>
    <t>PUNTA DE VIENTO SHAMAN</t>
  </si>
  <si>
    <t>12:09:05</t>
  </si>
  <si>
    <t>12:12:51</t>
  </si>
  <si>
    <t>13:34:39</t>
  </si>
  <si>
    <t>13:43:14</t>
  </si>
  <si>
    <t>FELIPE SAT</t>
  </si>
  <si>
    <t>11:48:22</t>
  </si>
  <si>
    <t>11:54:00</t>
  </si>
  <si>
    <t>13:48:26</t>
  </si>
  <si>
    <t>13:52:40</t>
  </si>
  <si>
    <t>15:11:05</t>
  </si>
  <si>
    <t>15:14:57</t>
  </si>
  <si>
    <t>HUSEIN</t>
  </si>
  <si>
    <t>11:46:21</t>
  </si>
  <si>
    <t>11:51:11</t>
  </si>
  <si>
    <t>13:48:38</t>
  </si>
  <si>
    <t>13:52:49</t>
  </si>
  <si>
    <t>15:11:11</t>
  </si>
  <si>
    <t>15:15:07</t>
  </si>
  <si>
    <t>13:34:56</t>
  </si>
  <si>
    <t>13:39:36</t>
  </si>
  <si>
    <t>14:44:41</t>
  </si>
  <si>
    <t>14:51:21</t>
  </si>
  <si>
    <t>GABRIELA BALMACEDA</t>
  </si>
  <si>
    <t>MG OTOÑO</t>
  </si>
  <si>
    <t>13:32:43</t>
  </si>
  <si>
    <t>13:38:28</t>
  </si>
  <si>
    <t>14:44:38</t>
  </si>
  <si>
    <t>14:52:48</t>
  </si>
  <si>
    <t>CLAUDIO GARIN</t>
  </si>
  <si>
    <t>SULIMAN</t>
  </si>
  <si>
    <t>13:33:13</t>
  </si>
  <si>
    <t>13:43:52</t>
  </si>
  <si>
    <t>14:53:43</t>
  </si>
  <si>
    <t>15:00:16</t>
  </si>
  <si>
    <t>13:33:17</t>
  </si>
  <si>
    <t>13:45:24</t>
  </si>
  <si>
    <t>14:54:36</t>
  </si>
  <si>
    <t>15:03:18</t>
  </si>
  <si>
    <t>NICOLE LEHNA</t>
  </si>
  <si>
    <t>13:25:16</t>
  </si>
  <si>
    <t>13:43:41</t>
  </si>
  <si>
    <t>14:54:33</t>
  </si>
  <si>
    <t>15:03:30</t>
  </si>
  <si>
    <t>ARTURO SOLAR</t>
  </si>
  <si>
    <t>WANDA</t>
  </si>
  <si>
    <t>13:25:56</t>
  </si>
  <si>
    <t>13:45:51</t>
  </si>
  <si>
    <t>14:55:19</t>
  </si>
  <si>
    <t>15:05:36</t>
  </si>
  <si>
    <t>IRIS SATANAZ</t>
  </si>
  <si>
    <t>13:48:02</t>
  </si>
  <si>
    <t>13:56:31</t>
  </si>
  <si>
    <t>15:04:35</t>
  </si>
  <si>
    <t>15:13:54</t>
  </si>
  <si>
    <t>JORGE ERRAZURIZ</t>
  </si>
  <si>
    <t>KAIFAS</t>
  </si>
  <si>
    <t>13:41:34</t>
  </si>
  <si>
    <t>13:49:14</t>
  </si>
  <si>
    <t>15:05:46</t>
  </si>
  <si>
    <t>15:16:23</t>
  </si>
  <si>
    <t>JUAN PABLO ROJAS</t>
  </si>
  <si>
    <t>SHIVA</t>
  </si>
  <si>
    <t>13:52:29</t>
  </si>
  <si>
    <t>14:02:29</t>
  </si>
  <si>
    <t>15:18:20</t>
  </si>
  <si>
    <t>15:23:57</t>
  </si>
  <si>
    <t>13:43:39</t>
  </si>
  <si>
    <t>13:51:35</t>
  </si>
  <si>
    <t>15:13:17</t>
  </si>
  <si>
    <t>15:26:22</t>
  </si>
  <si>
    <t>JUAN CARLOS JEIRA</t>
  </si>
  <si>
    <t>LUNA EL JAMAL</t>
  </si>
  <si>
    <t>13:48:09</t>
  </si>
  <si>
    <t>14:03:42</t>
  </si>
  <si>
    <t>15:22:27</t>
  </si>
  <si>
    <t>15:32:15</t>
  </si>
  <si>
    <t>13:55:13</t>
  </si>
  <si>
    <t>14:04:51</t>
  </si>
  <si>
    <t>15:31:20</t>
  </si>
  <si>
    <t>15:36:12</t>
  </si>
  <si>
    <t>GILBERTO CORNEJO</t>
  </si>
  <si>
    <t>SHEIK</t>
  </si>
  <si>
    <t>13:56:41</t>
  </si>
  <si>
    <t>14:06:39</t>
  </si>
  <si>
    <t>15:35:58</t>
  </si>
  <si>
    <t>15:41:05</t>
  </si>
  <si>
    <t>JAVIER VALDES</t>
  </si>
  <si>
    <t>HAFAROL</t>
  </si>
  <si>
    <t>14:05:10</t>
  </si>
  <si>
    <t>14:13:29</t>
  </si>
  <si>
    <t>15:36:57</t>
  </si>
  <si>
    <t>15:41:21</t>
  </si>
  <si>
    <t>CAROLINA CORNEJO</t>
  </si>
  <si>
    <t>13:56:43</t>
  </si>
  <si>
    <t>14:06:32</t>
  </si>
  <si>
    <t>15:36:06</t>
  </si>
  <si>
    <t>15:43:38</t>
  </si>
  <si>
    <t>VICTOR RIOS</t>
  </si>
  <si>
    <t>FARAON</t>
  </si>
  <si>
    <t>14:05:08</t>
  </si>
  <si>
    <t>14:13:36</t>
  </si>
  <si>
    <t>15:37:02</t>
  </si>
  <si>
    <t>15:45:22</t>
  </si>
  <si>
    <t>ALEJANDRA ALONSO</t>
  </si>
  <si>
    <t>13:56:52</t>
  </si>
  <si>
    <t>14:09:27</t>
  </si>
  <si>
    <t>16:01:37</t>
  </si>
  <si>
    <t>16:09:47</t>
  </si>
  <si>
    <t>TOBRUK</t>
  </si>
  <si>
    <t>13:32:51</t>
  </si>
  <si>
    <t>13:40:14</t>
  </si>
  <si>
    <t>CLAUDIO NAVARRETE</t>
  </si>
  <si>
    <t>ATATUR</t>
  </si>
  <si>
    <t>13:49:26</t>
  </si>
  <si>
    <t>13:56:45</t>
  </si>
  <si>
    <t>CRISTIAN PUENTES</t>
  </si>
  <si>
    <t>CENTELLA</t>
  </si>
  <si>
    <t>FRANCISCA NAVARRETE</t>
  </si>
  <si>
    <t>DUBAI</t>
  </si>
  <si>
    <t>13:49:21</t>
  </si>
  <si>
    <t>13:54:29</t>
  </si>
  <si>
    <t>FRENANDO AMOR</t>
  </si>
  <si>
    <t>CACHAFAZ</t>
  </si>
  <si>
    <t>13:43:42</t>
  </si>
  <si>
    <t>14:02:39</t>
  </si>
  <si>
    <t>JAVIER IZURIETA</t>
  </si>
  <si>
    <t>HALUX</t>
  </si>
  <si>
    <t>NICOLAS GOICOLEA</t>
  </si>
  <si>
    <t>JACINTA</t>
  </si>
  <si>
    <t>13:44:29</t>
  </si>
  <si>
    <t>14:00:19</t>
  </si>
  <si>
    <t>ORLANDO VILLALOBOS</t>
  </si>
  <si>
    <t>13:33:54</t>
  </si>
  <si>
    <t>13:51:25</t>
  </si>
  <si>
    <t>13:33:26</t>
  </si>
  <si>
    <t>13:38:43</t>
  </si>
  <si>
    <t>14:43:27</t>
  </si>
  <si>
    <t>14:52:23</t>
  </si>
  <si>
    <t>ESTEBAN OLIVARES</t>
  </si>
  <si>
    <t>ALI RAZ</t>
  </si>
  <si>
    <t>13:33:39</t>
  </si>
  <si>
    <t>13:38:18</t>
  </si>
  <si>
    <t>14:43:36</t>
  </si>
  <si>
    <t>14:52:29</t>
  </si>
  <si>
    <t>ADELA MATURANA</t>
  </si>
  <si>
    <t>13:33:43</t>
  </si>
  <si>
    <t>13:42:56</t>
  </si>
  <si>
    <t>14:44:59</t>
  </si>
  <si>
    <t>15:00:40</t>
  </si>
  <si>
    <t>13:52:48</t>
  </si>
  <si>
    <t>14:01:51</t>
  </si>
  <si>
    <t>15:22:09</t>
  </si>
  <si>
    <t>15:29:45</t>
  </si>
  <si>
    <t>NICOLE HAMERSLEY</t>
  </si>
  <si>
    <t>13:52:50</t>
  </si>
  <si>
    <t>14:02:52</t>
  </si>
  <si>
    <t>15:21:58</t>
  </si>
  <si>
    <t>15:30:41</t>
  </si>
  <si>
    <t>PABLO VALDEZ</t>
  </si>
  <si>
    <t>14:05:16</t>
  </si>
  <si>
    <t>14:11:26</t>
  </si>
  <si>
    <t>15:35:30</t>
  </si>
  <si>
    <t>15:41:18</t>
  </si>
  <si>
    <t>MAXIMILIANO DE PEÑA</t>
  </si>
  <si>
    <t>ATENEA</t>
  </si>
  <si>
    <t>13:33:56</t>
  </si>
  <si>
    <t>13:43:03</t>
  </si>
  <si>
    <t>PASEO</t>
  </si>
  <si>
    <t>PA</t>
  </si>
  <si>
    <t>14:04:15</t>
  </si>
  <si>
    <t>14:11:47</t>
  </si>
  <si>
    <t>RAYEN</t>
  </si>
  <si>
    <t>14:11:29</t>
  </si>
  <si>
    <t>14:14:49</t>
  </si>
  <si>
    <t>ROBINSON AROES</t>
  </si>
  <si>
    <t>SENORIAL</t>
  </si>
  <si>
    <t>14:04:25</t>
  </si>
  <si>
    <t>14:15:27</t>
  </si>
  <si>
    <t>14:11:35</t>
  </si>
  <si>
    <t>14:19:16</t>
  </si>
  <si>
    <t>ARMANDO IDE</t>
  </si>
  <si>
    <t>14:12:29</t>
  </si>
  <si>
    <t>14:20:44</t>
  </si>
  <si>
    <t>14:04:13</t>
  </si>
  <si>
    <t>14:22:24</t>
  </si>
  <si>
    <t>14:12:10</t>
  </si>
  <si>
    <t>14:25:49</t>
  </si>
  <si>
    <t>CONSTANZA BRAVO</t>
  </si>
  <si>
    <t>CHILINDRINA</t>
  </si>
  <si>
    <t>14:11:43</t>
  </si>
  <si>
    <t>14:27:38</t>
  </si>
  <si>
    <t>GONZALO GAJARDO</t>
  </si>
  <si>
    <t>FELLOW</t>
  </si>
  <si>
    <t>14:14:22</t>
  </si>
  <si>
    <t>14:29:57</t>
  </si>
  <si>
    <t>EXPLOSIVE</t>
  </si>
  <si>
    <t>14:11:28</t>
  </si>
  <si>
    <t>14:30:13</t>
  </si>
  <si>
    <t>Resultados - Veramonte - Abril 2012</t>
  </si>
  <si>
    <t>VUELTA: 1</t>
  </si>
  <si>
    <t>VUELTA: 2</t>
  </si>
  <si>
    <t>VUELTA: 3</t>
  </si>
  <si>
    <t>VUELTA: 4</t>
  </si>
  <si>
    <t>VUELTA: 5</t>
  </si>
  <si>
    <t>VUELTA: 6</t>
  </si>
  <si>
    <t>Hora salida</t>
  </si>
  <si>
    <t>Hora Llegada</t>
  </si>
  <si>
    <t>Hora Recuperacion</t>
  </si>
  <si>
    <t>T En Carrera</t>
  </si>
  <si>
    <t>T Recuperacion</t>
  </si>
  <si>
    <t>T Carrera Recuperado</t>
  </si>
  <si>
    <t>Velocidad Carrera</t>
  </si>
  <si>
    <t>Velocidad Vuelta</t>
  </si>
  <si>
    <t>Velocidad Media</t>
  </si>
  <si>
    <t>Puntaje</t>
  </si>
  <si>
    <t>160 ADULTO FEI</t>
  </si>
  <si>
    <t>KARINA NEUMAN</t>
  </si>
  <si>
    <t>CODICIOSO</t>
  </si>
  <si>
    <t>04:00:00</t>
  </si>
  <si>
    <t>06:25:25</t>
  </si>
  <si>
    <t>06:27:00</t>
  </si>
  <si>
    <t>02:25:25</t>
  </si>
  <si>
    <t>00:01:35</t>
  </si>
  <si>
    <t>02:27:00</t>
  </si>
  <si>
    <t>16.502</t>
  </si>
  <si>
    <t>16.327</t>
  </si>
  <si>
    <t>06:57:00</t>
  </si>
  <si>
    <t>08:44:43</t>
  </si>
  <si>
    <t>08:46:52</t>
  </si>
  <si>
    <t>01:47:43</t>
  </si>
  <si>
    <t>00:02:09</t>
  </si>
  <si>
    <t>01:49:52</t>
  </si>
  <si>
    <t>16.713</t>
  </si>
  <si>
    <t>16.384</t>
  </si>
  <si>
    <t>16.351</t>
  </si>
  <si>
    <t>09:16:52</t>
  </si>
  <si>
    <t>10:57:47</t>
  </si>
  <si>
    <t>11:00:38</t>
  </si>
  <si>
    <t>01:40:55</t>
  </si>
  <si>
    <t>00:02:51</t>
  </si>
  <si>
    <t>01:43:46</t>
  </si>
  <si>
    <t>14.863</t>
  </si>
  <si>
    <t>14.451</t>
  </si>
  <si>
    <t>15.804</t>
  </si>
  <si>
    <t>11:30:38</t>
  </si>
  <si>
    <t>13:26:10</t>
  </si>
  <si>
    <t>13:28:58</t>
  </si>
  <si>
    <t>01:55:32</t>
  </si>
  <si>
    <t>00:02:48</t>
  </si>
  <si>
    <t>01:58:20</t>
  </si>
  <si>
    <t>15.576</t>
  </si>
  <si>
    <t>15.205</t>
  </si>
  <si>
    <t>15.658</t>
  </si>
  <si>
    <t>14:08:58</t>
  </si>
  <si>
    <t>15:23:53</t>
  </si>
  <si>
    <t>15:31:37</t>
  </si>
  <si>
    <t>01:14:55</t>
  </si>
  <si>
    <t>00:07:44</t>
  </si>
  <si>
    <t>01:22:39</t>
  </si>
  <si>
    <t>16.026</t>
  </si>
  <si>
    <t>14.514</t>
  </si>
  <si>
    <t>15.491</t>
  </si>
  <si>
    <t>16:21:37</t>
  </si>
  <si>
    <t>17:33:28</t>
  </si>
  <si>
    <t>17:41:59</t>
  </si>
  <si>
    <t>01:11:51</t>
  </si>
  <si>
    <t>00:08:31</t>
  </si>
  <si>
    <t>01:20:22</t>
  </si>
  <si>
    <t>12.531</t>
  </si>
  <si>
    <t>15.154</t>
  </si>
  <si>
    <t>FERNANDO MEDINA</t>
  </si>
  <si>
    <t>ZT RUTAB</t>
  </si>
  <si>
    <t>06:26:09</t>
  </si>
  <si>
    <t>06:27:31</t>
  </si>
  <si>
    <t>02:26:09</t>
  </si>
  <si>
    <t>00:01:22</t>
  </si>
  <si>
    <t>02:27:31</t>
  </si>
  <si>
    <t>16.42</t>
  </si>
  <si>
    <t>16.267</t>
  </si>
  <si>
    <t>06:57:31</t>
  </si>
  <si>
    <t>08:45:58</t>
  </si>
  <si>
    <t>01:47:23</t>
  </si>
  <si>
    <t>00:01:04</t>
  </si>
  <si>
    <t>01:48:27</t>
  </si>
  <si>
    <t>16.769</t>
  </si>
  <si>
    <t>16.593</t>
  </si>
  <si>
    <t>16.409</t>
  </si>
  <si>
    <t>09:15:58</t>
  </si>
  <si>
    <t>10:56:56</t>
  </si>
  <si>
    <t>10:57:33</t>
  </si>
  <si>
    <t>01:40:58</t>
  </si>
  <si>
    <t>00:00:37</t>
  </si>
  <si>
    <t>01:41:35</t>
  </si>
  <si>
    <t>14.854</t>
  </si>
  <si>
    <t>14.767</t>
  </si>
  <si>
    <t>15.942</t>
  </si>
  <si>
    <t>11:27:33</t>
  </si>
  <si>
    <t>13:30:34</t>
  </si>
  <si>
    <t>02:03:01</t>
  </si>
  <si>
    <t>00:02:39</t>
  </si>
  <si>
    <t>02:05:40</t>
  </si>
  <si>
    <t>14.634</t>
  </si>
  <si>
    <t>14.327</t>
  </si>
  <si>
    <t>15.52</t>
  </si>
  <si>
    <t>14:13:13</t>
  </si>
  <si>
    <t>15:36:09</t>
  </si>
  <si>
    <t>15:37:18</t>
  </si>
  <si>
    <t>01:22:56</t>
  </si>
  <si>
    <t>00:01:09</t>
  </si>
  <si>
    <t>01:24:05</t>
  </si>
  <si>
    <t>14.461</t>
  </si>
  <si>
    <t>14.276</t>
  </si>
  <si>
    <t>15.336</t>
  </si>
  <si>
    <t>16:27:18</t>
  </si>
  <si>
    <t>17:52:09</t>
  </si>
  <si>
    <t>17:54:23</t>
  </si>
  <si>
    <t>01:24:51</t>
  </si>
  <si>
    <t>00:02:14</t>
  </si>
  <si>
    <t>01:27:05</t>
  </si>
  <si>
    <t>10.608</t>
  </si>
  <si>
    <t>14.719</t>
  </si>
  <si>
    <t>DNF</t>
  </si>
  <si>
    <t>06:25:31</t>
  </si>
  <si>
    <t>06:28:04</t>
  </si>
  <si>
    <t>02:25:31</t>
  </si>
  <si>
    <t>00:02:33</t>
  </si>
  <si>
    <t>02:28:04</t>
  </si>
  <si>
    <t>16.488</t>
  </si>
  <si>
    <t>16.207</t>
  </si>
  <si>
    <t>06:58:04</t>
  </si>
  <si>
    <t>08:44:48</t>
  </si>
  <si>
    <t>08:47:01</t>
  </si>
  <si>
    <t>01:46:44</t>
  </si>
  <si>
    <t>00:02:13</t>
  </si>
  <si>
    <t>01:48:57</t>
  </si>
  <si>
    <t>16.863</t>
  </si>
  <si>
    <t>16.52</t>
  </si>
  <si>
    <t>16.344</t>
  </si>
  <si>
    <t>09:17:01</t>
  </si>
  <si>
    <t>10:57:50</t>
  </si>
  <si>
    <t>10:59:57</t>
  </si>
  <si>
    <t>01:40:49</t>
  </si>
  <si>
    <t>00:02:07</t>
  </si>
  <si>
    <t>01:42:56</t>
  </si>
  <si>
    <t>14.872</t>
  </si>
  <si>
    <t>14.569</t>
  </si>
  <si>
    <t>15.836</t>
  </si>
  <si>
    <t>11:29:57</t>
  </si>
  <si>
    <t>TURBANTE</t>
  </si>
  <si>
    <t>06:27:53</t>
  </si>
  <si>
    <t>00:02:28</t>
  </si>
  <si>
    <t>02:27:53</t>
  </si>
  <si>
    <t>16.227</t>
  </si>
  <si>
    <t>06:57:53</t>
  </si>
  <si>
    <t>08:44:40</t>
  </si>
  <si>
    <t>08:46:37</t>
  </si>
  <si>
    <t>01:46:47</t>
  </si>
  <si>
    <t>00:01:57</t>
  </si>
  <si>
    <t>01:48:44</t>
  </si>
  <si>
    <t>16.854</t>
  </si>
  <si>
    <t>16.556</t>
  </si>
  <si>
    <t>16.367</t>
  </si>
  <si>
    <t>09:16:37</t>
  </si>
  <si>
    <t>10:57:44</t>
  </si>
  <si>
    <t>10:59:44</t>
  </si>
  <si>
    <t>01:41:07</t>
  </si>
  <si>
    <t>00:02:00</t>
  </si>
  <si>
    <t>01:43:07</t>
  </si>
  <si>
    <t>14.837</t>
  </si>
  <si>
    <t>14.543</t>
  </si>
  <si>
    <t>15.847</t>
  </si>
  <si>
    <t>11:29:44</t>
  </si>
  <si>
    <t>14:07:23</t>
  </si>
  <si>
    <t>14:13:40</t>
  </si>
  <si>
    <t>02:37:39</t>
  </si>
  <si>
    <t>00:06:17</t>
  </si>
  <si>
    <t>02:43:56</t>
  </si>
  <si>
    <t>11.416</t>
  </si>
  <si>
    <t>10.977</t>
  </si>
  <si>
    <t>14.322</t>
  </si>
  <si>
    <t>14:53:40</t>
  </si>
  <si>
    <t>ALCAZAR ALEX</t>
  </si>
  <si>
    <t>06:25:55</t>
  </si>
  <si>
    <t>06:29:00</t>
  </si>
  <si>
    <t>02:25:55</t>
  </si>
  <si>
    <t>00:03:05</t>
  </si>
  <si>
    <t>02:29:00</t>
  </si>
  <si>
    <t>16.447</t>
  </si>
  <si>
    <t>16.11</t>
  </si>
  <si>
    <t>06:59:00</t>
  </si>
  <si>
    <t>120 ADULTO FEI</t>
  </si>
  <si>
    <t>LONCOMILLA HASSAN</t>
  </si>
  <si>
    <t>07:30:00</t>
  </si>
  <si>
    <t>09:03:40</t>
  </si>
  <si>
    <t>09:05:21</t>
  </si>
  <si>
    <t>01:33:40</t>
  </si>
  <si>
    <t>00:01:41</t>
  </si>
  <si>
    <t>01:35:21</t>
  </si>
  <si>
    <t>19.218</t>
  </si>
  <si>
    <t>18.88</t>
  </si>
  <si>
    <t>09:35:21</t>
  </si>
  <si>
    <t>10:50:50</t>
  </si>
  <si>
    <t>10:52:42</t>
  </si>
  <si>
    <t>01:15:29</t>
  </si>
  <si>
    <t>00:01:52</t>
  </si>
  <si>
    <t>01:17:21</t>
  </si>
  <si>
    <t>19.873</t>
  </si>
  <si>
    <t>19.395</t>
  </si>
  <si>
    <t>19.104</t>
  </si>
  <si>
    <t>11:22:42</t>
  </si>
  <si>
    <t>12:53:05</t>
  </si>
  <si>
    <t>12:55:06</t>
  </si>
  <si>
    <t>01:30:23</t>
  </si>
  <si>
    <t>00:02:01</t>
  </si>
  <si>
    <t>01:32:24</t>
  </si>
  <si>
    <t>19.92</t>
  </si>
  <si>
    <t>19.481</t>
  </si>
  <si>
    <t>19.235</t>
  </si>
  <si>
    <t>13:35:06</t>
  </si>
  <si>
    <t>14:39:58</t>
  </si>
  <si>
    <t>14:41:47</t>
  </si>
  <si>
    <t>01:04:52</t>
  </si>
  <si>
    <t>00:01:49</t>
  </si>
  <si>
    <t>01:06:41</t>
  </si>
  <si>
    <t>18.501</t>
  </si>
  <si>
    <t>18.002</t>
  </si>
  <si>
    <t>18.987</t>
  </si>
  <si>
    <t>15:21:47</t>
  </si>
  <si>
    <t>16:06:07</t>
  </si>
  <si>
    <t>16:20:57</t>
  </si>
  <si>
    <t>00:44:20</t>
  </si>
  <si>
    <t>00:14:50</t>
  </si>
  <si>
    <t>00:59:10</t>
  </si>
  <si>
    <t>20.298</t>
  </si>
  <si>
    <t>19.142</t>
  </si>
  <si>
    <t>CRISTINA MUTIS</t>
  </si>
  <si>
    <t>ITALO</t>
  </si>
  <si>
    <t>09:03:01</t>
  </si>
  <si>
    <t>09:04:13</t>
  </si>
  <si>
    <t>01:33:01</t>
  </si>
  <si>
    <t>00:01:12</t>
  </si>
  <si>
    <t>01:34:13</t>
  </si>
  <si>
    <t>19.355</t>
  </si>
  <si>
    <t>19.096</t>
  </si>
  <si>
    <t>09:34:13</t>
  </si>
  <si>
    <t>10:50:35</t>
  </si>
  <si>
    <t>10:51:30</t>
  </si>
  <si>
    <t>01:16:22</t>
  </si>
  <si>
    <t>00:00:55</t>
  </si>
  <si>
    <t>01:17:17</t>
  </si>
  <si>
    <t>19.639</t>
  </si>
  <si>
    <t>19.41</t>
  </si>
  <si>
    <t>19.244</t>
  </si>
  <si>
    <t>11:21:30</t>
  </si>
  <si>
    <t>12:52:57</t>
  </si>
  <si>
    <t>12:55:09</t>
  </si>
  <si>
    <t>01:31:27</t>
  </si>
  <si>
    <t>00:02:12</t>
  </si>
  <si>
    <t>01:33:39</t>
  </si>
  <si>
    <t>19.672</t>
  </si>
  <si>
    <t>19.231</t>
  </si>
  <si>
    <t>13:35:09</t>
  </si>
  <si>
    <t>14:39:55</t>
  </si>
  <si>
    <t>14:41:39</t>
  </si>
  <si>
    <t>01:04:46</t>
  </si>
  <si>
    <t>00:01:44</t>
  </si>
  <si>
    <t>01:06:30</t>
  </si>
  <si>
    <t>18.519</t>
  </si>
  <si>
    <t>18.051</t>
  </si>
  <si>
    <t>18.994</t>
  </si>
  <si>
    <t>15:21:39</t>
  </si>
  <si>
    <t>16:07:56</t>
  </si>
  <si>
    <t>16:10:02</t>
  </si>
  <si>
    <t>00:46:17</t>
  </si>
  <si>
    <t>00:02:06</t>
  </si>
  <si>
    <t>00:48:23</t>
  </si>
  <si>
    <t>19.43</t>
  </si>
  <si>
    <t>19.051</t>
  </si>
  <si>
    <t>09:03:35</t>
  </si>
  <si>
    <t>09:07:25</t>
  </si>
  <si>
    <t>01:33:35</t>
  </si>
  <si>
    <t>00:03:50</t>
  </si>
  <si>
    <t>01:37:25</t>
  </si>
  <si>
    <t>18.473</t>
  </si>
  <si>
    <t>09:37:25</t>
  </si>
  <si>
    <t>10:57:19</t>
  </si>
  <si>
    <t>10:59:08</t>
  </si>
  <si>
    <t>01:19:54</t>
  </si>
  <si>
    <t>01:21:43</t>
  </si>
  <si>
    <t>18.769</t>
  </si>
  <si>
    <t>18.355</t>
  </si>
  <si>
    <t>18.425</t>
  </si>
  <si>
    <t>11:29:08</t>
  </si>
  <si>
    <t>13:09:11</t>
  </si>
  <si>
    <t>13:12:55</t>
  </si>
  <si>
    <t>01:40:03</t>
  </si>
  <si>
    <t>00:03:44</t>
  </si>
  <si>
    <t>01:43:47</t>
  </si>
  <si>
    <t>17.986</t>
  </si>
  <si>
    <t>17.341</t>
  </si>
  <si>
    <t>18.028</t>
  </si>
  <si>
    <t>13:52:55</t>
  </si>
  <si>
    <t>15:05:38</t>
  </si>
  <si>
    <t>15:08:07</t>
  </si>
  <si>
    <t>01:12:43</t>
  </si>
  <si>
    <t>00:02:29</t>
  </si>
  <si>
    <t>01:15:12</t>
  </si>
  <si>
    <t>15.962</t>
  </si>
  <si>
    <t>17.591</t>
  </si>
  <si>
    <t>15:48:07</t>
  </si>
  <si>
    <t>16:41:32</t>
  </si>
  <si>
    <t>16:46:03</t>
  </si>
  <si>
    <t>00:53:25</t>
  </si>
  <si>
    <t>00:04:31</t>
  </si>
  <si>
    <t>00:57:56</t>
  </si>
  <si>
    <t>17.495</t>
  </si>
  <si>
    <t>JAVIER MELERO</t>
  </si>
  <si>
    <t>CAMPERA</t>
  </si>
  <si>
    <t>09:06:36</t>
  </si>
  <si>
    <t>09:14:38</t>
  </si>
  <si>
    <t>01:36:36</t>
  </si>
  <si>
    <t>00:08:02</t>
  </si>
  <si>
    <t>01:44:38</t>
  </si>
  <si>
    <t>18.634</t>
  </si>
  <si>
    <t>17.202</t>
  </si>
  <si>
    <t>09:44:38</t>
  </si>
  <si>
    <t>11:04:06</t>
  </si>
  <si>
    <t>11:08:05</t>
  </si>
  <si>
    <t>01:19:28</t>
  </si>
  <si>
    <t>00:03:59</t>
  </si>
  <si>
    <t>01:23:27</t>
  </si>
  <si>
    <t>18.868</t>
  </si>
  <si>
    <t>17.973</t>
  </si>
  <si>
    <t>17.549</t>
  </si>
  <si>
    <t>11:38:05</t>
  </si>
  <si>
    <t>13:27:15</t>
  </si>
  <si>
    <t>13:31:34</t>
  </si>
  <si>
    <t>01:49:10</t>
  </si>
  <si>
    <t>00:04:19</t>
  </si>
  <si>
    <t>01:53:29</t>
  </si>
  <si>
    <t>16.484</t>
  </si>
  <si>
    <t>15.865</t>
  </si>
  <si>
    <t>16.912</t>
  </si>
  <si>
    <t>14:11:34</t>
  </si>
  <si>
    <t>15:23:20</t>
  </si>
  <si>
    <t>15:26:59</t>
  </si>
  <si>
    <t>01:11:46</t>
  </si>
  <si>
    <t>00:03:39</t>
  </si>
  <si>
    <t>01:15:25</t>
  </si>
  <si>
    <t>16.722</t>
  </si>
  <si>
    <t>15.911</t>
  </si>
  <si>
    <t>16.712</t>
  </si>
  <si>
    <t>16:06:59</t>
  </si>
  <si>
    <t>17:30:42</t>
  </si>
  <si>
    <t>17:44:02</t>
  </si>
  <si>
    <t>01:23:43</t>
  </si>
  <si>
    <t>00:13:20</t>
  </si>
  <si>
    <t>01:37:03</t>
  </si>
  <si>
    <t>10.753</t>
  </si>
  <si>
    <t>15.627</t>
  </si>
  <si>
    <t>09:14:20</t>
  </si>
  <si>
    <t>09:18:28</t>
  </si>
  <si>
    <t>01:44:20</t>
  </si>
  <si>
    <t>00:04:08</t>
  </si>
  <si>
    <t>01:48:28</t>
  </si>
  <si>
    <t>17.251</t>
  </si>
  <si>
    <t>09:48:28</t>
  </si>
  <si>
    <t>11:18:15</t>
  </si>
  <si>
    <t>11:21:27</t>
  </si>
  <si>
    <t>01:29:47</t>
  </si>
  <si>
    <t>00:03:12</t>
  </si>
  <si>
    <t>01:32:59</t>
  </si>
  <si>
    <t>16.711</t>
  </si>
  <si>
    <t>16.139</t>
  </si>
  <si>
    <t>16.379</t>
  </si>
  <si>
    <t>11:51:27</t>
  </si>
  <si>
    <t>13:53:02</t>
  </si>
  <si>
    <t>14:00:15</t>
  </si>
  <si>
    <t>02:01:35</t>
  </si>
  <si>
    <t>00:07:13</t>
  </si>
  <si>
    <t>02:08:48</t>
  </si>
  <si>
    <t>14.8</t>
  </si>
  <si>
    <t>13.979</t>
  </si>
  <si>
    <t>15.443</t>
  </si>
  <si>
    <t>14:40:15</t>
  </si>
  <si>
    <t>15:50:42</t>
  </si>
  <si>
    <t>16:02:28</t>
  </si>
  <si>
    <t>01:10:27</t>
  </si>
  <si>
    <t>00:11:46</t>
  </si>
  <si>
    <t>01:22:13</t>
  </si>
  <si>
    <t>17.021</t>
  </si>
  <si>
    <t>14.588</t>
  </si>
  <si>
    <t>15.273</t>
  </si>
  <si>
    <t>16:42:28</t>
  </si>
  <si>
    <t>17:31:53</t>
  </si>
  <si>
    <t>17:41:40</t>
  </si>
  <si>
    <t>00:49:25</t>
  </si>
  <si>
    <t>00:09:47</t>
  </si>
  <si>
    <t>00:59:12</t>
  </si>
  <si>
    <t>18.204</t>
  </si>
  <si>
    <t>15.588</t>
  </si>
  <si>
    <t>09:07:45</t>
  </si>
  <si>
    <t>09:12:35</t>
  </si>
  <si>
    <t>01:37:45</t>
  </si>
  <si>
    <t>00:04:50</t>
  </si>
  <si>
    <t>01:42:35</t>
  </si>
  <si>
    <t>18.405</t>
  </si>
  <si>
    <t>17.544</t>
  </si>
  <si>
    <t>09:42:35</t>
  </si>
  <si>
    <t>11:04:38</t>
  </si>
  <si>
    <t>11:08:35</t>
  </si>
  <si>
    <t>01:22:03</t>
  </si>
  <si>
    <t>00:03:57</t>
  </si>
  <si>
    <t>01:26:00</t>
  </si>
  <si>
    <t>18.275</t>
  </si>
  <si>
    <t>17.446</t>
  </si>
  <si>
    <t>17.499</t>
  </si>
  <si>
    <t>11:38:35</t>
  </si>
  <si>
    <t>13:27:30</t>
  </si>
  <si>
    <t>01:48:55</t>
  </si>
  <si>
    <t>00:06:26</t>
  </si>
  <si>
    <t>01:55:21</t>
  </si>
  <si>
    <t>16.529</t>
  </si>
  <si>
    <t>15.601</t>
  </si>
  <si>
    <t>16.779</t>
  </si>
  <si>
    <t>14:13:56</t>
  </si>
  <si>
    <t>15:38:38</t>
  </si>
  <si>
    <t>15:51:29</t>
  </si>
  <si>
    <t>01:24:42</t>
  </si>
  <si>
    <t>00:12:51</t>
  </si>
  <si>
    <t>01:37:33</t>
  </si>
  <si>
    <t>14.164</t>
  </si>
  <si>
    <t>12.3</t>
  </si>
  <si>
    <t>15.693</t>
  </si>
  <si>
    <t>16:31:29</t>
  </si>
  <si>
    <t>17:32:16</t>
  </si>
  <si>
    <t>17:55:22</t>
  </si>
  <si>
    <t>01:00:47</t>
  </si>
  <si>
    <t>00:23:06</t>
  </si>
  <si>
    <t>01:23:53</t>
  </si>
  <si>
    <t>14.808</t>
  </si>
  <si>
    <t>LM BAMBAN LAREM</t>
  </si>
  <si>
    <t>09:06:16</t>
  </si>
  <si>
    <t>09:08:14</t>
  </si>
  <si>
    <t>01:36:16</t>
  </si>
  <si>
    <t>00:01:58</t>
  </si>
  <si>
    <t>01:38:14</t>
  </si>
  <si>
    <t>18.703</t>
  </si>
  <si>
    <t>18.326</t>
  </si>
  <si>
    <t>09:38:14</t>
  </si>
  <si>
    <t>10:56:30</t>
  </si>
  <si>
    <t>10:58:14</t>
  </si>
  <si>
    <t>01:18:16</t>
  </si>
  <si>
    <t>01:20:00</t>
  </si>
  <si>
    <t>19.172</t>
  </si>
  <si>
    <t>18.755</t>
  </si>
  <si>
    <t>18.512</t>
  </si>
  <si>
    <t>11:28:14</t>
  </si>
  <si>
    <t>13:09:26</t>
  </si>
  <si>
    <t>13:11:29</t>
  </si>
  <si>
    <t>01:41:12</t>
  </si>
  <si>
    <t>00:02:03</t>
  </si>
  <si>
    <t>01:43:15</t>
  </si>
  <si>
    <t>17.794</t>
  </si>
  <si>
    <t>17.432</t>
  </si>
  <si>
    <t>18.12</t>
  </si>
  <si>
    <t>13:51:29</t>
  </si>
  <si>
    <t>15:09:49</t>
  </si>
  <si>
    <t>01:14:09</t>
  </si>
  <si>
    <t>00:04:11</t>
  </si>
  <si>
    <t>01:18:20</t>
  </si>
  <si>
    <t>16.181</t>
  </si>
  <si>
    <t>15.314</t>
  </si>
  <si>
    <t>17.509</t>
  </si>
  <si>
    <t>15:49:49</t>
  </si>
  <si>
    <t>17:53:20</t>
  </si>
  <si>
    <t>17:55:59</t>
  </si>
  <si>
    <t>02:03:31</t>
  </si>
  <si>
    <t>02:06:10</t>
  </si>
  <si>
    <t>7.285</t>
  </si>
  <si>
    <t>14.896</t>
  </si>
  <si>
    <t>ANA MARIA NOVOA</t>
  </si>
  <si>
    <t>INSEPARABLE</t>
  </si>
  <si>
    <t>09:06:43</t>
  </si>
  <si>
    <t>09:09:35</t>
  </si>
  <si>
    <t>01:36:43</t>
  </si>
  <si>
    <t>00:02:52</t>
  </si>
  <si>
    <t>01:39:35</t>
  </si>
  <si>
    <t>18.61</t>
  </si>
  <si>
    <t>18.072</t>
  </si>
  <si>
    <t>09:39:35</t>
  </si>
  <si>
    <t>10:59:07</t>
  </si>
  <si>
    <t>11:01:57</t>
  </si>
  <si>
    <t>01:19:32</t>
  </si>
  <si>
    <t>00:02:50</t>
  </si>
  <si>
    <t>01:22:22</t>
  </si>
  <si>
    <t>18.854</t>
  </si>
  <si>
    <t>18.208</t>
  </si>
  <si>
    <t>18.134</t>
  </si>
  <si>
    <t>11:31:57</t>
  </si>
  <si>
    <t>ESCUDO</t>
  </si>
  <si>
    <t>09:03:24</t>
  </si>
  <si>
    <t>09:07:57</t>
  </si>
  <si>
    <t>01:33:24</t>
  </si>
  <si>
    <t>00:04:33</t>
  </si>
  <si>
    <t>01:37:57</t>
  </si>
  <si>
    <t>19.268</t>
  </si>
  <si>
    <t>18.371</t>
  </si>
  <si>
    <t>09:37:57</t>
  </si>
  <si>
    <t>10:57:02</t>
  </si>
  <si>
    <t>11:00:13</t>
  </si>
  <si>
    <t>01:19:05</t>
  </si>
  <si>
    <t>00:03:11</t>
  </si>
  <si>
    <t>01:22:16</t>
  </si>
  <si>
    <t>18.968</t>
  </si>
  <si>
    <t>18.235</t>
  </si>
  <si>
    <t>18.309</t>
  </si>
  <si>
    <t>11:30:13</t>
  </si>
  <si>
    <t>13:09:28</t>
  </si>
  <si>
    <t>13:13:45</t>
  </si>
  <si>
    <t>01:39:15</t>
  </si>
  <si>
    <t>00:04:17</t>
  </si>
  <si>
    <t>01:43:32</t>
  </si>
  <si>
    <t>18.138</t>
  </si>
  <si>
    <t>17.381</t>
  </si>
  <si>
    <t>17.97</t>
  </si>
  <si>
    <t>13:53:45</t>
  </si>
  <si>
    <t>PERSEVERANCIA PETRA</t>
  </si>
  <si>
    <t>09:03:14</t>
  </si>
  <si>
    <t>09:06:22</t>
  </si>
  <si>
    <t>01:33:14</t>
  </si>
  <si>
    <t>00:03:08</t>
  </si>
  <si>
    <t>01:36:22</t>
  </si>
  <si>
    <t>19.305</t>
  </si>
  <si>
    <t>18.68</t>
  </si>
  <si>
    <t>09:36:22</t>
  </si>
  <si>
    <t>10:50:25</t>
  </si>
  <si>
    <t>10:52:39</t>
  </si>
  <si>
    <t>01:14:03</t>
  </si>
  <si>
    <t>01:16:17</t>
  </si>
  <si>
    <t>20.259</t>
  </si>
  <si>
    <t>19.654</t>
  </si>
  <si>
    <t>19.11</t>
  </si>
  <si>
    <t>11:22:39</t>
  </si>
  <si>
    <t>13:22:42</t>
  </si>
  <si>
    <t>13:29:23</t>
  </si>
  <si>
    <t>02:00:03</t>
  </si>
  <si>
    <t>00:06:41</t>
  </si>
  <si>
    <t>02:06:44</t>
  </si>
  <si>
    <t>14.993</t>
  </si>
  <si>
    <t>14.205</t>
  </si>
  <si>
    <t>17.037</t>
  </si>
  <si>
    <t>14:09:23</t>
  </si>
  <si>
    <t>15:48:49</t>
  </si>
  <si>
    <t>15:52:55</t>
  </si>
  <si>
    <t>01:39:26</t>
  </si>
  <si>
    <t>00:04:06</t>
  </si>
  <si>
    <t>12.07</t>
  </si>
  <si>
    <t>11.587</t>
  </si>
  <si>
    <t>15.637</t>
  </si>
  <si>
    <t>00:00:00</t>
  </si>
  <si>
    <t>LUCAS BUKEL</t>
  </si>
  <si>
    <t>LAUTARO</t>
  </si>
  <si>
    <t>09:14:25</t>
  </si>
  <si>
    <t>09:16:19</t>
  </si>
  <si>
    <t>01:44:25</t>
  </si>
  <si>
    <t>00:01:54</t>
  </si>
  <si>
    <t>01:46:19</t>
  </si>
  <si>
    <t>17.241</t>
  </si>
  <si>
    <t>16.93</t>
  </si>
  <si>
    <t>09:46:19</t>
  </si>
  <si>
    <t>11:18:20</t>
  </si>
  <si>
    <t>11:21:23</t>
  </si>
  <si>
    <t>01:32:01</t>
  </si>
  <si>
    <t>00:03:03</t>
  </si>
  <si>
    <t>01:35:04</t>
  </si>
  <si>
    <t>16.308</t>
  </si>
  <si>
    <t>15.783</t>
  </si>
  <si>
    <t>16.389</t>
  </si>
  <si>
    <t>11:51:23</t>
  </si>
  <si>
    <t>13:53:22</t>
  </si>
  <si>
    <t>14:00:28</t>
  </si>
  <si>
    <t>02:01:59</t>
  </si>
  <si>
    <t>00:07:06</t>
  </si>
  <si>
    <t>02:09:05</t>
  </si>
  <si>
    <t>14.757</t>
  </si>
  <si>
    <t>13.947</t>
  </si>
  <si>
    <t>15.432</t>
  </si>
  <si>
    <t>CG JELRABORR</t>
  </si>
  <si>
    <t>09:06:52</t>
  </si>
  <si>
    <t>09:10:28</t>
  </si>
  <si>
    <t>01:36:52</t>
  </si>
  <si>
    <t>00:03:36</t>
  </si>
  <si>
    <t>01:40:28</t>
  </si>
  <si>
    <t>18.587</t>
  </si>
  <si>
    <t>17.91</t>
  </si>
  <si>
    <t>09:40:28</t>
  </si>
  <si>
    <t>10:56:19</t>
  </si>
  <si>
    <t>11:00:46</t>
  </si>
  <si>
    <t>01:15:51</t>
  </si>
  <si>
    <t>00:04:27</t>
  </si>
  <si>
    <t>01:20:18</t>
  </si>
  <si>
    <t>19.778</t>
  </si>
  <si>
    <t>18.685</t>
  </si>
  <si>
    <t>18.254</t>
  </si>
  <si>
    <t>11:30:46</t>
  </si>
  <si>
    <t>13:09:05</t>
  </si>
  <si>
    <t>13:18:59</t>
  </si>
  <si>
    <t>01:38:19</t>
  </si>
  <si>
    <t>00:09:54</t>
  </si>
  <si>
    <t>01:48:13</t>
  </si>
  <si>
    <t>18.315</t>
  </si>
  <si>
    <t>16.63</t>
  </si>
  <si>
    <t>17.65</t>
  </si>
  <si>
    <t>13:58:59</t>
  </si>
  <si>
    <t>09:06:08</t>
  </si>
  <si>
    <t>09:08:29</t>
  </si>
  <si>
    <t>01:36:08</t>
  </si>
  <si>
    <t>00:02:21</t>
  </si>
  <si>
    <t>01:38:29</t>
  </si>
  <si>
    <t>18.727</t>
  </si>
  <si>
    <t>18.282</t>
  </si>
  <si>
    <t>09:38:29</t>
  </si>
  <si>
    <t>10:56:14</t>
  </si>
  <si>
    <t>10:58:07</t>
  </si>
  <si>
    <t>01:17:45</t>
  </si>
  <si>
    <t>00:01:53</t>
  </si>
  <si>
    <t>01:19:38</t>
  </si>
  <si>
    <t>19.29</t>
  </si>
  <si>
    <t>18.825</t>
  </si>
  <si>
    <t>18.525</t>
  </si>
  <si>
    <t>11:28:07</t>
  </si>
  <si>
    <t>120 JUNIOR FEI</t>
  </si>
  <si>
    <t>09:03:00</t>
  </si>
  <si>
    <t>09:05:00</t>
  </si>
  <si>
    <t>01:33:00</t>
  </si>
  <si>
    <t>01:35:00</t>
  </si>
  <si>
    <t>18.951</t>
  </si>
  <si>
    <t>09:35:00</t>
  </si>
  <si>
    <t>10:54:56</t>
  </si>
  <si>
    <t>10:56:31</t>
  </si>
  <si>
    <t>01:19:56</t>
  </si>
  <si>
    <t>01:21:31</t>
  </si>
  <si>
    <t>18.396</t>
  </si>
  <si>
    <t>18.695</t>
  </si>
  <si>
    <t>11:26:31</t>
  </si>
  <si>
    <t>12:54:39</t>
  </si>
  <si>
    <t>12:57:20</t>
  </si>
  <si>
    <t>01:28:08</t>
  </si>
  <si>
    <t>00:02:41</t>
  </si>
  <si>
    <t>01:30:49</t>
  </si>
  <si>
    <t>20.422</t>
  </si>
  <si>
    <t>19.815</t>
  </si>
  <si>
    <t>19.075</t>
  </si>
  <si>
    <t>13:37:20</t>
  </si>
  <si>
    <t>14:45:37</t>
  </si>
  <si>
    <t>14:48:39</t>
  </si>
  <si>
    <t>01:08:17</t>
  </si>
  <si>
    <t>00:03:02</t>
  </si>
  <si>
    <t>01:11:19</t>
  </si>
  <si>
    <t>17.575</t>
  </si>
  <si>
    <t>16.835</t>
  </si>
  <si>
    <t>18.604</t>
  </si>
  <si>
    <t>15:28:39</t>
  </si>
  <si>
    <t>16:27:54</t>
  </si>
  <si>
    <t>16:33:14</t>
  </si>
  <si>
    <t>00:59:15</t>
  </si>
  <si>
    <t>00:05:20</t>
  </si>
  <si>
    <t>01:04:35</t>
  </si>
  <si>
    <t>15.198</t>
  </si>
  <si>
    <t>18.094</t>
  </si>
  <si>
    <t>09:03:30</t>
  </si>
  <si>
    <t>09:05:29</t>
  </si>
  <si>
    <t>01:33:30</t>
  </si>
  <si>
    <t>00:01:59</t>
  </si>
  <si>
    <t>01:35:29</t>
  </si>
  <si>
    <t>19.255</t>
  </si>
  <si>
    <t>18.856</t>
  </si>
  <si>
    <t>09:35:29</t>
  </si>
  <si>
    <t>10:55:15</t>
  </si>
  <si>
    <t>10:57:03</t>
  </si>
  <si>
    <t>01:19:46</t>
  </si>
  <si>
    <t>00:01:48</t>
  </si>
  <si>
    <t>01:21:34</t>
  </si>
  <si>
    <t>18.797</t>
  </si>
  <si>
    <t>18.638</t>
  </si>
  <si>
    <t>11:27:03</t>
  </si>
  <si>
    <t>13:01:49</t>
  </si>
  <si>
    <t>13:06:59</t>
  </si>
  <si>
    <t>01:34:46</t>
  </si>
  <si>
    <t>00:05:10</t>
  </si>
  <si>
    <t>01:39:56</t>
  </si>
  <si>
    <t>18.007</t>
  </si>
  <si>
    <t>18.414</t>
  </si>
  <si>
    <t>13:46:59</t>
  </si>
  <si>
    <t>14:54:50</t>
  </si>
  <si>
    <t>15:03:11</t>
  </si>
  <si>
    <t>01:07:51</t>
  </si>
  <si>
    <t>00:08:21</t>
  </si>
  <si>
    <t>01:16:12</t>
  </si>
  <si>
    <t>17.683</t>
  </si>
  <si>
    <t>15.748</t>
  </si>
  <si>
    <t>17.839</t>
  </si>
  <si>
    <t>15:43:11</t>
  </si>
  <si>
    <t>16:45:49</t>
  </si>
  <si>
    <t>17:00:03</t>
  </si>
  <si>
    <t>01:02:38</t>
  </si>
  <si>
    <t>00:14:14</t>
  </si>
  <si>
    <t>01:16:52</t>
  </si>
  <si>
    <t>14.368</t>
  </si>
  <si>
    <t>17.314</t>
  </si>
  <si>
    <t>NEGRO CARO</t>
  </si>
  <si>
    <t>09:06:57</t>
  </si>
  <si>
    <t>09:11:34</t>
  </si>
  <si>
    <t>01:36:57</t>
  </si>
  <si>
    <t>00:04:37</t>
  </si>
  <si>
    <t>01:41:34</t>
  </si>
  <si>
    <t>18.564</t>
  </si>
  <si>
    <t>17.73</t>
  </si>
  <si>
    <t>09:41:34</t>
  </si>
  <si>
    <t>10:59:02</t>
  </si>
  <si>
    <t>11:04:44</t>
  </si>
  <si>
    <t>01:17:28</t>
  </si>
  <si>
    <t>00:05:42</t>
  </si>
  <si>
    <t>01:23:10</t>
  </si>
  <si>
    <t>19.365</t>
  </si>
  <si>
    <t>18.038</t>
  </si>
  <si>
    <t>17.863</t>
  </si>
  <si>
    <t>11:34:44</t>
  </si>
  <si>
    <t>13:23:03</t>
  </si>
  <si>
    <t>13:32:30</t>
  </si>
  <si>
    <t>01:48:19</t>
  </si>
  <si>
    <t>00:09:27</t>
  </si>
  <si>
    <t>01:57:46</t>
  </si>
  <si>
    <t>16.62</t>
  </si>
  <si>
    <t>15.283</t>
  </si>
  <si>
    <t>16.862</t>
  </si>
  <si>
    <t>14:12:30</t>
  </si>
  <si>
    <t>15:23:32</t>
  </si>
  <si>
    <t>15:42:37</t>
  </si>
  <si>
    <t>01:11:02</t>
  </si>
  <si>
    <t>00:19:05</t>
  </si>
  <si>
    <t>01:30:07</t>
  </si>
  <si>
    <t>16.892</t>
  </si>
  <si>
    <t>13.316</t>
  </si>
  <si>
    <t>16.048</t>
  </si>
  <si>
    <t>16:22:37</t>
  </si>
  <si>
    <t>17:32:08</t>
  </si>
  <si>
    <t>17:50:00</t>
  </si>
  <si>
    <t>01:09:31</t>
  </si>
  <si>
    <t>00:17:52</t>
  </si>
  <si>
    <t>01:27:23</t>
  </si>
  <si>
    <t>12.942</t>
  </si>
  <si>
    <t>15.58</t>
  </si>
  <si>
    <t>NAGUE BANDIDO</t>
  </si>
  <si>
    <t>09:16:32</t>
  </si>
  <si>
    <t>09:19:41</t>
  </si>
  <si>
    <t>01:46:32</t>
  </si>
  <si>
    <t>00:03:09</t>
  </si>
  <si>
    <t>01:49:41</t>
  </si>
  <si>
    <t>16.411</t>
  </si>
  <si>
    <t>09:49:41</t>
  </si>
  <si>
    <t>12:30:14</t>
  </si>
  <si>
    <t>12:31:38</t>
  </si>
  <si>
    <t>02:40:33</t>
  </si>
  <si>
    <t>00:01:24</t>
  </si>
  <si>
    <t>02:41:57</t>
  </si>
  <si>
    <t>9.342</t>
  </si>
  <si>
    <t>9.263</t>
  </si>
  <si>
    <t>12.147</t>
  </si>
  <si>
    <t>13:01:38</t>
  </si>
  <si>
    <t>JOAQUIN MELERO</t>
  </si>
  <si>
    <t>TRAVIATA</t>
  </si>
  <si>
    <t>09:07:16</t>
  </si>
  <si>
    <t>09:09:05</t>
  </si>
  <si>
    <t>01:37:16</t>
  </si>
  <si>
    <t>01:39:05</t>
  </si>
  <si>
    <t>18.507</t>
  </si>
  <si>
    <t>18.171</t>
  </si>
  <si>
    <t>09:39:05</t>
  </si>
  <si>
    <t>10:57:13</t>
  </si>
  <si>
    <t>11:00:56</t>
  </si>
  <si>
    <t>01:18:08</t>
  </si>
  <si>
    <t>00:03:43</t>
  </si>
  <si>
    <t>01:21:51</t>
  </si>
  <si>
    <t>19.201</t>
  </si>
  <si>
    <t>18.328</t>
  </si>
  <si>
    <t>18.236</t>
  </si>
  <si>
    <t>11:30:56</t>
  </si>
  <si>
    <t>13:09:19</t>
  </si>
  <si>
    <t>13:21:50</t>
  </si>
  <si>
    <t>01:38:23</t>
  </si>
  <si>
    <t>00:12:31</t>
  </si>
  <si>
    <t>01:50:54</t>
  </si>
  <si>
    <t>18.304</t>
  </si>
  <si>
    <t>16.234</t>
  </si>
  <si>
    <t>17.475</t>
  </si>
  <si>
    <t>14:01:50</t>
  </si>
  <si>
    <t>NICOLAS TAVERNE</t>
  </si>
  <si>
    <t>YAPA</t>
  </si>
  <si>
    <t>09:07:14</t>
  </si>
  <si>
    <t>09:08:40</t>
  </si>
  <si>
    <t>01:37:14</t>
  </si>
  <si>
    <t>00:01:26</t>
  </si>
  <si>
    <t>01:38:40</t>
  </si>
  <si>
    <t>18.248</t>
  </si>
  <si>
    <t>09:38:40</t>
  </si>
  <si>
    <t>10:58:57</t>
  </si>
  <si>
    <t>11:01:23</t>
  </si>
  <si>
    <t>01:20:17</t>
  </si>
  <si>
    <t>00:02:26</t>
  </si>
  <si>
    <t>01:22:43</t>
  </si>
  <si>
    <t>18.129</t>
  </si>
  <si>
    <t>18.194</t>
  </si>
  <si>
    <t>11:31:23</t>
  </si>
  <si>
    <t>13:09:16</t>
  </si>
  <si>
    <t>13:12:47</t>
  </si>
  <si>
    <t>01:37:53</t>
  </si>
  <si>
    <t>00:03:31</t>
  </si>
  <si>
    <t>01:41:24</t>
  </si>
  <si>
    <t>18.382</t>
  </si>
  <si>
    <t>17.751</t>
  </si>
  <si>
    <t>18.035</t>
  </si>
  <si>
    <t>13:52:47</t>
  </si>
  <si>
    <t>15:05:33</t>
  </si>
  <si>
    <t>15:14:51</t>
  </si>
  <si>
    <t>01:12:46</t>
  </si>
  <si>
    <t>00:09:18</t>
  </si>
  <si>
    <t>01:22:04</t>
  </si>
  <si>
    <t>14.62</t>
  </si>
  <si>
    <t>17.267</t>
  </si>
  <si>
    <t>15:54:51</t>
  </si>
  <si>
    <t>17:07:09</t>
  </si>
  <si>
    <t>17:22:27</t>
  </si>
  <si>
    <t>01:12:18</t>
  </si>
  <si>
    <t>00:15:18</t>
  </si>
  <si>
    <t>01:27:36</t>
  </si>
  <si>
    <t>12.448</t>
  </si>
  <si>
    <t>16.47</t>
  </si>
  <si>
    <t>80 ADULTO</t>
  </si>
  <si>
    <t>JUAN PABLO URRUTIA</t>
  </si>
  <si>
    <t>AS CURRO</t>
  </si>
  <si>
    <t>08:30:00</t>
  </si>
  <si>
    <t>09:48:54</t>
  </si>
  <si>
    <t>09:52:54</t>
  </si>
  <si>
    <t>01:18:54</t>
  </si>
  <si>
    <t>00:04:00</t>
  </si>
  <si>
    <t>01:22:54</t>
  </si>
  <si>
    <t>19.011</t>
  </si>
  <si>
    <t>18.09</t>
  </si>
  <si>
    <t>10:22:54</t>
  </si>
  <si>
    <t>11:20:15</t>
  </si>
  <si>
    <t>11:26:42</t>
  </si>
  <si>
    <t>00:57:21</t>
  </si>
  <si>
    <t>00:06:27</t>
  </si>
  <si>
    <t>01:03:48</t>
  </si>
  <si>
    <t>20.921</t>
  </si>
  <si>
    <t>18.815</t>
  </si>
  <si>
    <t>11:56:42</t>
  </si>
  <si>
    <t>12:53:03</t>
  </si>
  <si>
    <t>12:58:27</t>
  </si>
  <si>
    <t>00:56:21</t>
  </si>
  <si>
    <t>00:05:24</t>
  </si>
  <si>
    <t>01:01:45</t>
  </si>
  <si>
    <t>21.299</t>
  </si>
  <si>
    <t>19.417</t>
  </si>
  <si>
    <t>18.705</t>
  </si>
  <si>
    <t>13:38:27</t>
  </si>
  <si>
    <t>14:11:58</t>
  </si>
  <si>
    <t>14:21:21</t>
  </si>
  <si>
    <t>00:33:31</t>
  </si>
  <si>
    <t>00:09:23</t>
  </si>
  <si>
    <t>00:42:54</t>
  </si>
  <si>
    <t>26.834</t>
  </si>
  <si>
    <t>19.836</t>
  </si>
  <si>
    <t>M.CERRUTI</t>
  </si>
  <si>
    <t>09:30:07</t>
  </si>
  <si>
    <t>09:31:58</t>
  </si>
  <si>
    <t>01:00:07</t>
  </si>
  <si>
    <t>00:01:51</t>
  </si>
  <si>
    <t>01:01:58</t>
  </si>
  <si>
    <t>24.95</t>
  </si>
  <si>
    <t>24.201</t>
  </si>
  <si>
    <t>10:01:58</t>
  </si>
  <si>
    <t>10:54:33</t>
  </si>
  <si>
    <t>10:57:17</t>
  </si>
  <si>
    <t>00:52:35</t>
  </si>
  <si>
    <t>00:02:44</t>
  </si>
  <si>
    <t>00:55:19</t>
  </si>
  <si>
    <t>22.805</t>
  </si>
  <si>
    <t>21.692</t>
  </si>
  <si>
    <t>23.018</t>
  </si>
  <si>
    <t>11:27:17</t>
  </si>
  <si>
    <t>12:30:51</t>
  </si>
  <si>
    <t>12:43:44</t>
  </si>
  <si>
    <t>01:03:34</t>
  </si>
  <si>
    <t>00:12:53</t>
  </si>
  <si>
    <t>01:16:27</t>
  </si>
  <si>
    <t>18.886</t>
  </si>
  <si>
    <t>15.686</t>
  </si>
  <si>
    <t>20.13</t>
  </si>
  <si>
    <t>14:15:38</t>
  </si>
  <si>
    <t>14:28:20</t>
  </si>
  <si>
    <t>00:51:54</t>
  </si>
  <si>
    <t>00:12:42</t>
  </si>
  <si>
    <t>01:04:36</t>
  </si>
  <si>
    <t>19.541</t>
  </si>
  <si>
    <t>SANTA MARIA AGUSTIN</t>
  </si>
  <si>
    <t>09:52:30</t>
  </si>
  <si>
    <t>09:54:34</t>
  </si>
  <si>
    <t>01:22:30</t>
  </si>
  <si>
    <t>00:02:04</t>
  </si>
  <si>
    <t>01:24:34</t>
  </si>
  <si>
    <t>18.182</t>
  </si>
  <si>
    <t>17.743</t>
  </si>
  <si>
    <t>11:28:29</t>
  </si>
  <si>
    <t>11:30:15</t>
  </si>
  <si>
    <t>01:03:55</t>
  </si>
  <si>
    <t>00:01:46</t>
  </si>
  <si>
    <t>01:05:41</t>
  </si>
  <si>
    <t>18.779</t>
  </si>
  <si>
    <t>17.971</t>
  </si>
  <si>
    <t>12:00:15</t>
  </si>
  <si>
    <t>13:04:28</t>
  </si>
  <si>
    <t>13:07:56</t>
  </si>
  <si>
    <t>01:04:13</t>
  </si>
  <si>
    <t>00:03:28</t>
  </si>
  <si>
    <t>01:07:41</t>
  </si>
  <si>
    <t>18.674</t>
  </si>
  <si>
    <t>17.892</t>
  </si>
  <si>
    <t>13:47:56</t>
  </si>
  <si>
    <t>14:36:26</t>
  </si>
  <si>
    <t>14:39:32</t>
  </si>
  <si>
    <t>00:48:30</t>
  </si>
  <si>
    <t>00:03:06</t>
  </si>
  <si>
    <t>00:51:36</t>
  </si>
  <si>
    <t>18.018</t>
  </si>
  <si>
    <t>09:52:37</t>
  </si>
  <si>
    <t>09:54:12</t>
  </si>
  <si>
    <t>01:22:37</t>
  </si>
  <si>
    <t>01:24:12</t>
  </si>
  <si>
    <t>18.155</t>
  </si>
  <si>
    <t>17.819</t>
  </si>
  <si>
    <t>10:24:12</t>
  </si>
  <si>
    <t>11:29:00</t>
  </si>
  <si>
    <t>11:31:28</t>
  </si>
  <si>
    <t>01:04:48</t>
  </si>
  <si>
    <t>01:07:16</t>
  </si>
  <si>
    <t>17.841</t>
  </si>
  <si>
    <t>17.822</t>
  </si>
  <si>
    <t>12:01:28</t>
  </si>
  <si>
    <t>13:08:32</t>
  </si>
  <si>
    <t>13:11:12</t>
  </si>
  <si>
    <t>01:07:04</t>
  </si>
  <si>
    <t>00:02:40</t>
  </si>
  <si>
    <t>01:09:44</t>
  </si>
  <si>
    <t>17.889</t>
  </si>
  <si>
    <t>17.212</t>
  </si>
  <si>
    <t>17.634</t>
  </si>
  <si>
    <t>13:51:12</t>
  </si>
  <si>
    <t>14:40:04</t>
  </si>
  <si>
    <t>14:43:16</t>
  </si>
  <si>
    <t>00:48:52</t>
  </si>
  <si>
    <t>00:52:04</t>
  </si>
  <si>
    <t>18.428</t>
  </si>
  <si>
    <t>17.774</t>
  </si>
  <si>
    <t>PILAR TORREALBA</t>
  </si>
  <si>
    <t>MONZON</t>
  </si>
  <si>
    <t>09:53:51</t>
  </si>
  <si>
    <t>09:56:21</t>
  </si>
  <si>
    <t>01:23:51</t>
  </si>
  <si>
    <t>00:02:30</t>
  </si>
  <si>
    <t>01:26:21</t>
  </si>
  <si>
    <t>17.895</t>
  </si>
  <si>
    <t>17.373</t>
  </si>
  <si>
    <t>10:26:21</t>
  </si>
  <si>
    <t>11:37:10</t>
  </si>
  <si>
    <t>11:39:16</t>
  </si>
  <si>
    <t>01:10:49</t>
  </si>
  <si>
    <t>01:12:55</t>
  </si>
  <si>
    <t>16.935</t>
  </si>
  <si>
    <t>16.461</t>
  </si>
  <si>
    <t>16.956</t>
  </si>
  <si>
    <t>13:19:42</t>
  </si>
  <si>
    <t>13:22:43</t>
  </si>
  <si>
    <t>01:10:26</t>
  </si>
  <si>
    <t>00:03:01</t>
  </si>
  <si>
    <t>01:13:27</t>
  </si>
  <si>
    <t>17.036</t>
  </si>
  <si>
    <t>16.757</t>
  </si>
  <si>
    <t>14:02:43</t>
  </si>
  <si>
    <t>15:03:58</t>
  </si>
  <si>
    <t>15:22:05</t>
  </si>
  <si>
    <t>01:01:15</t>
  </si>
  <si>
    <t>00:18:07</t>
  </si>
  <si>
    <t>01:19:22</t>
  </si>
  <si>
    <t>14.691</t>
  </si>
  <si>
    <t>16.33</t>
  </si>
  <si>
    <t>PATRICIO BUSTAMANTE</t>
  </si>
  <si>
    <t>09:58:53</t>
  </si>
  <si>
    <t>00:05:02</t>
  </si>
  <si>
    <t>01:28:53</t>
  </si>
  <si>
    <t>16.869</t>
  </si>
  <si>
    <t>10:28:53</t>
  </si>
  <si>
    <t>11:36:25</t>
  </si>
  <si>
    <t>11:42:36</t>
  </si>
  <si>
    <t>01:07:32</t>
  </si>
  <si>
    <t>00:06:11</t>
  </si>
  <si>
    <t>01:13:43</t>
  </si>
  <si>
    <t>17.762</t>
  </si>
  <si>
    <t>16.273</t>
  </si>
  <si>
    <t>16.605</t>
  </si>
  <si>
    <t>12:12:36</t>
  </si>
  <si>
    <t>13:25:53</t>
  </si>
  <si>
    <t>13:30:26</t>
  </si>
  <si>
    <t>01:13:17</t>
  </si>
  <si>
    <t>01:17:50</t>
  </si>
  <si>
    <t>15.42</t>
  </si>
  <si>
    <t>16.222</t>
  </si>
  <si>
    <t>14:10:26</t>
  </si>
  <si>
    <t>15:08:28</t>
  </si>
  <si>
    <t>15:17:05</t>
  </si>
  <si>
    <t>00:58:02</t>
  </si>
  <si>
    <t>00:08:37</t>
  </si>
  <si>
    <t>01:06:39</t>
  </si>
  <si>
    <t>15.496</t>
  </si>
  <si>
    <t>16.08</t>
  </si>
  <si>
    <t>CONSTANZA REPOSSI</t>
  </si>
  <si>
    <t>ASWAD</t>
  </si>
  <si>
    <t>10:12:10</t>
  </si>
  <si>
    <t>10:17:42</t>
  </si>
  <si>
    <t>01:42:10</t>
  </si>
  <si>
    <t>00:05:32</t>
  </si>
  <si>
    <t>01:47:42</t>
  </si>
  <si>
    <t>14.68</t>
  </si>
  <si>
    <t>13.928</t>
  </si>
  <si>
    <t>10:47:42</t>
  </si>
  <si>
    <t>12:04:44</t>
  </si>
  <si>
    <t>12:08:28</t>
  </si>
  <si>
    <t>01:17:02</t>
  </si>
  <si>
    <t>01:20:46</t>
  </si>
  <si>
    <t>14.859</t>
  </si>
  <si>
    <t>12:38:28</t>
  </si>
  <si>
    <t>13:45:04</t>
  </si>
  <si>
    <t>13:51:28</t>
  </si>
  <si>
    <t>01:06:36</t>
  </si>
  <si>
    <t>00:06:24</t>
  </si>
  <si>
    <t>01:13:00</t>
  </si>
  <si>
    <t>16.434</t>
  </si>
  <si>
    <t>14.915</t>
  </si>
  <si>
    <t>14:31:28</t>
  </si>
  <si>
    <t>15:15:23</t>
  </si>
  <si>
    <t>15:31:57</t>
  </si>
  <si>
    <t>00:43:55</t>
  </si>
  <si>
    <t>00:16:34</t>
  </si>
  <si>
    <t>01:00:29</t>
  </si>
  <si>
    <t>20.492</t>
  </si>
  <si>
    <t>15.72</t>
  </si>
  <si>
    <t>RODRIGO BULNES</t>
  </si>
  <si>
    <t>09:57:15</t>
  </si>
  <si>
    <t>10:03:03</t>
  </si>
  <si>
    <t>01:27:15</t>
  </si>
  <si>
    <t>00:05:48</t>
  </si>
  <si>
    <t>01:33:03</t>
  </si>
  <si>
    <t>17.194</t>
  </si>
  <si>
    <t>16.119</t>
  </si>
  <si>
    <t>10:33:03</t>
  </si>
  <si>
    <t>11:42:52</t>
  </si>
  <si>
    <t>11:46:02</t>
  </si>
  <si>
    <t>01:09:49</t>
  </si>
  <si>
    <t>00:03:10</t>
  </si>
  <si>
    <t>01:12:59</t>
  </si>
  <si>
    <t>17.182</t>
  </si>
  <si>
    <t>16.257</t>
  </si>
  <si>
    <t>12:16:02</t>
  </si>
  <si>
    <t>13:47:09</t>
  </si>
  <si>
    <t>13:48:42</t>
  </si>
  <si>
    <t>01:31:07</t>
  </si>
  <si>
    <t>00:01:33</t>
  </si>
  <si>
    <t>01:32:40</t>
  </si>
  <si>
    <t>13.167</t>
  </si>
  <si>
    <t>12.953</t>
  </si>
  <si>
    <t>15.074</t>
  </si>
  <si>
    <t>14:28:42</t>
  </si>
  <si>
    <t>15:31:03</t>
  </si>
  <si>
    <t>15:41:14</t>
  </si>
  <si>
    <t>01:02:21</t>
  </si>
  <si>
    <t>00:10:11</t>
  </si>
  <si>
    <t>01:12:32</t>
  </si>
  <si>
    <t>14.437</t>
  </si>
  <si>
    <t>14.95</t>
  </si>
  <si>
    <t>10:12:34</t>
  </si>
  <si>
    <t>10:15:47</t>
  </si>
  <si>
    <t>01:42:34</t>
  </si>
  <si>
    <t>00:03:13</t>
  </si>
  <si>
    <t>01:45:47</t>
  </si>
  <si>
    <t>14.628</t>
  </si>
  <si>
    <t>14.18</t>
  </si>
  <si>
    <t>10:45:47</t>
  </si>
  <si>
    <t>12:05:44</t>
  </si>
  <si>
    <t>12:12:07</t>
  </si>
  <si>
    <t>01:19:57</t>
  </si>
  <si>
    <t>00:06:23</t>
  </si>
  <si>
    <t>01:26:20</t>
  </si>
  <si>
    <t>15.004</t>
  </si>
  <si>
    <t>13.899</t>
  </si>
  <si>
    <t>14.054</t>
  </si>
  <si>
    <t>12:42:07</t>
  </si>
  <si>
    <t>14:11:37</t>
  </si>
  <si>
    <t>14:26:11</t>
  </si>
  <si>
    <t>01:29:30</t>
  </si>
  <si>
    <t>00:14:34</t>
  </si>
  <si>
    <t>01:44:04</t>
  </si>
  <si>
    <t>13.414</t>
  </si>
  <si>
    <t>11.534</t>
  </si>
  <si>
    <t>13.169</t>
  </si>
  <si>
    <t>15:06:11</t>
  </si>
  <si>
    <t>16:13:11</t>
  </si>
  <si>
    <t>16:27:01</t>
  </si>
  <si>
    <t>01:07:00</t>
  </si>
  <si>
    <t>00:13:50</t>
  </si>
  <si>
    <t>01:20:50</t>
  </si>
  <si>
    <t>13.429</t>
  </si>
  <si>
    <t>13.217</t>
  </si>
  <si>
    <t>HECTOR PAVEZ</t>
  </si>
  <si>
    <t>PS LAUTARO</t>
  </si>
  <si>
    <t>10:35:55</t>
  </si>
  <si>
    <t>10:39:19</t>
  </si>
  <si>
    <t>02:05:55</t>
  </si>
  <si>
    <t>00:03:24</t>
  </si>
  <si>
    <t>02:09:19</t>
  </si>
  <si>
    <t>11.916</t>
  </si>
  <si>
    <t>11.601</t>
  </si>
  <si>
    <t>11:09:19</t>
  </si>
  <si>
    <t>12:54:09</t>
  </si>
  <si>
    <t>12:56:58</t>
  </si>
  <si>
    <t>01:44:50</t>
  </si>
  <si>
    <t>00:02:49</t>
  </si>
  <si>
    <t>01:47:39</t>
  </si>
  <si>
    <t>11.448</t>
  </si>
  <si>
    <t>11.148</t>
  </si>
  <si>
    <t>11.395</t>
  </si>
  <si>
    <t>13:26:58</t>
  </si>
  <si>
    <t>14:53:05</t>
  </si>
  <si>
    <t>14:57:30</t>
  </si>
  <si>
    <t>01:26:07</t>
  </si>
  <si>
    <t>00:04:25</t>
  </si>
  <si>
    <t>01:30:32</t>
  </si>
  <si>
    <t>13.937</t>
  </si>
  <si>
    <t>13.254</t>
  </si>
  <si>
    <t>11.909</t>
  </si>
  <si>
    <t>15:37:30</t>
  </si>
  <si>
    <t>16:57:16</t>
  </si>
  <si>
    <t>17:06:29</t>
  </si>
  <si>
    <t>00:09:13</t>
  </si>
  <si>
    <t>01:28:59</t>
  </si>
  <si>
    <t>11.278</t>
  </si>
  <si>
    <t>11.787</t>
  </si>
  <si>
    <t>FERNANDO HORTA</t>
  </si>
  <si>
    <t>SOSPECHOSO</t>
  </si>
  <si>
    <t>09:44:33</t>
  </si>
  <si>
    <t>09:50:59</t>
  </si>
  <si>
    <t>01:14:33</t>
  </si>
  <si>
    <t>01:20:59</t>
  </si>
  <si>
    <t>20.129</t>
  </si>
  <si>
    <t>18.532</t>
  </si>
  <si>
    <t>10:20:59</t>
  </si>
  <si>
    <t>11:17:43</t>
  </si>
  <si>
    <t>11:24:58</t>
  </si>
  <si>
    <t>00:56:44</t>
  </si>
  <si>
    <t>00:07:15</t>
  </si>
  <si>
    <t>01:03:59</t>
  </si>
  <si>
    <t>21.164</t>
  </si>
  <si>
    <t>18.762</t>
  </si>
  <si>
    <t>18.626</t>
  </si>
  <si>
    <t>11:54:58</t>
  </si>
  <si>
    <t>12:53:41</t>
  </si>
  <si>
    <t>13:01:55</t>
  </si>
  <si>
    <t>00:58:43</t>
  </si>
  <si>
    <t>00:08:14</t>
  </si>
  <si>
    <t>01:06:57</t>
  </si>
  <si>
    <t>20.429</t>
  </si>
  <si>
    <t>17.921</t>
  </si>
  <si>
    <t>18.403</t>
  </si>
  <si>
    <t>13:41:55</t>
  </si>
  <si>
    <t>CL GAUCHO</t>
  </si>
  <si>
    <t>10:32:13</t>
  </si>
  <si>
    <t>10:34:02</t>
  </si>
  <si>
    <t>02:02:13</t>
  </si>
  <si>
    <t>02:04:02</t>
  </si>
  <si>
    <t>12.273</t>
  </si>
  <si>
    <t>12.089</t>
  </si>
  <si>
    <t>11:04:02</t>
  </si>
  <si>
    <t>12:33:24</t>
  </si>
  <si>
    <t>12:34:58</t>
  </si>
  <si>
    <t>01:29:22</t>
  </si>
  <si>
    <t>00:01:34</t>
  </si>
  <si>
    <t>01:30:56</t>
  </si>
  <si>
    <t>13.432</t>
  </si>
  <si>
    <t>13.193</t>
  </si>
  <si>
    <t>12.559</t>
  </si>
  <si>
    <t>13:04:58</t>
  </si>
  <si>
    <t>14:13:02</t>
  </si>
  <si>
    <t>14:19:33</t>
  </si>
  <si>
    <t>01:08:04</t>
  </si>
  <si>
    <t>00:06:31</t>
  </si>
  <si>
    <t>01:14:35</t>
  </si>
  <si>
    <t>17.637</t>
  </si>
  <si>
    <t>16.09</t>
  </si>
  <si>
    <t>13.469</t>
  </si>
  <si>
    <t>14:59:33</t>
  </si>
  <si>
    <t>10:03:57</t>
  </si>
  <si>
    <t>00:05:04</t>
  </si>
  <si>
    <t>01:33:57</t>
  </si>
  <si>
    <t>15.964</t>
  </si>
  <si>
    <t>10:33:57</t>
  </si>
  <si>
    <t>11:41:07</t>
  </si>
  <si>
    <t>11:48:28</t>
  </si>
  <si>
    <t>01:07:10</t>
  </si>
  <si>
    <t>00:07:21</t>
  </si>
  <si>
    <t>01:14:31</t>
  </si>
  <si>
    <t>17.857</t>
  </si>
  <si>
    <t>16.103</t>
  </si>
  <si>
    <t>80 JUNIOR</t>
  </si>
  <si>
    <t>PEDRO PABLO MOREIRA</t>
  </si>
  <si>
    <t>PEREGRINO</t>
  </si>
  <si>
    <t>09:49:05</t>
  </si>
  <si>
    <t>09:53:03</t>
  </si>
  <si>
    <t>00:03:58</t>
  </si>
  <si>
    <t>01:23:03</t>
  </si>
  <si>
    <t>18.064</t>
  </si>
  <si>
    <t>10:23:03</t>
  </si>
  <si>
    <t>11:20:16</t>
  </si>
  <si>
    <t>11:27:23</t>
  </si>
  <si>
    <t>00:57:13</t>
  </si>
  <si>
    <t>00:07:07</t>
  </si>
  <si>
    <t>01:04:20</t>
  </si>
  <si>
    <t>20.964</t>
  </si>
  <si>
    <t>18.639</t>
  </si>
  <si>
    <t>18.322</t>
  </si>
  <si>
    <t>11:57:23</t>
  </si>
  <si>
    <t>12:52:52</t>
  </si>
  <si>
    <t>13:00:44</t>
  </si>
  <si>
    <t>00:55:29</t>
  </si>
  <si>
    <t>00:07:52</t>
  </si>
  <si>
    <t>01:03:21</t>
  </si>
  <si>
    <t>21.622</t>
  </si>
  <si>
    <t>18.939</t>
  </si>
  <si>
    <t>18.508</t>
  </si>
  <si>
    <t>13:40:44</t>
  </si>
  <si>
    <t>14:19:53</t>
  </si>
  <si>
    <t>14:45:06</t>
  </si>
  <si>
    <t>00:39:09</t>
  </si>
  <si>
    <t>00:25:13</t>
  </si>
  <si>
    <t>01:04:22</t>
  </si>
  <si>
    <t>22.971</t>
  </si>
  <si>
    <t>19.208</t>
  </si>
  <si>
    <t>MICAELA TORRES</t>
  </si>
  <si>
    <t>SIMBAD</t>
  </si>
  <si>
    <t>09:44:25</t>
  </si>
  <si>
    <t>09:48:11</t>
  </si>
  <si>
    <t>01:14:25</t>
  </si>
  <si>
    <t>00:03:46</t>
  </si>
  <si>
    <t>01:18:11</t>
  </si>
  <si>
    <t>20.161</t>
  </si>
  <si>
    <t>19.186</t>
  </si>
  <si>
    <t>10:18:11</t>
  </si>
  <si>
    <t>11:17:39</t>
  </si>
  <si>
    <t>11:22:03</t>
  </si>
  <si>
    <t>00:59:28</t>
  </si>
  <si>
    <t>00:04:24</t>
  </si>
  <si>
    <t>01:03:52</t>
  </si>
  <si>
    <t>20.182</t>
  </si>
  <si>
    <t>19.003</t>
  </si>
  <si>
    <t>11:52:03</t>
  </si>
  <si>
    <t>12:53:11</t>
  </si>
  <si>
    <t>12:56:46</t>
  </si>
  <si>
    <t>01:01:08</t>
  </si>
  <si>
    <t>00:03:35</t>
  </si>
  <si>
    <t>01:04:43</t>
  </si>
  <si>
    <t>19.627</t>
  </si>
  <si>
    <t>18.536</t>
  </si>
  <si>
    <t>18.862</t>
  </si>
  <si>
    <t>13:36:46</t>
  </si>
  <si>
    <t>14:20:01</t>
  </si>
  <si>
    <t>14:29:35</t>
  </si>
  <si>
    <t>00:43:15</t>
  </si>
  <si>
    <t>00:09:34</t>
  </si>
  <si>
    <t>00:52:49</t>
  </si>
  <si>
    <t>20.804</t>
  </si>
  <si>
    <t>19.198</t>
  </si>
  <si>
    <t>PAULA LLORENS</t>
  </si>
  <si>
    <t>FV SANDEK</t>
  </si>
  <si>
    <t>09:50:32</t>
  </si>
  <si>
    <t>09:53:17</t>
  </si>
  <si>
    <t>01:20:32</t>
  </si>
  <si>
    <t>00:02:45</t>
  </si>
  <si>
    <t>01:23:17</t>
  </si>
  <si>
    <t>18.629</t>
  </si>
  <si>
    <t>18.012</t>
  </si>
  <si>
    <t>10:23:17</t>
  </si>
  <si>
    <t>11:25:35</t>
  </si>
  <si>
    <t>11:28:00</t>
  </si>
  <si>
    <t>01:02:18</t>
  </si>
  <si>
    <t>00:02:25</t>
  </si>
  <si>
    <t>18.241</t>
  </si>
  <si>
    <t>11:58:00</t>
  </si>
  <si>
    <t>13:03:32</t>
  </si>
  <si>
    <t>13:07:46</t>
  </si>
  <si>
    <t>01:05:32</t>
  </si>
  <si>
    <t>00:04:14</t>
  </si>
  <si>
    <t>01:09:46</t>
  </si>
  <si>
    <t>17.197</t>
  </si>
  <si>
    <t>17.906</t>
  </si>
  <si>
    <t>13:47:46</t>
  </si>
  <si>
    <t>14:27:17</t>
  </si>
  <si>
    <t>14:55:08</t>
  </si>
  <si>
    <t>00:39:31</t>
  </si>
  <si>
    <t>00:27:51</t>
  </si>
  <si>
    <t>01:07:22</t>
  </si>
  <si>
    <t>22.762</t>
  </si>
  <si>
    <t>18.657</t>
  </si>
  <si>
    <t>SEBASTIAN TAVERNE BARROS</t>
  </si>
  <si>
    <t>ECLIPSE</t>
  </si>
  <si>
    <t>10:01:34</t>
  </si>
  <si>
    <t>10:02:51</t>
  </si>
  <si>
    <t>01:31:34</t>
  </si>
  <si>
    <t>00:01:17</t>
  </si>
  <si>
    <t>01:32:51</t>
  </si>
  <si>
    <t>16.383</t>
  </si>
  <si>
    <t>16.16</t>
  </si>
  <si>
    <t>10:32:51</t>
  </si>
  <si>
    <t>11:38:31</t>
  </si>
  <si>
    <t>11:39:24</t>
  </si>
  <si>
    <t>01:05:40</t>
  </si>
  <si>
    <t>00:00:53</t>
  </si>
  <si>
    <t>01:06:33</t>
  </si>
  <si>
    <t>18.034</t>
  </si>
  <si>
    <t>16.936</t>
  </si>
  <si>
    <t>12:09:24</t>
  </si>
  <si>
    <t>13:10:36</t>
  </si>
  <si>
    <t>13:12:19</t>
  </si>
  <si>
    <t>01:01:12</t>
  </si>
  <si>
    <t>00:01:43</t>
  </si>
  <si>
    <t>01:02:55</t>
  </si>
  <si>
    <t>19.608</t>
  </si>
  <si>
    <t>19.084</t>
  </si>
  <si>
    <t>13:52:19</t>
  </si>
  <si>
    <t>14:29:54</t>
  </si>
  <si>
    <t>14:55:00</t>
  </si>
  <si>
    <t>00:37:35</t>
  </si>
  <si>
    <t>00:25:06</t>
  </si>
  <si>
    <t>01:02:41</t>
  </si>
  <si>
    <t>23.923</t>
  </si>
  <si>
    <t>18.467</t>
  </si>
  <si>
    <t>ROLANDO SIVINO</t>
  </si>
  <si>
    <t>09:45:26</t>
  </si>
  <si>
    <t>09:49:25</t>
  </si>
  <si>
    <t>01:15:26</t>
  </si>
  <si>
    <t>01:19:25</t>
  </si>
  <si>
    <t>19.889</t>
  </si>
  <si>
    <t>18.882</t>
  </si>
  <si>
    <t>10:19:25</t>
  </si>
  <si>
    <t>11:14:54</t>
  </si>
  <si>
    <t>11:20:37</t>
  </si>
  <si>
    <t>00:05:43</t>
  </si>
  <si>
    <t>19.206</t>
  </si>
  <si>
    <t>11:50:37</t>
  </si>
  <si>
    <t>13:00:17</t>
  </si>
  <si>
    <t>01:04:02</t>
  </si>
  <si>
    <t>00:05:38</t>
  </si>
  <si>
    <t>01:09:40</t>
  </si>
  <si>
    <t>17.227</t>
  </si>
  <si>
    <t>18.545</t>
  </si>
  <si>
    <t>13:40:17</t>
  </si>
  <si>
    <t>14:33:13</t>
  </si>
  <si>
    <t>14:46:01</t>
  </si>
  <si>
    <t>00:52:56</t>
  </si>
  <si>
    <t>00:12:48</t>
  </si>
  <si>
    <t>01:05:44</t>
  </si>
  <si>
    <t>16.988</t>
  </si>
  <si>
    <t>CRISTOBAL TAVERNE</t>
  </si>
  <si>
    <t>CUCARRO</t>
  </si>
  <si>
    <t>09:50:52</t>
  </si>
  <si>
    <t>09:56:04</t>
  </si>
  <si>
    <t>01:20:52</t>
  </si>
  <si>
    <t>00:05:12</t>
  </si>
  <si>
    <t>01:26:04</t>
  </si>
  <si>
    <t>18.56</t>
  </si>
  <si>
    <t>17.434</t>
  </si>
  <si>
    <t>10:26:04</t>
  </si>
  <si>
    <t>11:25:46</t>
  </si>
  <si>
    <t>11:30:53</t>
  </si>
  <si>
    <t>00:59:42</t>
  </si>
  <si>
    <t>00:05:07</t>
  </si>
  <si>
    <t>01:04:49</t>
  </si>
  <si>
    <t>20.101</t>
  </si>
  <si>
    <t>17.893</t>
  </si>
  <si>
    <t>12:00:53</t>
  </si>
  <si>
    <t>13:03:45</t>
  </si>
  <si>
    <t>13:11:27</t>
  </si>
  <si>
    <t>01:02:52</t>
  </si>
  <si>
    <t>00:07:42</t>
  </si>
  <si>
    <t>01:10:34</t>
  </si>
  <si>
    <t>19.102</t>
  </si>
  <si>
    <t>17.007</t>
  </si>
  <si>
    <t>17.61</t>
  </si>
  <si>
    <t>13:51:27</t>
  </si>
  <si>
    <t>14:34:12</t>
  </si>
  <si>
    <t>14:48:09</t>
  </si>
  <si>
    <t>00:42:45</t>
  </si>
  <si>
    <t>00:13:57</t>
  </si>
  <si>
    <t>00:56:42</t>
  </si>
  <si>
    <t>21.038</t>
  </si>
  <si>
    <t>18.169</t>
  </si>
  <si>
    <t>ANITA BALMACEDA</t>
  </si>
  <si>
    <t>SIMON</t>
  </si>
  <si>
    <t>10:01:49</t>
  </si>
  <si>
    <t>10:07:04</t>
  </si>
  <si>
    <t>01:31:49</t>
  </si>
  <si>
    <t>00:05:15</t>
  </si>
  <si>
    <t>01:37:04</t>
  </si>
  <si>
    <t>16.329</t>
  </si>
  <si>
    <t>15.451</t>
  </si>
  <si>
    <t>10:37:04</t>
  </si>
  <si>
    <t>11:31:50</t>
  </si>
  <si>
    <t>11:37:13</t>
  </si>
  <si>
    <t>00:54:46</t>
  </si>
  <si>
    <t>00:05:23</t>
  </si>
  <si>
    <t>01:00:09</t>
  </si>
  <si>
    <t>21.906</t>
  </si>
  <si>
    <t>19.94</t>
  </si>
  <si>
    <t>17.169</t>
  </si>
  <si>
    <t>12:07:13</t>
  </si>
  <si>
    <t>13:03:50</t>
  </si>
  <si>
    <t>13:14:28</t>
  </si>
  <si>
    <t>00:56:37</t>
  </si>
  <si>
    <t>00:10:38</t>
  </si>
  <si>
    <t>01:07:15</t>
  </si>
  <si>
    <t>21.209</t>
  </si>
  <si>
    <t>17.375</t>
  </si>
  <si>
    <t>13:54:28</t>
  </si>
  <si>
    <t>15:00:11</t>
  </si>
  <si>
    <t>15:04:42</t>
  </si>
  <si>
    <t>01:05:43</t>
  </si>
  <si>
    <t>01:10:14</t>
  </si>
  <si>
    <t>13.699</t>
  </si>
  <si>
    <t>16.543</t>
  </si>
  <si>
    <t>LUCAS CALONGE</t>
  </si>
  <si>
    <t>FAISAL</t>
  </si>
  <si>
    <t>10:00:53</t>
  </si>
  <si>
    <t>10:03:12</t>
  </si>
  <si>
    <t>01:30:53</t>
  </si>
  <si>
    <t>00:02:19</t>
  </si>
  <si>
    <t>01:33:12</t>
  </si>
  <si>
    <t>16.098</t>
  </si>
  <si>
    <t>10:33:12</t>
  </si>
  <si>
    <t>12:01:52</t>
  </si>
  <si>
    <t>12:05:11</t>
  </si>
  <si>
    <t>01:28:40</t>
  </si>
  <si>
    <t>00:03:19</t>
  </si>
  <si>
    <t>01:31:59</t>
  </si>
  <si>
    <t>13.532</t>
  </si>
  <si>
    <t>13.046</t>
  </si>
  <si>
    <t>14.582</t>
  </si>
  <si>
    <t>12:35:11</t>
  </si>
  <si>
    <t>14:01:38</t>
  </si>
  <si>
    <t>14:03:54</t>
  </si>
  <si>
    <t>01:26:27</t>
  </si>
  <si>
    <t>00:02:16</t>
  </si>
  <si>
    <t>01:28:43</t>
  </si>
  <si>
    <t>13.879</t>
  </si>
  <si>
    <t>13.523</t>
  </si>
  <si>
    <t>14.239</t>
  </si>
  <si>
    <t>14:43:54</t>
  </si>
  <si>
    <t>15:47:28</t>
  </si>
  <si>
    <t>15:55:17</t>
  </si>
  <si>
    <t>00:07:49</t>
  </si>
  <si>
    <t>01:11:23</t>
  </si>
  <si>
    <t>14.222</t>
  </si>
  <si>
    <t>10:36:07</t>
  </si>
  <si>
    <t>10:38:25</t>
  </si>
  <si>
    <t>02:06:07</t>
  </si>
  <si>
    <t>00:02:18</t>
  </si>
  <si>
    <t>02:08:25</t>
  </si>
  <si>
    <t>11.893</t>
  </si>
  <si>
    <t>11.682</t>
  </si>
  <si>
    <t>11:08:25</t>
  </si>
  <si>
    <t>12:54:18</t>
  </si>
  <si>
    <t>12:57:15</t>
  </si>
  <si>
    <t>01:45:53</t>
  </si>
  <si>
    <t>00:02:57</t>
  </si>
  <si>
    <t>01:48:50</t>
  </si>
  <si>
    <t>11.331</t>
  </si>
  <si>
    <t>11.025</t>
  </si>
  <si>
    <t>11.381</t>
  </si>
  <si>
    <t>14:44:32</t>
  </si>
  <si>
    <t>14:52:36</t>
  </si>
  <si>
    <t>00:08:04</t>
  </si>
  <si>
    <t>01:25:21</t>
  </si>
  <si>
    <t>15.528</t>
  </si>
  <si>
    <t>14.055</t>
  </si>
  <si>
    <t>15:32:36</t>
  </si>
  <si>
    <t>16:33:28</t>
  </si>
  <si>
    <t>16:41:59</t>
  </si>
  <si>
    <t>01:00:52</t>
  </si>
  <si>
    <t>01:09:23</t>
  </si>
  <si>
    <t>14.793</t>
  </si>
  <si>
    <t>12.518</t>
  </si>
  <si>
    <t>JOSE ANTONIO VICENTE</t>
  </si>
  <si>
    <t>MERKEN</t>
  </si>
  <si>
    <t>09:51:01</t>
  </si>
  <si>
    <t>09:53:27</t>
  </si>
  <si>
    <t>01:21:01</t>
  </si>
  <si>
    <t>10:23:27</t>
  </si>
  <si>
    <t>11:25:31</t>
  </si>
  <si>
    <t>11:28:26</t>
  </si>
  <si>
    <t>01:02:04</t>
  </si>
  <si>
    <t>00:02:55</t>
  </si>
  <si>
    <t>01:04:59</t>
  </si>
  <si>
    <t>19.342</t>
  </si>
  <si>
    <t>18.189</t>
  </si>
  <si>
    <t>11:58:26</t>
  </si>
  <si>
    <t>13:03:31</t>
  </si>
  <si>
    <t>13:08:02</t>
  </si>
  <si>
    <t>01:05:05</t>
  </si>
  <si>
    <t>01:09:36</t>
  </si>
  <si>
    <t>18.45</t>
  </si>
  <si>
    <t>17.887</t>
  </si>
  <si>
    <t>14:26:46</t>
  </si>
  <si>
    <t>14:54:51</t>
  </si>
  <si>
    <t>00:38:44</t>
  </si>
  <si>
    <t>00:28:05</t>
  </si>
  <si>
    <t>01:06:49</t>
  </si>
  <si>
    <t>23.256</t>
  </si>
  <si>
    <t>18.692</t>
  </si>
  <si>
    <t>09:50:57</t>
  </si>
  <si>
    <t>09:54:43</t>
  </si>
  <si>
    <t>01:20:57</t>
  </si>
  <si>
    <t>01:24:43</t>
  </si>
  <si>
    <t>17.705</t>
  </si>
  <si>
    <t>10:24:43</t>
  </si>
  <si>
    <t>11:25:41</t>
  </si>
  <si>
    <t>11:28:57</t>
  </si>
  <si>
    <t>01:00:58</t>
  </si>
  <si>
    <t>00:03:16</t>
  </si>
  <si>
    <t>01:04:14</t>
  </si>
  <si>
    <t>19.685</t>
  </si>
  <si>
    <t>18.123</t>
  </si>
  <si>
    <t>11:58:57</t>
  </si>
  <si>
    <t>13:03:39</t>
  </si>
  <si>
    <t>13:10:33</t>
  </si>
  <si>
    <t>01:04:42</t>
  </si>
  <si>
    <t>00:06:54</t>
  </si>
  <si>
    <t>01:11:36</t>
  </si>
  <si>
    <t>16.764</t>
  </si>
  <si>
    <t>17.682</t>
  </si>
  <si>
    <t>13:50:33</t>
  </si>
  <si>
    <t>14:26:55</t>
  </si>
  <si>
    <t>14:58:02</t>
  </si>
  <si>
    <t>00:36:22</t>
  </si>
  <si>
    <t>00:31:07</t>
  </si>
  <si>
    <t>01:07:29</t>
  </si>
  <si>
    <t>24.752</t>
  </si>
  <si>
    <t>18.683</t>
  </si>
  <si>
    <t>KHADIJAH</t>
  </si>
  <si>
    <t>10:01:26</t>
  </si>
  <si>
    <t>10:06:00</t>
  </si>
  <si>
    <t>01:31:26</t>
  </si>
  <si>
    <t>00:04:34</t>
  </si>
  <si>
    <t>01:36:00</t>
  </si>
  <si>
    <t>16.404</t>
  </si>
  <si>
    <t>15.625</t>
  </si>
  <si>
    <t>10:36:00</t>
  </si>
  <si>
    <t>11:37:14</t>
  </si>
  <si>
    <t>11:50:19</t>
  </si>
  <si>
    <t>01:01:14</t>
  </si>
  <si>
    <t>00:13:05</t>
  </si>
  <si>
    <t>01:14:19</t>
  </si>
  <si>
    <t>19.589</t>
  </si>
  <si>
    <t>16.155</t>
  </si>
  <si>
    <t>15.856</t>
  </si>
  <si>
    <t>12:20:19</t>
  </si>
  <si>
    <t>ZAMARA</t>
  </si>
  <si>
    <t>10:12:08</t>
  </si>
  <si>
    <t>10:21:24</t>
  </si>
  <si>
    <t>01:42:08</t>
  </si>
  <si>
    <t>00:09:16</t>
  </si>
  <si>
    <t>01:51:24</t>
  </si>
  <si>
    <t>14.689</t>
  </si>
  <si>
    <t>13.463</t>
  </si>
  <si>
    <t>10:51:24</t>
  </si>
  <si>
    <t>11:50:47</t>
  </si>
  <si>
    <t>00:59:23</t>
  </si>
  <si>
    <t>00:09:28</t>
  </si>
  <si>
    <t>01:08:51</t>
  </si>
  <si>
    <t>20.222</t>
  </si>
  <si>
    <t>17.437</t>
  </si>
  <si>
    <t>14.98</t>
  </si>
  <si>
    <t>12:30:15</t>
  </si>
  <si>
    <t>13:48:12</t>
  </si>
  <si>
    <t>01:07:35</t>
  </si>
  <si>
    <t>00:10:22</t>
  </si>
  <si>
    <t>01:17:57</t>
  </si>
  <si>
    <t>17.746</t>
  </si>
  <si>
    <t>15.396</t>
  </si>
  <si>
    <t>15.106</t>
  </si>
  <si>
    <t>14:28:12</t>
  </si>
  <si>
    <t>ALVARO LLOMPART</t>
  </si>
  <si>
    <t>PS JEMAIKA</t>
  </si>
  <si>
    <t>10:36:01</t>
  </si>
  <si>
    <t>10:39:02</t>
  </si>
  <si>
    <t>02:06:01</t>
  </si>
  <si>
    <t>02:09:02</t>
  </si>
  <si>
    <t>11.905</t>
  </si>
  <si>
    <t>11.623</t>
  </si>
  <si>
    <t>11:09:02</t>
  </si>
  <si>
    <t>12:54:13</t>
  </si>
  <si>
    <t>12:56:37</t>
  </si>
  <si>
    <t>01:45:11</t>
  </si>
  <si>
    <t>00:02:24</t>
  </si>
  <si>
    <t>01:47:35</t>
  </si>
  <si>
    <t>11.409</t>
  </si>
  <si>
    <t>11.154</t>
  </si>
  <si>
    <t>11.413</t>
  </si>
  <si>
    <t>13:26:37</t>
  </si>
  <si>
    <t>14:53:13</t>
  </si>
  <si>
    <t>14:56:41</t>
  </si>
  <si>
    <t>01:26:36</t>
  </si>
  <si>
    <t>01:30:04</t>
  </si>
  <si>
    <t>13.86</t>
  </si>
  <si>
    <t>13.324</t>
  </si>
  <si>
    <t>11.94</t>
  </si>
  <si>
    <t>15:36:41</t>
  </si>
  <si>
    <t>NICOLE CORREA</t>
  </si>
  <si>
    <t>09:50:05</t>
  </si>
  <si>
    <t>09:53:35</t>
  </si>
  <si>
    <t>01:20:05</t>
  </si>
  <si>
    <t>00:03:30</t>
  </si>
  <si>
    <t>01:23:35</t>
  </si>
  <si>
    <t>18.741</t>
  </si>
  <si>
    <t>17.947</t>
  </si>
  <si>
    <t>10:23:35</t>
  </si>
  <si>
    <t>11:19:45</t>
  </si>
  <si>
    <t>11:28:38</t>
  </si>
  <si>
    <t>00:56:10</t>
  </si>
  <si>
    <t>00:08:53</t>
  </si>
  <si>
    <t>01:05:03</t>
  </si>
  <si>
    <t>21.368</t>
  </si>
  <si>
    <t>18.16</t>
  </si>
  <si>
    <t>11:58:38</t>
  </si>
  <si>
    <t>60 ADULTO NACIONAL</t>
  </si>
  <si>
    <t>11:00:00</t>
  </si>
  <si>
    <t>12:02:46</t>
  </si>
  <si>
    <t>12:10:10</t>
  </si>
  <si>
    <t>01:02:46</t>
  </si>
  <si>
    <t>00:07:24</t>
  </si>
  <si>
    <t>01:10:10</t>
  </si>
  <si>
    <t>23.901</t>
  </si>
  <si>
    <t>12:40:10</t>
  </si>
  <si>
    <t>13:38:52</t>
  </si>
  <si>
    <t>13:47:13</t>
  </si>
  <si>
    <t>00:58:42</t>
  </si>
  <si>
    <t>01:07:03</t>
  </si>
  <si>
    <t>19.676</t>
  </si>
  <si>
    <t>14:17:13</t>
  </si>
  <si>
    <t>15:03:40</t>
  </si>
  <si>
    <t>00:46:27</t>
  </si>
  <si>
    <t>00:10:14</t>
  </si>
  <si>
    <t>00:56:41</t>
  </si>
  <si>
    <t>19.601</t>
  </si>
  <si>
    <t>AL KUBAR</t>
  </si>
  <si>
    <t>12:07:01</t>
  </si>
  <si>
    <t>12:14:41</t>
  </si>
  <si>
    <t>01:07:01</t>
  </si>
  <si>
    <t>00:07:40</t>
  </si>
  <si>
    <t>01:14:41</t>
  </si>
  <si>
    <t>22.381</t>
  </si>
  <si>
    <t>20.096</t>
  </si>
  <si>
    <t>12:44:41</t>
  </si>
  <si>
    <t>13:39:00</t>
  </si>
  <si>
    <t>13:50:18</t>
  </si>
  <si>
    <t>00:54:19</t>
  </si>
  <si>
    <t>00:11:18</t>
  </si>
  <si>
    <t>01:05:37</t>
  </si>
  <si>
    <t>22.099</t>
  </si>
  <si>
    <t>18.298</t>
  </si>
  <si>
    <t>19.247</t>
  </si>
  <si>
    <t>14:20:18</t>
  </si>
  <si>
    <t>15:07:14</t>
  </si>
  <si>
    <t>15:14:14</t>
  </si>
  <si>
    <t>00:46:56</t>
  </si>
  <si>
    <t>00:07:00</t>
  </si>
  <si>
    <t>00:53:56</t>
  </si>
  <si>
    <t>19.157</t>
  </si>
  <si>
    <t>19.225</t>
  </si>
  <si>
    <t>CECILIA CARRERE</t>
  </si>
  <si>
    <t>12:11:08</t>
  </si>
  <si>
    <t>12:15:37</t>
  </si>
  <si>
    <t>01:11:08</t>
  </si>
  <si>
    <t>00:04:29</t>
  </si>
  <si>
    <t>01:15:37</t>
  </si>
  <si>
    <t>21.097</t>
  </si>
  <si>
    <t>19.841</t>
  </si>
  <si>
    <t>12:45:37</t>
  </si>
  <si>
    <t>13:39:30</t>
  </si>
  <si>
    <t>00:53:53</t>
  </si>
  <si>
    <t>00:14:15</t>
  </si>
  <si>
    <t>01:08:08</t>
  </si>
  <si>
    <t>22.272</t>
  </si>
  <si>
    <t>17.621</t>
  </si>
  <si>
    <t>18.781</t>
  </si>
  <si>
    <t>14:23:45</t>
  </si>
  <si>
    <t>15:07:49</t>
  </si>
  <si>
    <t>15:18:19</t>
  </si>
  <si>
    <t>00:44:04</t>
  </si>
  <si>
    <t>00:10:30</t>
  </si>
  <si>
    <t>00:54:34</t>
  </si>
  <si>
    <t>20.436</t>
  </si>
  <si>
    <t>19.163</t>
  </si>
  <si>
    <t>CARLOS SERRANO</t>
  </si>
  <si>
    <t>LOCO BIELSA</t>
  </si>
  <si>
    <t>12:11:42</t>
  </si>
  <si>
    <t>01:11:42</t>
  </si>
  <si>
    <t>00:06:47</t>
  </si>
  <si>
    <t>01:18:29</t>
  </si>
  <si>
    <t>19.113</t>
  </si>
  <si>
    <t>12:48:29</t>
  </si>
  <si>
    <t>13:48:20</t>
  </si>
  <si>
    <t>14:00:34</t>
  </si>
  <si>
    <t>00:59:51</t>
  </si>
  <si>
    <t>00:12:14</t>
  </si>
  <si>
    <t>01:12:05</t>
  </si>
  <si>
    <t>20.06</t>
  </si>
  <si>
    <t>16.653</t>
  </si>
  <si>
    <t>17.935</t>
  </si>
  <si>
    <t>14:30:34</t>
  </si>
  <si>
    <t>15:19:00</t>
  </si>
  <si>
    <t>15:27:05</t>
  </si>
  <si>
    <t>00:48:26</t>
  </si>
  <si>
    <t>00:08:05</t>
  </si>
  <si>
    <t>00:56:31</t>
  </si>
  <si>
    <t>18.089</t>
  </si>
  <si>
    <t>TIKI LEA-PLAZA</t>
  </si>
  <si>
    <t>SCIROCCO</t>
  </si>
  <si>
    <t>12:11:29</t>
  </si>
  <si>
    <t>12:20:48</t>
  </si>
  <si>
    <t>01:11:29</t>
  </si>
  <si>
    <t>00:09:19</t>
  </si>
  <si>
    <t>01:20:48</t>
  </si>
  <si>
    <t>20.991</t>
  </si>
  <si>
    <t>18.574</t>
  </si>
  <si>
    <t>12:50:48</t>
  </si>
  <si>
    <t>13:34:13</t>
  </si>
  <si>
    <t>13:44:24</t>
  </si>
  <si>
    <t>00:43:25</t>
  </si>
  <si>
    <t>00:53:36</t>
  </si>
  <si>
    <t>27.624</t>
  </si>
  <si>
    <t>22.396</t>
  </si>
  <si>
    <t>20.089</t>
  </si>
  <si>
    <t>14:14:24</t>
  </si>
  <si>
    <t>15:23:59</t>
  </si>
  <si>
    <t>15:32:52</t>
  </si>
  <si>
    <t>01:09:35</t>
  </si>
  <si>
    <t>01:18:28</t>
  </si>
  <si>
    <t>12.931</t>
  </si>
  <si>
    <t>17.652</t>
  </si>
  <si>
    <t>12:11:14</t>
  </si>
  <si>
    <t>12:15:57</t>
  </si>
  <si>
    <t>01:11:14</t>
  </si>
  <si>
    <t>00:04:43</t>
  </si>
  <si>
    <t>01:15:57</t>
  </si>
  <si>
    <t>21.061</t>
  </si>
  <si>
    <t>19.747</t>
  </si>
  <si>
    <t>12:45:57</t>
  </si>
  <si>
    <t>13:40:05</t>
  </si>
  <si>
    <t>13:58:54</t>
  </si>
  <si>
    <t>00:54:08</t>
  </si>
  <si>
    <t>00:18:49</t>
  </si>
  <si>
    <t>01:12:57</t>
  </si>
  <si>
    <t>22.173</t>
  </si>
  <si>
    <t>18.131</t>
  </si>
  <si>
    <t>14:28:54</t>
  </si>
  <si>
    <t>15:26:23</t>
  </si>
  <si>
    <t>15:39:44</t>
  </si>
  <si>
    <t>00:57:29</t>
  </si>
  <si>
    <t>00:13:21</t>
  </si>
  <si>
    <t>01:10:50</t>
  </si>
  <si>
    <t>17.447</t>
  </si>
  <si>
    <t>NICOLAS BULNES</t>
  </si>
  <si>
    <t>CHUPACABRA</t>
  </si>
  <si>
    <t>12:11:19</t>
  </si>
  <si>
    <t>12:16:25</t>
  </si>
  <si>
    <t>00:05:06</t>
  </si>
  <si>
    <t>01:16:25</t>
  </si>
  <si>
    <t>21.044</t>
  </si>
  <si>
    <t>19.623</t>
  </si>
  <si>
    <t>12:46:25</t>
  </si>
  <si>
    <t>13:39:17</t>
  </si>
  <si>
    <t>13:45:40</t>
  </si>
  <si>
    <t>00:52:52</t>
  </si>
  <si>
    <t>22.701</t>
  </si>
  <si>
    <t>20.263</t>
  </si>
  <si>
    <t>19.903</t>
  </si>
  <si>
    <t>14:15:40</t>
  </si>
  <si>
    <t>15:35:44</t>
  </si>
  <si>
    <t>15:40:13</t>
  </si>
  <si>
    <t>01:20:04</t>
  </si>
  <si>
    <t>01:24:33</t>
  </si>
  <si>
    <t>11.244</t>
  </si>
  <si>
    <t>16.69</t>
  </si>
  <si>
    <t>VALENTINA GARIN</t>
  </si>
  <si>
    <t>12:24:20</t>
  </si>
  <si>
    <t>12:29:43</t>
  </si>
  <si>
    <t>01:24:20</t>
  </si>
  <si>
    <t>01:29:43</t>
  </si>
  <si>
    <t>17.781</t>
  </si>
  <si>
    <t>12:59:43</t>
  </si>
  <si>
    <t>14:12:06</t>
  </si>
  <si>
    <t>14:17:49</t>
  </si>
  <si>
    <t>01:12:23</t>
  </si>
  <si>
    <t>01:18:06</t>
  </si>
  <si>
    <t>16.584</t>
  </si>
  <si>
    <t>15.361</t>
  </si>
  <si>
    <t>16.089</t>
  </si>
  <si>
    <t>14:47:49</t>
  </si>
  <si>
    <t>15:42:54</t>
  </si>
  <si>
    <t>15:49:05</t>
  </si>
  <si>
    <t>00:55:05</t>
  </si>
  <si>
    <t>01:01:16</t>
  </si>
  <si>
    <t>16.34</t>
  </si>
  <si>
    <t>16.151</t>
  </si>
  <si>
    <t>JUAN SPOERER</t>
  </si>
  <si>
    <t>ZEUS</t>
  </si>
  <si>
    <t>12:17:53</t>
  </si>
  <si>
    <t>12:22:09</t>
  </si>
  <si>
    <t>01:17:53</t>
  </si>
  <si>
    <t>00:04:16</t>
  </si>
  <si>
    <t>01:22:09</t>
  </si>
  <si>
    <t>19.26</t>
  </si>
  <si>
    <t>12:52:09</t>
  </si>
  <si>
    <t>14:10:16</t>
  </si>
  <si>
    <t>14:18:25</t>
  </si>
  <si>
    <t>01:18:07</t>
  </si>
  <si>
    <t>00:08:09</t>
  </si>
  <si>
    <t>01:26:16</t>
  </si>
  <si>
    <t>13.918</t>
  </si>
  <si>
    <t>16.031</t>
  </si>
  <si>
    <t>14:48:25</t>
  </si>
  <si>
    <t>15:44:50</t>
  </si>
  <si>
    <t>15:58:00</t>
  </si>
  <si>
    <t>00:56:25</t>
  </si>
  <si>
    <t>00:13:10</t>
  </si>
  <si>
    <t>15.957</t>
  </si>
  <si>
    <t>16.013</t>
  </si>
  <si>
    <t>TERCALITO</t>
  </si>
  <si>
    <t>12:25:31</t>
  </si>
  <si>
    <t>12:28:47</t>
  </si>
  <si>
    <t>01:25:31</t>
  </si>
  <si>
    <t>01:28:47</t>
  </si>
  <si>
    <t>17.532</t>
  </si>
  <si>
    <t>12:58:47</t>
  </si>
  <si>
    <t>14:05:59</t>
  </si>
  <si>
    <t>14:18:10</t>
  </si>
  <si>
    <t>01:07:12</t>
  </si>
  <si>
    <t>00:12:11</t>
  </si>
  <si>
    <t>01:19:23</t>
  </si>
  <si>
    <t>15.117</t>
  </si>
  <si>
    <t>16.054</t>
  </si>
  <si>
    <t>14:48:10</t>
  </si>
  <si>
    <t>15:47:14</t>
  </si>
  <si>
    <t>15:54:46</t>
  </si>
  <si>
    <t>00:59:04</t>
  </si>
  <si>
    <t>00:07:32</t>
  </si>
  <si>
    <t>15.244</t>
  </si>
  <si>
    <t>15.844</t>
  </si>
  <si>
    <t>HOSNY JR</t>
  </si>
  <si>
    <t>12:12:29</t>
  </si>
  <si>
    <t>12:19:33</t>
  </si>
  <si>
    <t>01:12:29</t>
  </si>
  <si>
    <t>00:07:04</t>
  </si>
  <si>
    <t>01:19:33</t>
  </si>
  <si>
    <t>20.695</t>
  </si>
  <si>
    <t>12:49:33</t>
  </si>
  <si>
    <t>13:53:28</t>
  </si>
  <si>
    <t>01:22:02</t>
  </si>
  <si>
    <t>16.71</t>
  </si>
  <si>
    <t>14:41:35</t>
  </si>
  <si>
    <t>15:56:31</t>
  </si>
  <si>
    <t>16:24:11</t>
  </si>
  <si>
    <t>01:14:56</t>
  </si>
  <si>
    <t>00:27:40</t>
  </si>
  <si>
    <t>01:42:36</t>
  </si>
  <si>
    <t>12.01</t>
  </si>
  <si>
    <t>15.221</t>
  </si>
  <si>
    <t>12:24:38</t>
  </si>
  <si>
    <t>12:30:35</t>
  </si>
  <si>
    <t>01:24:38</t>
  </si>
  <si>
    <t>00:05:57</t>
  </si>
  <si>
    <t>01:30:35</t>
  </si>
  <si>
    <t>17.718</t>
  </si>
  <si>
    <t>13:00:35</t>
  </si>
  <si>
    <t>14:12:26</t>
  </si>
  <si>
    <t>14:20:21</t>
  </si>
  <si>
    <t>00:07:55</t>
  </si>
  <si>
    <t>16.708</t>
  </si>
  <si>
    <t>15.038</t>
  </si>
  <si>
    <t>15.851</t>
  </si>
  <si>
    <t>14:50:21</t>
  </si>
  <si>
    <t>15:49:27</t>
  </si>
  <si>
    <t>16:03:35</t>
  </si>
  <si>
    <t>00:59:06</t>
  </si>
  <si>
    <t>00:14:08</t>
  </si>
  <si>
    <t>01:13:14</t>
  </si>
  <si>
    <t>15.228</t>
  </si>
  <si>
    <t>ALEJANDRO VALDES</t>
  </si>
  <si>
    <t>PERSEGUIDA</t>
  </si>
  <si>
    <t>12:28:53</t>
  </si>
  <si>
    <t>12:40:44</t>
  </si>
  <si>
    <t>00:11:51</t>
  </si>
  <si>
    <t>01:40:44</t>
  </si>
  <si>
    <t>14.89</t>
  </si>
  <si>
    <t>ANDRES TUNER</t>
  </si>
  <si>
    <t>NELSON MANDELA</t>
  </si>
  <si>
    <t>12:11:22</t>
  </si>
  <si>
    <t>12:15:42</t>
  </si>
  <si>
    <t>01:11:22</t>
  </si>
  <si>
    <t>00:04:20</t>
  </si>
  <si>
    <t>01:15:42</t>
  </si>
  <si>
    <t>21.026</t>
  </si>
  <si>
    <t>19.81</t>
  </si>
  <si>
    <t>12:45:42</t>
  </si>
  <si>
    <t>13:59:08</t>
  </si>
  <si>
    <t>01:02:20</t>
  </si>
  <si>
    <t>00:11:06</t>
  </si>
  <si>
    <t>01:13:26</t>
  </si>
  <si>
    <t>19.249</t>
  </si>
  <si>
    <t>18.109</t>
  </si>
  <si>
    <t>14:29:08</t>
  </si>
  <si>
    <t>12:12:17</t>
  </si>
  <si>
    <t>12:29:51</t>
  </si>
  <si>
    <t>01:12:17</t>
  </si>
  <si>
    <t>00:17:34</t>
  </si>
  <si>
    <t>01:29:51</t>
  </si>
  <si>
    <t>20.747</t>
  </si>
  <si>
    <t>16.7</t>
  </si>
  <si>
    <t>12:59:51</t>
  </si>
  <si>
    <t>14:07:17</t>
  </si>
  <si>
    <t>14:24:25</t>
  </si>
  <si>
    <t>01:07:26</t>
  </si>
  <si>
    <t>00:17:08</t>
  </si>
  <si>
    <t>14.194</t>
  </si>
  <si>
    <t>15.48</t>
  </si>
  <si>
    <t>14:54:25</t>
  </si>
  <si>
    <t>12:02:29</t>
  </si>
  <si>
    <t>12:19:26</t>
  </si>
  <si>
    <t>01:02:29</t>
  </si>
  <si>
    <t>00:16:57</t>
  </si>
  <si>
    <t>01:19:26</t>
  </si>
  <si>
    <t>24.015</t>
  </si>
  <si>
    <t>12:03:17</t>
  </si>
  <si>
    <t>12:08:35</t>
  </si>
  <si>
    <t>01:03:17</t>
  </si>
  <si>
    <t>00:05:18</t>
  </si>
  <si>
    <t>01:08:35</t>
  </si>
  <si>
    <t>23.697</t>
  </si>
  <si>
    <t>21.872</t>
  </si>
  <si>
    <t>12:38:35</t>
  </si>
  <si>
    <t>12:31:20</t>
  </si>
  <si>
    <t>12:41:49</t>
  </si>
  <si>
    <t>01:31:20</t>
  </si>
  <si>
    <t>00:10:29</t>
  </si>
  <si>
    <t>01:41:49</t>
  </si>
  <si>
    <t>16.415</t>
  </si>
  <si>
    <t>14.732</t>
  </si>
  <si>
    <t>13:11:49</t>
  </si>
  <si>
    <t>14:41:55</t>
  </si>
  <si>
    <t>14:50:08</t>
  </si>
  <si>
    <t>01:30:06</t>
  </si>
  <si>
    <t>00:08:13</t>
  </si>
  <si>
    <t>12.21</t>
  </si>
  <si>
    <t>13.493</t>
  </si>
  <si>
    <t>15:20:08</t>
  </si>
  <si>
    <t>12:09:08</t>
  </si>
  <si>
    <t>12:20:08</t>
  </si>
  <si>
    <t>01:09:08</t>
  </si>
  <si>
    <t>00:11:00</t>
  </si>
  <si>
    <t>01:20:08</t>
  </si>
  <si>
    <t>21.701</t>
  </si>
  <si>
    <t>12:50:08</t>
  </si>
  <si>
    <t>13:47:15</t>
  </si>
  <si>
    <t>14:08:15</t>
  </si>
  <si>
    <t>00:57:07</t>
  </si>
  <si>
    <t>00:21:00</t>
  </si>
  <si>
    <t>21.008</t>
  </si>
  <si>
    <t>17.065</t>
  </si>
  <si>
    <t>ZAZU</t>
  </si>
  <si>
    <t>12:12:38</t>
  </si>
  <si>
    <t>12:18:23</t>
  </si>
  <si>
    <t>01:12:38</t>
  </si>
  <si>
    <t>00:05:45</t>
  </si>
  <si>
    <t>01:18:23</t>
  </si>
  <si>
    <t>20.644</t>
  </si>
  <si>
    <t>12:48:23</t>
  </si>
  <si>
    <t>13:48:22</t>
  </si>
  <si>
    <t>14:06:11</t>
  </si>
  <si>
    <t>00:59:59</t>
  </si>
  <si>
    <t>00:17:49</t>
  </si>
  <si>
    <t>01:17:48</t>
  </si>
  <si>
    <t>20.02</t>
  </si>
  <si>
    <t>17.288</t>
  </si>
  <si>
    <t>14:36:11</t>
  </si>
  <si>
    <t>REHAB</t>
  </si>
  <si>
    <t>12:18:04</t>
  </si>
  <si>
    <t>12:21:00</t>
  </si>
  <si>
    <t>01:18:04</t>
  </si>
  <si>
    <t>00:02:56</t>
  </si>
  <si>
    <t>01:21:00</t>
  </si>
  <si>
    <t>19.216</t>
  </si>
  <si>
    <t>12:51:00</t>
  </si>
  <si>
    <t>14:10:18</t>
  </si>
  <si>
    <t>14:15:55</t>
  </si>
  <si>
    <t>01:19:18</t>
  </si>
  <si>
    <t>00:05:37</t>
  </si>
  <si>
    <t>01:24:55</t>
  </si>
  <si>
    <t>15.129</t>
  </si>
  <si>
    <t>14.134</t>
  </si>
  <si>
    <t>16.275</t>
  </si>
  <si>
    <t>JOSE PEDRO VARELA ALFONSO</t>
  </si>
  <si>
    <t>NUBE NEGRA</t>
  </si>
  <si>
    <t>12:10:52</t>
  </si>
  <si>
    <t>12:21:14</t>
  </si>
  <si>
    <t>01:10:52</t>
  </si>
  <si>
    <t>01:21:14</t>
  </si>
  <si>
    <t>21.169</t>
  </si>
  <si>
    <t>18.464</t>
  </si>
  <si>
    <t>MARIO OPORTUS</t>
  </si>
  <si>
    <t>DOLLAR</t>
  </si>
  <si>
    <t>12:11:11</t>
  </si>
  <si>
    <t>12:19:17</t>
  </si>
  <si>
    <t>01:11:11</t>
  </si>
  <si>
    <t>00:08:06</t>
  </si>
  <si>
    <t>01:19:17</t>
  </si>
  <si>
    <t>21.079</t>
  </si>
  <si>
    <t>18.911</t>
  </si>
  <si>
    <t>60 JUNIOR NACIONAL</t>
  </si>
  <si>
    <t>JUAN I SPOERER VERGARA</t>
  </si>
  <si>
    <t>10:30:00</t>
  </si>
  <si>
    <t>11:35:23</t>
  </si>
  <si>
    <t>11:38:53</t>
  </si>
  <si>
    <t>01:05:23</t>
  </si>
  <si>
    <t>01:08:53</t>
  </si>
  <si>
    <t>22.957</t>
  </si>
  <si>
    <t>21.777</t>
  </si>
  <si>
    <t>12:08:53</t>
  </si>
  <si>
    <t>13:01:47</t>
  </si>
  <si>
    <t>13:07:02</t>
  </si>
  <si>
    <t>00:52:54</t>
  </si>
  <si>
    <t>00:58:09</t>
  </si>
  <si>
    <t>22.676</t>
  </si>
  <si>
    <t>20.619</t>
  </si>
  <si>
    <t>21.246</t>
  </si>
  <si>
    <t>13:37:02</t>
  </si>
  <si>
    <t>14:26:01</t>
  </si>
  <si>
    <t>14:32:52</t>
  </si>
  <si>
    <t>00:48:59</t>
  </si>
  <si>
    <t>00:06:51</t>
  </si>
  <si>
    <t>00:55:50</t>
  </si>
  <si>
    <t>20.457</t>
  </si>
  <si>
    <t>VICENTE GARIN</t>
  </si>
  <si>
    <t>TAKELOT</t>
  </si>
  <si>
    <t>11:35:16</t>
  </si>
  <si>
    <t>11:45:41</t>
  </si>
  <si>
    <t>01:05:16</t>
  </si>
  <si>
    <t>00:10:25</t>
  </si>
  <si>
    <t>01:15:41</t>
  </si>
  <si>
    <t>22.999</t>
  </si>
  <si>
    <t>19.826</t>
  </si>
  <si>
    <t>12:15:41</t>
  </si>
  <si>
    <t>13:24:57</t>
  </si>
  <si>
    <t>13:33:32</t>
  </si>
  <si>
    <t>01:09:16</t>
  </si>
  <si>
    <t>00:08:35</t>
  </si>
  <si>
    <t>01:17:51</t>
  </si>
  <si>
    <t>17.331</t>
  </si>
  <si>
    <t>17.585</t>
  </si>
  <si>
    <t>14:03:32</t>
  </si>
  <si>
    <t>15:05:14</t>
  </si>
  <si>
    <t>15:16:29</t>
  </si>
  <si>
    <t>01:01:42</t>
  </si>
  <si>
    <t>00:11:15</t>
  </si>
  <si>
    <t>14.577</t>
  </si>
  <si>
    <t>16.727</t>
  </si>
  <si>
    <t>11:36:49</t>
  </si>
  <si>
    <t>11:42:08</t>
  </si>
  <si>
    <t>00:05:19</t>
  </si>
  <si>
    <t>01:12:08</t>
  </si>
  <si>
    <t>22.442</t>
  </si>
  <si>
    <t>20.799</t>
  </si>
  <si>
    <t>12:12:08</t>
  </si>
  <si>
    <t>13:10:59</t>
  </si>
  <si>
    <t>13:16:03</t>
  </si>
  <si>
    <t>00:58:51</t>
  </si>
  <si>
    <t>20.387</t>
  </si>
  <si>
    <t>13:46:03</t>
  </si>
  <si>
    <t>11:35:44</t>
  </si>
  <si>
    <t>11:36:56</t>
  </si>
  <si>
    <t>01:06:56</t>
  </si>
  <si>
    <t>22.831</t>
  </si>
  <si>
    <t>22.401</t>
  </si>
  <si>
    <t>12:06:56</t>
  </si>
  <si>
    <t>13:11:01</t>
  </si>
  <si>
    <t>13:14:35</t>
  </si>
  <si>
    <t>01:04:05</t>
  </si>
  <si>
    <t>00:03:34</t>
  </si>
  <si>
    <t>01:07:39</t>
  </si>
  <si>
    <t>20.062</t>
  </si>
  <si>
    <t>11:35:09</t>
  </si>
  <si>
    <t>11:39:04</t>
  </si>
  <si>
    <t>01:05:09</t>
  </si>
  <si>
    <t>00:03:55</t>
  </si>
  <si>
    <t>01:09:04</t>
  </si>
  <si>
    <t>23.02</t>
  </si>
  <si>
    <t>21.72</t>
  </si>
  <si>
    <t>12:09:04</t>
  </si>
  <si>
    <t>13:21:35</t>
  </si>
  <si>
    <t>13:42:20</t>
  </si>
  <si>
    <t>01:12:31</t>
  </si>
  <si>
    <t>00:20:45</t>
  </si>
  <si>
    <t>01:33:16</t>
  </si>
  <si>
    <t>12.87</t>
  </si>
  <si>
    <t>40 ADULTO NACIONAL</t>
  </si>
  <si>
    <t>DANIELA ARANEDA</t>
  </si>
  <si>
    <t>12:45:00</t>
  </si>
  <si>
    <t>13:48:36</t>
  </si>
  <si>
    <t>13:56:09</t>
  </si>
  <si>
    <t>01:03:36</t>
  </si>
  <si>
    <t>00:07:33</t>
  </si>
  <si>
    <t>01:11:09</t>
  </si>
  <si>
    <t>23.585</t>
  </si>
  <si>
    <t>14:26:09</t>
  </si>
  <si>
    <t>15:07:18</t>
  </si>
  <si>
    <t>15:17:39</t>
  </si>
  <si>
    <t>00:41:09</t>
  </si>
  <si>
    <t>00:10:21</t>
  </si>
  <si>
    <t>00:51:30</t>
  </si>
  <si>
    <t>21.866</t>
  </si>
  <si>
    <t>17.483</t>
  </si>
  <si>
    <t>19.569</t>
  </si>
  <si>
    <t>13:54:47</t>
  </si>
  <si>
    <t>14:01:49</t>
  </si>
  <si>
    <t>01:09:47</t>
  </si>
  <si>
    <t>00:07:02</t>
  </si>
  <si>
    <t>01:16:49</t>
  </si>
  <si>
    <t>21.496</t>
  </si>
  <si>
    <t>19.516</t>
  </si>
  <si>
    <t>14:31:49</t>
  </si>
  <si>
    <t>15:15:16</t>
  </si>
  <si>
    <t>15:26:00</t>
  </si>
  <si>
    <t>00:43:27</t>
  </si>
  <si>
    <t>00:10:44</t>
  </si>
  <si>
    <t>00:54:11</t>
  </si>
  <si>
    <t>20.69</t>
  </si>
  <si>
    <t>16.611</t>
  </si>
  <si>
    <t>18.323</t>
  </si>
  <si>
    <t>GERMAN GOMEZ</t>
  </si>
  <si>
    <t>13:48:13</t>
  </si>
  <si>
    <t>14:05:26</t>
  </si>
  <si>
    <t>01:03:13</t>
  </si>
  <si>
    <t>00:17:13</t>
  </si>
  <si>
    <t>01:20:26</t>
  </si>
  <si>
    <t>23.719</t>
  </si>
  <si>
    <t>14:35:26</t>
  </si>
  <si>
    <t>15:14:16</t>
  </si>
  <si>
    <t>00:38:50</t>
  </si>
  <si>
    <t>00:17:59</t>
  </si>
  <si>
    <t>00:56:49</t>
  </si>
  <si>
    <t>23.184</t>
  </si>
  <si>
    <t>15.839</t>
  </si>
  <si>
    <t>17.49</t>
  </si>
  <si>
    <t>JOSEFINA VICENTE</t>
  </si>
  <si>
    <t>PILLAN</t>
  </si>
  <si>
    <t>13:55:11</t>
  </si>
  <si>
    <t>14:04:55</t>
  </si>
  <si>
    <t>01:10:11</t>
  </si>
  <si>
    <t>00:09:44</t>
  </si>
  <si>
    <t>01:19:55</t>
  </si>
  <si>
    <t>14:34:55</t>
  </si>
  <si>
    <t>15:15:41</t>
  </si>
  <si>
    <t>15:34:14</t>
  </si>
  <si>
    <t>00:40:46</t>
  </si>
  <si>
    <t>00:18:33</t>
  </si>
  <si>
    <t>00:59:19</t>
  </si>
  <si>
    <t>22.059</t>
  </si>
  <si>
    <t>15.182</t>
  </si>
  <si>
    <t>17.234</t>
  </si>
  <si>
    <t>VALERIA WILKENMAN</t>
  </si>
  <si>
    <t>ALPARISH</t>
  </si>
  <si>
    <t>13:54:59</t>
  </si>
  <si>
    <t>14:08:24</t>
  </si>
  <si>
    <t>01:09:59</t>
  </si>
  <si>
    <t>00:13:25</t>
  </si>
  <si>
    <t>01:23:24</t>
  </si>
  <si>
    <t>21.441</t>
  </si>
  <si>
    <t>14:38:24</t>
  </si>
  <si>
    <t>15:23:46</t>
  </si>
  <si>
    <t>15:36:16</t>
  </si>
  <si>
    <t>00:45:22</t>
  </si>
  <si>
    <t>00:12:30</t>
  </si>
  <si>
    <t>00:57:52</t>
  </si>
  <si>
    <t>15.56</t>
  </si>
  <si>
    <t>16.992</t>
  </si>
  <si>
    <t>14:02:31</t>
  </si>
  <si>
    <t>14:08:06</t>
  </si>
  <si>
    <t>01:17:31</t>
  </si>
  <si>
    <t>00:05:35</t>
  </si>
  <si>
    <t>01:23:06</t>
  </si>
  <si>
    <t>19.35</t>
  </si>
  <si>
    <t>14:38:06</t>
  </si>
  <si>
    <t>15:23:48</t>
  </si>
  <si>
    <t>15:40:09</t>
  </si>
  <si>
    <t>00:45:42</t>
  </si>
  <si>
    <t>00:16:21</t>
  </si>
  <si>
    <t>01:02:03</t>
  </si>
  <si>
    <t>14.507</t>
  </si>
  <si>
    <t>13:58:39</t>
  </si>
  <si>
    <t>14:17:02</t>
  </si>
  <si>
    <t>01:13:39</t>
  </si>
  <si>
    <t>00:18:23</t>
  </si>
  <si>
    <t>01:32:02</t>
  </si>
  <si>
    <t>20.358</t>
  </si>
  <si>
    <t>16.297</t>
  </si>
  <si>
    <t>14:47:02</t>
  </si>
  <si>
    <t>15:39:29</t>
  </si>
  <si>
    <t>15:48:02</t>
  </si>
  <si>
    <t>00:52:27</t>
  </si>
  <si>
    <t>00:08:33</t>
  </si>
  <si>
    <t>01:01:00</t>
  </si>
  <si>
    <t>17.143</t>
  </si>
  <si>
    <t>14.749</t>
  </si>
  <si>
    <t>15.68</t>
  </si>
  <si>
    <t>14:11:31</t>
  </si>
  <si>
    <t>14:17:11</t>
  </si>
  <si>
    <t>01:26:31</t>
  </si>
  <si>
    <t>00:05:40</t>
  </si>
  <si>
    <t>01:32:11</t>
  </si>
  <si>
    <t>17.337</t>
  </si>
  <si>
    <t>16.276</t>
  </si>
  <si>
    <t>14:47:11</t>
  </si>
  <si>
    <t>15:47:49</t>
  </si>
  <si>
    <t>15:52:35</t>
  </si>
  <si>
    <t>01:00:38</t>
  </si>
  <si>
    <t>00:04:46</t>
  </si>
  <si>
    <t>01:05:24</t>
  </si>
  <si>
    <t>13.761</t>
  </si>
  <si>
    <t>15.226</t>
  </si>
  <si>
    <t>SEBASTIAN IRARRAZAVAL</t>
  </si>
  <si>
    <t>ZAHYR</t>
  </si>
  <si>
    <t>14:02:46</t>
  </si>
  <si>
    <t>14:13:06</t>
  </si>
  <si>
    <t>01:17:46</t>
  </si>
  <si>
    <t>00:10:20</t>
  </si>
  <si>
    <t>01:28:06</t>
  </si>
  <si>
    <t>17.018</t>
  </si>
  <si>
    <t>14:43:06</t>
  </si>
  <si>
    <t>15:41:12</t>
  </si>
  <si>
    <t>15:52:43</t>
  </si>
  <si>
    <t>00:58:06</t>
  </si>
  <si>
    <t>00:11:31</t>
  </si>
  <si>
    <t>01:09:37</t>
  </si>
  <si>
    <t>15.215</t>
  </si>
  <si>
    <t>JAFAR</t>
  </si>
  <si>
    <t>13:59:49</t>
  </si>
  <si>
    <t>14:15:16</t>
  </si>
  <si>
    <t>01:14:49</t>
  </si>
  <si>
    <t>00:15:27</t>
  </si>
  <si>
    <t>01:30:16</t>
  </si>
  <si>
    <t>20.048</t>
  </si>
  <si>
    <t>16.622</t>
  </si>
  <si>
    <t>14:45:16</t>
  </si>
  <si>
    <t>15:42:35</t>
  </si>
  <si>
    <t>15:53:34</t>
  </si>
  <si>
    <t>00:57:19</t>
  </si>
  <si>
    <t>00:10:59</t>
  </si>
  <si>
    <t>01:08:18</t>
  </si>
  <si>
    <t>15.707</t>
  </si>
  <si>
    <t>13.181</t>
  </si>
  <si>
    <t>15.14</t>
  </si>
  <si>
    <t>MANUEL BULNES</t>
  </si>
  <si>
    <t>AMANDA</t>
  </si>
  <si>
    <t>14:14:48</t>
  </si>
  <si>
    <t>14:22:41</t>
  </si>
  <si>
    <t>01:29:48</t>
  </si>
  <si>
    <t>00:07:53</t>
  </si>
  <si>
    <t>01:37:41</t>
  </si>
  <si>
    <t>15.356</t>
  </si>
  <si>
    <t>14:52:41</t>
  </si>
  <si>
    <t>15:45:02</t>
  </si>
  <si>
    <t>15:54:38</t>
  </si>
  <si>
    <t>00:52:21</t>
  </si>
  <si>
    <t>00:09:36</t>
  </si>
  <si>
    <t>01:01:57</t>
  </si>
  <si>
    <t>14.521</t>
  </si>
  <si>
    <t>15.032</t>
  </si>
  <si>
    <t>TOMAS SAHLI</t>
  </si>
  <si>
    <t>PLATANO</t>
  </si>
  <si>
    <t>13:55:25</t>
  </si>
  <si>
    <t>14:14:04</t>
  </si>
  <si>
    <t>01:10:25</t>
  </si>
  <si>
    <t>00:18:39</t>
  </si>
  <si>
    <t>01:29:04</t>
  </si>
  <si>
    <t>21.295</t>
  </si>
  <si>
    <t>16.846</t>
  </si>
  <si>
    <t>14:44:04</t>
  </si>
  <si>
    <t>15:42:25</t>
  </si>
  <si>
    <t>15:56:59</t>
  </si>
  <si>
    <t>00:58:21</t>
  </si>
  <si>
    <t>15.416</t>
  </si>
  <si>
    <t>12.346</t>
  </si>
  <si>
    <t>14.82</t>
  </si>
  <si>
    <t>CARLOS ZEPEDA O</t>
  </si>
  <si>
    <t>14:11:30</t>
  </si>
  <si>
    <t>14:15:41</t>
  </si>
  <si>
    <t>01:26:30</t>
  </si>
  <si>
    <t>01:30:41</t>
  </si>
  <si>
    <t>17.349</t>
  </si>
  <si>
    <t>16.545</t>
  </si>
  <si>
    <t>14:45:41</t>
  </si>
  <si>
    <t>15:49:01</t>
  </si>
  <si>
    <t>15:58:10</t>
  </si>
  <si>
    <t>01:03:20</t>
  </si>
  <si>
    <t>00:09:09</t>
  </si>
  <si>
    <t>12.417</t>
  </si>
  <si>
    <t>14.706</t>
  </si>
  <si>
    <t>14:04:11</t>
  </si>
  <si>
    <t>14:19:08</t>
  </si>
  <si>
    <t>01:19:11</t>
  </si>
  <si>
    <t>00:14:57</t>
  </si>
  <si>
    <t>01:34:08</t>
  </si>
  <si>
    <t>15.934</t>
  </si>
  <si>
    <t>14:49:08</t>
  </si>
  <si>
    <t>15:50:58</t>
  </si>
  <si>
    <t>16:10:12</t>
  </si>
  <si>
    <t>01:01:50</t>
  </si>
  <si>
    <t>00:19:14</t>
  </si>
  <si>
    <t>01:21:04</t>
  </si>
  <si>
    <t>14.549</t>
  </si>
  <si>
    <t>11.103</t>
  </si>
  <si>
    <t>DIEGO BULNES</t>
  </si>
  <si>
    <t>MARLEN</t>
  </si>
  <si>
    <t>14:21:15</t>
  </si>
  <si>
    <t>01:17:39</t>
  </si>
  <si>
    <t>00:18:36</t>
  </si>
  <si>
    <t>01:36:15</t>
  </si>
  <si>
    <t>19.32</t>
  </si>
  <si>
    <t>15.586</t>
  </si>
  <si>
    <t>14:51:15</t>
  </si>
  <si>
    <t>15:42:42</t>
  </si>
  <si>
    <t>16:10:40</t>
  </si>
  <si>
    <t>00:51:27</t>
  </si>
  <si>
    <t>00:27:58</t>
  </si>
  <si>
    <t>11.329</t>
  </si>
  <si>
    <t>13.661</t>
  </si>
  <si>
    <t>HUGO VALDEZ</t>
  </si>
  <si>
    <t>SIFAX</t>
  </si>
  <si>
    <t>14:21:29</t>
  </si>
  <si>
    <t>14:31:00</t>
  </si>
  <si>
    <t>01:36:29</t>
  </si>
  <si>
    <t>00:09:31</t>
  </si>
  <si>
    <t>01:46:00</t>
  </si>
  <si>
    <t>15.547</t>
  </si>
  <si>
    <t>14.148</t>
  </si>
  <si>
    <t>15:01:00</t>
  </si>
  <si>
    <t>16:00:27</t>
  </si>
  <si>
    <t>16:11:12</t>
  </si>
  <si>
    <t>00:59:27</t>
  </si>
  <si>
    <t>00:10:45</t>
  </si>
  <si>
    <t>01:10:12</t>
  </si>
  <si>
    <t>15.136</t>
  </si>
  <si>
    <t>12.821</t>
  </si>
  <si>
    <t>13.624</t>
  </si>
  <si>
    <t>14:28:40</t>
  </si>
  <si>
    <t>14:31:21</t>
  </si>
  <si>
    <t>01:43:40</t>
  </si>
  <si>
    <t>01:46:21</t>
  </si>
  <si>
    <t>14.468</t>
  </si>
  <si>
    <t>14.1</t>
  </si>
  <si>
    <t>15:01:21</t>
  </si>
  <si>
    <t>16:00:55</t>
  </si>
  <si>
    <t>16:11:28</t>
  </si>
  <si>
    <t>00:59:34</t>
  </si>
  <si>
    <t>00:10:33</t>
  </si>
  <si>
    <t>01:10:07</t>
  </si>
  <si>
    <t>15.121</t>
  </si>
  <si>
    <t>12.831</t>
  </si>
  <si>
    <t>13.601</t>
  </si>
  <si>
    <t>JUAN COX</t>
  </si>
  <si>
    <t>14:20:13</t>
  </si>
  <si>
    <t>14:28:28</t>
  </si>
  <si>
    <t>01:35:13</t>
  </si>
  <si>
    <t>00:08:15</t>
  </si>
  <si>
    <t>01:43:28</t>
  </si>
  <si>
    <t>15.753</t>
  </si>
  <si>
    <t>14.493</t>
  </si>
  <si>
    <t>14:58:28</t>
  </si>
  <si>
    <t>16:10:48</t>
  </si>
  <si>
    <t>16:21:31</t>
  </si>
  <si>
    <t>01:12:20</t>
  </si>
  <si>
    <t>00:10:43</t>
  </si>
  <si>
    <t>12.438</t>
  </si>
  <si>
    <t>10.838</t>
  </si>
  <si>
    <t>12.866</t>
  </si>
  <si>
    <t>PAULA VIAL</t>
  </si>
  <si>
    <t>ZAFIRA</t>
  </si>
  <si>
    <t>14:28:31</t>
  </si>
  <si>
    <t>14:39:23</t>
  </si>
  <si>
    <t>01:43:31</t>
  </si>
  <si>
    <t>00:10:52</t>
  </si>
  <si>
    <t>01:54:23</t>
  </si>
  <si>
    <t>14.484</t>
  </si>
  <si>
    <t>13.116</t>
  </si>
  <si>
    <t>15:09:23</t>
  </si>
  <si>
    <t>16:14:55</t>
  </si>
  <si>
    <t>16:22:28</t>
  </si>
  <si>
    <t>01:13:05</t>
  </si>
  <si>
    <t>13.736</t>
  </si>
  <si>
    <t>12.315</t>
  </si>
  <si>
    <t>12.8</t>
  </si>
  <si>
    <t>GERONIMA</t>
  </si>
  <si>
    <t>14:15:01</t>
  </si>
  <si>
    <t>14:33:56</t>
  </si>
  <si>
    <t>01:30:01</t>
  </si>
  <si>
    <t>00:18:55</t>
  </si>
  <si>
    <t>01:48:56</t>
  </si>
  <si>
    <t>16.667</t>
  </si>
  <si>
    <t>13.767</t>
  </si>
  <si>
    <t>15:03:56</t>
  </si>
  <si>
    <t>16:16:25</t>
  </si>
  <si>
    <t>16:27:16</t>
  </si>
  <si>
    <t>00:10:51</t>
  </si>
  <si>
    <t>01:23:20</t>
  </si>
  <si>
    <t>10.799</t>
  </si>
  <si>
    <t>12.484</t>
  </si>
  <si>
    <t>FAROL</t>
  </si>
  <si>
    <t>14:31:48</t>
  </si>
  <si>
    <t>14:41:26</t>
  </si>
  <si>
    <t>01:46:48</t>
  </si>
  <si>
    <t>00:09:38</t>
  </si>
  <si>
    <t>01:56:26</t>
  </si>
  <si>
    <t>14.045</t>
  </si>
  <si>
    <t>12.887</t>
  </si>
  <si>
    <t>15:11:26</t>
  </si>
  <si>
    <t>16:16:42</t>
  </si>
  <si>
    <t>16:27:23</t>
  </si>
  <si>
    <t>00:10:41</t>
  </si>
  <si>
    <t>13.799</t>
  </si>
  <si>
    <t>11.848</t>
  </si>
  <si>
    <t>12.477</t>
  </si>
  <si>
    <t>CRISTIAN CALONGE</t>
  </si>
  <si>
    <t>14:28:27</t>
  </si>
  <si>
    <t>14:37:14</t>
  </si>
  <si>
    <t>01:43:27</t>
  </si>
  <si>
    <t>00:08:47</t>
  </si>
  <si>
    <t>01:52:14</t>
  </si>
  <si>
    <t>13.362</t>
  </si>
  <si>
    <t>16:29:53</t>
  </si>
  <si>
    <t>16:37:31</t>
  </si>
  <si>
    <t>00:07:38</t>
  </si>
  <si>
    <t>01:30:17</t>
  </si>
  <si>
    <t>10.885</t>
  </si>
  <si>
    <t>9.967</t>
  </si>
  <si>
    <t>MANUEL OSSANDON</t>
  </si>
  <si>
    <t>14:31:54</t>
  </si>
  <si>
    <t>14:48:22</t>
  </si>
  <si>
    <t>01:46:54</t>
  </si>
  <si>
    <t>00:16:28</t>
  </si>
  <si>
    <t>02:03:22</t>
  </si>
  <si>
    <t>14.029</t>
  </si>
  <si>
    <t>12.16</t>
  </si>
  <si>
    <t>15:18:22</t>
  </si>
  <si>
    <t>16:22:58</t>
  </si>
  <si>
    <t>16:42:11</t>
  </si>
  <si>
    <t>00:19:13</t>
  </si>
  <si>
    <t>01:23:49</t>
  </si>
  <si>
    <t>10.737</t>
  </si>
  <si>
    <t>11.584</t>
  </si>
  <si>
    <t>ALEJANDRO DE LA FUENTE</t>
  </si>
  <si>
    <t>SAMARASE</t>
  </si>
  <si>
    <t>14:28:36</t>
  </si>
  <si>
    <t>14:43:45</t>
  </si>
  <si>
    <t>01:43:36</t>
  </si>
  <si>
    <t>00:15:09</t>
  </si>
  <si>
    <t>01:58:45</t>
  </si>
  <si>
    <t>14.476</t>
  </si>
  <si>
    <t>12.626</t>
  </si>
  <si>
    <t>15:13:45</t>
  </si>
  <si>
    <t>16:26:12</t>
  </si>
  <si>
    <t>16:42:33</t>
  </si>
  <si>
    <t>01:12:27</t>
  </si>
  <si>
    <t>01:28:48</t>
  </si>
  <si>
    <t>10.135</t>
  </si>
  <si>
    <t>11.564</t>
  </si>
  <si>
    <t>MARCELO CORTES</t>
  </si>
  <si>
    <t>ROMAN</t>
  </si>
  <si>
    <t>14:30:10</t>
  </si>
  <si>
    <t>14:50:27</t>
  </si>
  <si>
    <t>01:45:10</t>
  </si>
  <si>
    <t>00:20:17</t>
  </si>
  <si>
    <t>02:05:27</t>
  </si>
  <si>
    <t>14.261</t>
  </si>
  <si>
    <t>11.956</t>
  </si>
  <si>
    <t>15:20:27</t>
  </si>
  <si>
    <t>16:53:25</t>
  </si>
  <si>
    <t>16:59:30</t>
  </si>
  <si>
    <t>01:32:58</t>
  </si>
  <si>
    <t>00:06:05</t>
  </si>
  <si>
    <t>01:39:03</t>
  </si>
  <si>
    <t>9.684</t>
  </si>
  <si>
    <t>9.085</t>
  </si>
  <si>
    <t>10.692</t>
  </si>
  <si>
    <t>CARLOS CLAUSSEN</t>
  </si>
  <si>
    <t>13:51:26</t>
  </si>
  <si>
    <t>14:12:47</t>
  </si>
  <si>
    <t>01:06:26</t>
  </si>
  <si>
    <t>00:21:21</t>
  </si>
  <si>
    <t>01:27:47</t>
  </si>
  <si>
    <t>22.584</t>
  </si>
  <si>
    <t>17.088</t>
  </si>
  <si>
    <t>LAZLOZ</t>
  </si>
  <si>
    <t>14:02:15</t>
  </si>
  <si>
    <t>14:16:39</t>
  </si>
  <si>
    <t>01:17:15</t>
  </si>
  <si>
    <t>00:14:24</t>
  </si>
  <si>
    <t>01:31:39</t>
  </si>
  <si>
    <t>19.425</t>
  </si>
  <si>
    <t>16.361</t>
  </si>
  <si>
    <t>CRISTIAN HERRERA</t>
  </si>
  <si>
    <t>13:49:44</t>
  </si>
  <si>
    <t>01:04:44</t>
  </si>
  <si>
    <t>00:31:45</t>
  </si>
  <si>
    <t>23.17</t>
  </si>
  <si>
    <t>14:51:29</t>
  </si>
  <si>
    <t>DANIELA JARA</t>
  </si>
  <si>
    <t>SAMIRA (HARAS ALCAZAR)</t>
  </si>
  <si>
    <t>14:20:17</t>
  </si>
  <si>
    <t>14:41:04</t>
  </si>
  <si>
    <t>01:35:17</t>
  </si>
  <si>
    <t>00:20:47</t>
  </si>
  <si>
    <t>01:56:04</t>
  </si>
  <si>
    <t>15.743</t>
  </si>
  <si>
    <t>12.927</t>
  </si>
  <si>
    <t>EDGARDO ZUÑIGA</t>
  </si>
  <si>
    <t>13:49:35</t>
  </si>
  <si>
    <t>14:07:27</t>
  </si>
  <si>
    <t>01:22:27</t>
  </si>
  <si>
    <t>23.213</t>
  </si>
  <si>
    <t>ENRIQUE QUINTANA</t>
  </si>
  <si>
    <t>DAKAR</t>
  </si>
  <si>
    <t>FELIPE BARAONA</t>
  </si>
  <si>
    <t>NUSSA</t>
  </si>
  <si>
    <t>13:59:21</t>
  </si>
  <si>
    <t>14:22:02</t>
  </si>
  <si>
    <t>01:14:21</t>
  </si>
  <si>
    <t>00:22:41</t>
  </si>
  <si>
    <t>01:37:02</t>
  </si>
  <si>
    <t>20.178</t>
  </si>
  <si>
    <t>14:52:02</t>
  </si>
  <si>
    <t>LATIGO</t>
  </si>
  <si>
    <t>14:12:34</t>
  </si>
  <si>
    <t>01:27:34</t>
  </si>
  <si>
    <t>00:17:23</t>
  </si>
  <si>
    <t>01:44:57</t>
  </si>
  <si>
    <t>17.135</t>
  </si>
  <si>
    <t>14.294</t>
  </si>
  <si>
    <t>JUAN CARLOS JERIA</t>
  </si>
  <si>
    <t>14:03:47</t>
  </si>
  <si>
    <t>01:07:30</t>
  </si>
  <si>
    <t>00:11:17</t>
  </si>
  <si>
    <t>01:18:47</t>
  </si>
  <si>
    <t>22.222</t>
  </si>
  <si>
    <t>19.04</t>
  </si>
  <si>
    <t>LA WANDA</t>
  </si>
  <si>
    <t>13:58:15</t>
  </si>
  <si>
    <t>14:07:59</t>
  </si>
  <si>
    <t>01:13:15</t>
  </si>
  <si>
    <t>01:22:59</t>
  </si>
  <si>
    <t>20.475</t>
  </si>
  <si>
    <t>18.077</t>
  </si>
  <si>
    <t>14:37:59</t>
  </si>
  <si>
    <t>14:05:20</t>
  </si>
  <si>
    <t>01:20:20</t>
  </si>
  <si>
    <t>18.671</t>
  </si>
  <si>
    <t>PEDRO PABLO CUEVAS</t>
  </si>
  <si>
    <t>DHIYYA</t>
  </si>
  <si>
    <t>13:49:42</t>
  </si>
  <si>
    <t>14:23:43</t>
  </si>
  <si>
    <t>00:34:01</t>
  </si>
  <si>
    <t>01:38:43</t>
  </si>
  <si>
    <t>SANTIAGO UGARTE</t>
  </si>
  <si>
    <t>14:20:06</t>
  </si>
  <si>
    <t>14:32:31</t>
  </si>
  <si>
    <t>01:35:06</t>
  </si>
  <si>
    <t>00:12:25</t>
  </si>
  <si>
    <t>01:47:31</t>
  </si>
  <si>
    <t>15.773</t>
  </si>
  <si>
    <t>13.951</t>
  </si>
  <si>
    <t>15:02:31</t>
  </si>
  <si>
    <t>15:56:37</t>
  </si>
  <si>
    <t>16:11:55</t>
  </si>
  <si>
    <t>00:54:06</t>
  </si>
  <si>
    <t>01:09:24</t>
  </si>
  <si>
    <t>12.965</t>
  </si>
  <si>
    <t>13.569</t>
  </si>
  <si>
    <t>ALFREDO SAT</t>
  </si>
  <si>
    <t>VICTOR SZECOWKA</t>
  </si>
  <si>
    <t>FRODO</t>
  </si>
  <si>
    <t>14:48:49</t>
  </si>
  <si>
    <t>14:52:53</t>
  </si>
  <si>
    <t>02:03:49</t>
  </si>
  <si>
    <t>00:04:04</t>
  </si>
  <si>
    <t>02:07:53</t>
  </si>
  <si>
    <t>12.112</t>
  </si>
  <si>
    <t>11.726</t>
  </si>
  <si>
    <t>40 JUNIOR NACIONAL</t>
  </si>
  <si>
    <t>12:30:00</t>
  </si>
  <si>
    <t>13:34:10</t>
  </si>
  <si>
    <t>13:43:46</t>
  </si>
  <si>
    <t>01:04:10</t>
  </si>
  <si>
    <t>01:13:46</t>
  </si>
  <si>
    <t>23.364</t>
  </si>
  <si>
    <t>20.325</t>
  </si>
  <si>
    <t>14:13:46</t>
  </si>
  <si>
    <t>15:01:12</t>
  </si>
  <si>
    <t>15:07:21</t>
  </si>
  <si>
    <t>00:47:26</t>
  </si>
  <si>
    <t>00:06:09</t>
  </si>
  <si>
    <t>00:53:35</t>
  </si>
  <si>
    <t>16.797</t>
  </si>
  <si>
    <t>18.841</t>
  </si>
  <si>
    <t>13:40:31</t>
  </si>
  <si>
    <t>00:06:18</t>
  </si>
  <si>
    <t>01:10:31</t>
  </si>
  <si>
    <t>23.343</t>
  </si>
  <si>
    <t>21.259</t>
  </si>
  <si>
    <t>14:10:31</t>
  </si>
  <si>
    <t>15:01:13</t>
  </si>
  <si>
    <t>15:11:39</t>
  </si>
  <si>
    <t>00:50:42</t>
  </si>
  <si>
    <t>00:10:26</t>
  </si>
  <si>
    <t>14.72</t>
  </si>
  <si>
    <t>18.232</t>
  </si>
  <si>
    <t>13:44:42</t>
  </si>
  <si>
    <t>01:04:39</t>
  </si>
  <si>
    <t>00:10:03</t>
  </si>
  <si>
    <t>01:14:42</t>
  </si>
  <si>
    <t>23.191</t>
  </si>
  <si>
    <t>20.08</t>
  </si>
  <si>
    <t>14:14:42</t>
  </si>
  <si>
    <t>15:01:22</t>
  </si>
  <si>
    <t>15:12:53</t>
  </si>
  <si>
    <t>00:46:40</t>
  </si>
  <si>
    <t>00:58:11</t>
  </si>
  <si>
    <t>19.28</t>
  </si>
  <si>
    <t>15.464</t>
  </si>
  <si>
    <t>18.059</t>
  </si>
  <si>
    <t>PEDRO VARELA CERDA</t>
  </si>
  <si>
    <t>13:35:38</t>
  </si>
  <si>
    <t>13:48:23</t>
  </si>
  <si>
    <t>01:05:38</t>
  </si>
  <si>
    <t>00:12:45</t>
  </si>
  <si>
    <t>22.852</t>
  </si>
  <si>
    <t>14:18:23</t>
  </si>
  <si>
    <t>15:03:21</t>
  </si>
  <si>
    <t>15:16:11</t>
  </si>
  <si>
    <t>00:44:58</t>
  </si>
  <si>
    <t>00:12:50</t>
  </si>
  <si>
    <t>00:57:48</t>
  </si>
  <si>
    <t>20.027</t>
  </si>
  <si>
    <t>13:57:32</t>
  </si>
  <si>
    <t>14:01:37</t>
  </si>
  <si>
    <t>01:27:32</t>
  </si>
  <si>
    <t>00:04:05</t>
  </si>
  <si>
    <t>01:31:37</t>
  </si>
  <si>
    <t>16.372</t>
  </si>
  <si>
    <t>14:31:37</t>
  </si>
  <si>
    <t>15:21:24</t>
  </si>
  <si>
    <t>15:32:07</t>
  </si>
  <si>
    <t>00:49:47</t>
  </si>
  <si>
    <t>01:00:30</t>
  </si>
  <si>
    <t>14.881</t>
  </si>
  <si>
    <t>15.779</t>
  </si>
  <si>
    <t>AGUSTIN BARAONA</t>
  </si>
  <si>
    <t>YUMA</t>
  </si>
  <si>
    <t>13:59:06</t>
  </si>
  <si>
    <t>14:22:20</t>
  </si>
  <si>
    <t>01:29:06</t>
  </si>
  <si>
    <t>00:23:14</t>
  </si>
  <si>
    <t>01:52:20</t>
  </si>
  <si>
    <t>13.348</t>
  </si>
  <si>
    <t>14:52:20</t>
  </si>
  <si>
    <t>15:43:22</t>
  </si>
  <si>
    <t>15:58:25</t>
  </si>
  <si>
    <t>00:51:02</t>
  </si>
  <si>
    <t>00:15:03</t>
  </si>
  <si>
    <t>01:06:05</t>
  </si>
  <si>
    <t>17.626</t>
  </si>
  <si>
    <t>13.45</t>
  </si>
  <si>
    <t>13:57:37</t>
  </si>
  <si>
    <t>14:22:27</t>
  </si>
  <si>
    <t>01:27:37</t>
  </si>
  <si>
    <t>00:24:50</t>
  </si>
  <si>
    <t>01:52:27</t>
  </si>
  <si>
    <t>17.123</t>
  </si>
  <si>
    <t>13.333</t>
  </si>
  <si>
    <t>14:52:27</t>
  </si>
  <si>
    <t>15:47:04</t>
  </si>
  <si>
    <t>16:12:42</t>
  </si>
  <si>
    <t>00:54:37</t>
  </si>
  <si>
    <t>00:25:38</t>
  </si>
  <si>
    <t>01:20:15</t>
  </si>
  <si>
    <t>11.219</t>
  </si>
  <si>
    <t>12.453</t>
  </si>
  <si>
    <t>BENJAMIN MELERO</t>
  </si>
  <si>
    <t>JALISCO</t>
  </si>
  <si>
    <t>14:26:52</t>
  </si>
  <si>
    <t>01:49:33</t>
  </si>
  <si>
    <t>00:07:19</t>
  </si>
  <si>
    <t>01:56:52</t>
  </si>
  <si>
    <t>13.691</t>
  </si>
  <si>
    <t>12.84</t>
  </si>
  <si>
    <t>14:56:52</t>
  </si>
  <si>
    <t>16:00:13</t>
  </si>
  <si>
    <t>16:14:41</t>
  </si>
  <si>
    <t>00:14:28</t>
  </si>
  <si>
    <t>01:17:49</t>
  </si>
  <si>
    <t>11.565</t>
  </si>
  <si>
    <t>12.33</t>
  </si>
  <si>
    <t>ALVARO COX</t>
  </si>
  <si>
    <t>14:20:24</t>
  </si>
  <si>
    <t>14:37:45</t>
  </si>
  <si>
    <t>01:50:24</t>
  </si>
  <si>
    <t>00:17:21</t>
  </si>
  <si>
    <t>02:07:45</t>
  </si>
  <si>
    <t>13.587</t>
  </si>
  <si>
    <t>11.737</t>
  </si>
  <si>
    <t>15:07:45</t>
  </si>
  <si>
    <t>16:10:24</t>
  </si>
  <si>
    <t>16:21:12</t>
  </si>
  <si>
    <t>01:02:39</t>
  </si>
  <si>
    <t>00:10:48</t>
  </si>
  <si>
    <t>12.245</t>
  </si>
  <si>
    <t>11.93</t>
  </si>
  <si>
    <t>14:32:04</t>
  </si>
  <si>
    <t>14:39:47</t>
  </si>
  <si>
    <t>02:02:04</t>
  </si>
  <si>
    <t>00:07:43</t>
  </si>
  <si>
    <t>02:09:47</t>
  </si>
  <si>
    <t>12.291</t>
  </si>
  <si>
    <t>11.558</t>
  </si>
  <si>
    <t>15:09:47</t>
  </si>
  <si>
    <t>16:16:54</t>
  </si>
  <si>
    <t>16:24:00</t>
  </si>
  <si>
    <t>01:07:07</t>
  </si>
  <si>
    <t>01:14:13</t>
  </si>
  <si>
    <t>13.405</t>
  </si>
  <si>
    <t>12.126</t>
  </si>
  <si>
    <t>11.765</t>
  </si>
  <si>
    <t>MURICIO CONSIGLIERE</t>
  </si>
  <si>
    <t>JULIO CESAR</t>
  </si>
  <si>
    <t>14:30:17</t>
  </si>
  <si>
    <t>14:32:40</t>
  </si>
  <si>
    <t>02:00:17</t>
  </si>
  <si>
    <t>00:02:23</t>
  </si>
  <si>
    <t>02:02:40</t>
  </si>
  <si>
    <t>12.469</t>
  </si>
  <si>
    <t>12.231</t>
  </si>
  <si>
    <t>15:02:40</t>
  </si>
  <si>
    <t>16:28:50</t>
  </si>
  <si>
    <t>16:34:39</t>
  </si>
  <si>
    <t>01:26:10</t>
  </si>
  <si>
    <t>00:05:49</t>
  </si>
  <si>
    <t>10.446</t>
  </si>
  <si>
    <t>9.785</t>
  </si>
  <si>
    <t>11.179</t>
  </si>
  <si>
    <t>14:20:03</t>
  </si>
  <si>
    <t>14:27:54</t>
  </si>
  <si>
    <t>01:50:03</t>
  </si>
  <si>
    <t>00:07:51</t>
  </si>
  <si>
    <t>01:57:54</t>
  </si>
  <si>
    <t>13.631</t>
  </si>
  <si>
    <t>12.723</t>
  </si>
  <si>
    <t>14:57:54</t>
  </si>
  <si>
    <t>16:00:18</t>
  </si>
  <si>
    <t>16:07:55</t>
  </si>
  <si>
    <t>01:02:24</t>
  </si>
  <si>
    <t>00:07:37</t>
  </si>
  <si>
    <t>01:10:01</t>
  </si>
  <si>
    <t>14.423</t>
  </si>
  <si>
    <t>12.853</t>
  </si>
  <si>
    <t>12.771</t>
  </si>
  <si>
    <t>DOMINGO SPOERER</t>
  </si>
  <si>
    <t>YASER</t>
  </si>
  <si>
    <t>13:34:21</t>
  </si>
  <si>
    <t>13:51:24</t>
  </si>
  <si>
    <t>01:04:21</t>
  </si>
  <si>
    <t>00:17:03</t>
  </si>
  <si>
    <t>01:21:24</t>
  </si>
  <si>
    <t>23.299</t>
  </si>
  <si>
    <t>18.423</t>
  </si>
  <si>
    <t>14:21:24</t>
  </si>
  <si>
    <t>15:03:27</t>
  </si>
  <si>
    <t>00:42:03</t>
  </si>
  <si>
    <t>00:11:40</t>
  </si>
  <si>
    <t>00:53:43</t>
  </si>
  <si>
    <t>21.398</t>
  </si>
  <si>
    <t>16.76</t>
  </si>
  <si>
    <t>MANUG TA</t>
  </si>
  <si>
    <t>13:59:47</t>
  </si>
  <si>
    <t>14:31:29</t>
  </si>
  <si>
    <t>00:31:42</t>
  </si>
  <si>
    <t>02:01:29</t>
  </si>
  <si>
    <t>13:34:27</t>
  </si>
  <si>
    <t>13:51:02</t>
  </si>
  <si>
    <t>01:04:27</t>
  </si>
  <si>
    <t>00:16:35</t>
  </si>
  <si>
    <t>01:21:02</t>
  </si>
  <si>
    <t>18.505</t>
  </si>
  <si>
    <t>SOFIA LLORENS</t>
  </si>
  <si>
    <t>ANASTACIA</t>
  </si>
  <si>
    <t>PROMOCIONAL</t>
  </si>
  <si>
    <t>CRISTIAN CLAUSSEN</t>
  </si>
  <si>
    <t>CHABLIS</t>
  </si>
  <si>
    <t>13:00:00</t>
  </si>
  <si>
    <t>14:12:09</t>
  </si>
  <si>
    <t>01:03:54</t>
  </si>
  <si>
    <t>01:12:09</t>
  </si>
  <si>
    <t>16.625</t>
  </si>
  <si>
    <t>14:03:53</t>
  </si>
  <si>
    <t>14:18:20</t>
  </si>
  <si>
    <t>01:03:53</t>
  </si>
  <si>
    <t>00:14:27</t>
  </si>
  <si>
    <t>14:02:33</t>
  </si>
  <si>
    <t>14:21:08</t>
  </si>
  <si>
    <t>01:02:33</t>
  </si>
  <si>
    <t>00:18:35</t>
  </si>
  <si>
    <t>01:21:08</t>
  </si>
  <si>
    <t>19.194</t>
  </si>
  <si>
    <t>CATALINA CLAUSSEN</t>
  </si>
  <si>
    <t>FORASTERO</t>
  </si>
  <si>
    <t>14:11:42</t>
  </si>
  <si>
    <t>14:22:35</t>
  </si>
  <si>
    <t>00:10:53</t>
  </si>
  <si>
    <t>01:22:35</t>
  </si>
  <si>
    <t>16.736</t>
  </si>
  <si>
    <t>14.524</t>
  </si>
  <si>
    <t>MOISES PINO</t>
  </si>
  <si>
    <t>CURIMARQUE</t>
  </si>
  <si>
    <t>14:02:45</t>
  </si>
  <si>
    <t>14:22:50</t>
  </si>
  <si>
    <t>01:02:45</t>
  </si>
  <si>
    <t>00:20:05</t>
  </si>
  <si>
    <t>01:22:50</t>
  </si>
  <si>
    <t>19.12</t>
  </si>
  <si>
    <t>14.482</t>
  </si>
  <si>
    <t>14:08:37</t>
  </si>
  <si>
    <t>14:25:13</t>
  </si>
  <si>
    <t>01:08:37</t>
  </si>
  <si>
    <t>00:16:36</t>
  </si>
  <si>
    <t>01:25:13</t>
  </si>
  <si>
    <t>17.498</t>
  </si>
  <si>
    <t>14.075</t>
  </si>
  <si>
    <t>JORGE CAMACHO</t>
  </si>
  <si>
    <t>BAGUAL</t>
  </si>
  <si>
    <t>14:35:54</t>
  </si>
  <si>
    <t>01:11:26</t>
  </si>
  <si>
    <t>00:24:28</t>
  </si>
  <si>
    <t>01:35:54</t>
  </si>
  <si>
    <t>16.807</t>
  </si>
  <si>
    <t>12.516</t>
  </si>
  <si>
    <t>CARLOS ZEPEDA H</t>
  </si>
  <si>
    <t>GERGES</t>
  </si>
  <si>
    <t>14:02:24</t>
  </si>
  <si>
    <t>14:41:41</t>
  </si>
  <si>
    <t>00:39:17</t>
  </si>
  <si>
    <t>01:41:41</t>
  </si>
  <si>
    <t>11.806</t>
  </si>
  <si>
    <t>14:02:28</t>
  </si>
  <si>
    <t>01:02:28</t>
  </si>
  <si>
    <t>00:12:33</t>
  </si>
  <si>
    <t>01:15:01</t>
  </si>
  <si>
    <t>19.212</t>
  </si>
  <si>
    <t>16</t>
  </si>
  <si>
    <t>MANUEL ALVAREZ</t>
  </si>
  <si>
    <t xml:space="preserve">CAROLINA COX MUJICA </t>
  </si>
  <si>
    <t>FARAON VALDES</t>
  </si>
  <si>
    <t>CANELA ZEPEDA</t>
  </si>
  <si>
    <t>CANELA VILLABLANCA</t>
  </si>
  <si>
    <t>DIEGO FUENTES MARTINEZ</t>
  </si>
  <si>
    <t>DUENDE</t>
  </si>
  <si>
    <t>EL ARRAYAN AL RIYAH</t>
  </si>
  <si>
    <t>15:49</t>
  </si>
  <si>
    <t>U</t>
  </si>
  <si>
    <t>AK</t>
  </si>
  <si>
    <t>AC</t>
  </si>
  <si>
    <t>AS</t>
  </si>
  <si>
    <t>ESTEBAN</t>
  </si>
  <si>
    <t>GALDAMES</t>
  </si>
  <si>
    <t>CASORZO</t>
  </si>
  <si>
    <t>KIMAL</t>
  </si>
  <si>
    <t>LINDSTEDT</t>
  </si>
  <si>
    <t>ODDESTAD</t>
  </si>
  <si>
    <t>PIZZAGALLI</t>
  </si>
  <si>
    <t>SMITH</t>
  </si>
  <si>
    <t>RETRATO</t>
  </si>
  <si>
    <t>ZEPEDA</t>
  </si>
  <si>
    <t>OVALLE</t>
  </si>
  <si>
    <t>PABLO</t>
  </si>
  <si>
    <t>VALDES</t>
  </si>
  <si>
    <t>SALINAS</t>
  </si>
  <si>
    <t xml:space="preserve">RENEE MABEL </t>
  </si>
  <si>
    <t>MELENDEZ</t>
  </si>
  <si>
    <t>GURREA</t>
  </si>
  <si>
    <t>SEBASTIAN</t>
  </si>
  <si>
    <t>BINELLI</t>
  </si>
  <si>
    <t>HF SIGMUND</t>
  </si>
  <si>
    <t>CARLOS</t>
  </si>
  <si>
    <t>SABBAGH</t>
  </si>
  <si>
    <t>PISANO</t>
  </si>
  <si>
    <t>RODRIGO</t>
  </si>
  <si>
    <t>BULNES</t>
  </si>
  <si>
    <t>LLOMPART</t>
  </si>
  <si>
    <t>PATRICIO</t>
  </si>
  <si>
    <t>CAMILLA</t>
  </si>
  <si>
    <t>PEÑALOZA</t>
  </si>
  <si>
    <t>JAVIER</t>
  </si>
  <si>
    <t>DIAZ</t>
  </si>
  <si>
    <t xml:space="preserve">NICOLAS </t>
  </si>
  <si>
    <t>OSSANDON</t>
  </si>
  <si>
    <t>LIRA</t>
  </si>
  <si>
    <t>SPOERER</t>
  </si>
  <si>
    <t>VERGARA</t>
  </si>
  <si>
    <t>VICENTE</t>
  </si>
  <si>
    <t>GARIN</t>
  </si>
  <si>
    <t>HENRIQUEZ</t>
  </si>
  <si>
    <t>DAVID</t>
  </si>
  <si>
    <t>RAMIREZ</t>
  </si>
  <si>
    <t>FUENTES</t>
  </si>
  <si>
    <t>JUAN  EDUARDO</t>
  </si>
  <si>
    <t>DE LA SOTTA</t>
  </si>
  <si>
    <t>BENJAMIN</t>
  </si>
  <si>
    <t>N</t>
  </si>
  <si>
    <t>CRISTIAN</t>
  </si>
  <si>
    <t>HERRERA</t>
  </si>
  <si>
    <t>RAHILLY</t>
  </si>
  <si>
    <t>MY LADY</t>
  </si>
  <si>
    <t>JOSE TOMAS</t>
  </si>
  <si>
    <t>GONZALEZ</t>
  </si>
  <si>
    <t xml:space="preserve">PAULA </t>
  </si>
  <si>
    <t>PRIETO</t>
  </si>
  <si>
    <t>SILVA</t>
  </si>
  <si>
    <t>THER</t>
  </si>
  <si>
    <t>ANDRÉ</t>
  </si>
  <si>
    <t>ALVAREZ</t>
  </si>
  <si>
    <t>VALENZUELA</t>
  </si>
  <si>
    <t xml:space="preserve">JOSE PEDRO </t>
  </si>
  <si>
    <t>VARELA</t>
  </si>
  <si>
    <t>ALFONSO</t>
  </si>
  <si>
    <t>VICTOR</t>
  </si>
  <si>
    <t>TARUD</t>
  </si>
  <si>
    <t>RUMIE</t>
  </si>
  <si>
    <t>MELERO</t>
  </si>
  <si>
    <t>FONTAINE</t>
  </si>
  <si>
    <t xml:space="preserve">TIKI </t>
  </si>
  <si>
    <t>LEA-PLAZA</t>
  </si>
  <si>
    <t>IZQUIERDO</t>
  </si>
  <si>
    <t>MATURANA</t>
  </si>
  <si>
    <t>VIDAURRE</t>
  </si>
  <si>
    <t>CATALINA</t>
  </si>
  <si>
    <t>LLORENS</t>
  </si>
  <si>
    <t>CLARK</t>
  </si>
  <si>
    <t>PEDRO TOMAS</t>
  </si>
  <si>
    <t>CERDA</t>
  </si>
  <si>
    <t>ANASTASIA</t>
  </si>
  <si>
    <t>FERNANDA</t>
  </si>
  <si>
    <t>CRUZ</t>
  </si>
  <si>
    <t>HUGO</t>
  </si>
  <si>
    <t>BARROS</t>
  </si>
  <si>
    <t>SADLER</t>
  </si>
  <si>
    <t>TORO</t>
  </si>
  <si>
    <t>DANIELA ANDREA</t>
  </si>
  <si>
    <t>ARANEDA</t>
  </si>
  <si>
    <t>HUIDOBRO</t>
  </si>
  <si>
    <t>JORGE</t>
  </si>
  <si>
    <t>CAMACHO</t>
  </si>
  <si>
    <t>VIDAKOVIC</t>
  </si>
  <si>
    <t>ECHAURREN</t>
  </si>
  <si>
    <t>OLIVARES</t>
  </si>
  <si>
    <t xml:space="preserve">MONICA </t>
  </si>
  <si>
    <t>ASENJO</t>
  </si>
  <si>
    <t>ARAYA</t>
  </si>
  <si>
    <t>FRANCISCO</t>
  </si>
  <si>
    <t>ARTHUR</t>
  </si>
  <si>
    <t>UGARTE</t>
  </si>
  <si>
    <t>JUAN JOSE</t>
  </si>
  <si>
    <t>MANUEL JOSE</t>
  </si>
  <si>
    <t>IRARRAZAVAL</t>
  </si>
  <si>
    <t>NICOLE</t>
  </si>
  <si>
    <t>ALONSO</t>
  </si>
  <si>
    <t>INESPERADO</t>
  </si>
  <si>
    <t>HUMERES</t>
  </si>
  <si>
    <t>SIGALA</t>
  </si>
  <si>
    <t>MARCELA</t>
  </si>
  <si>
    <t>COTO</t>
  </si>
  <si>
    <t>NIELSEN</t>
  </si>
  <si>
    <t>RAIMUNDO</t>
  </si>
  <si>
    <t>UNDURRAGA</t>
  </si>
  <si>
    <t>MUJICA</t>
  </si>
  <si>
    <t>MAURICIO</t>
  </si>
  <si>
    <t>CARREÑO</t>
  </si>
  <si>
    <t>ALVARO</t>
  </si>
  <si>
    <t xml:space="preserve">ANTONIA </t>
  </si>
  <si>
    <t>PAULA</t>
  </si>
  <si>
    <t>BOETSCH</t>
  </si>
  <si>
    <t>TAGLE</t>
  </si>
  <si>
    <t>JOAQUIN</t>
  </si>
  <si>
    <t>BA</t>
  </si>
  <si>
    <t>ORTUZAR</t>
  </si>
  <si>
    <t>ORPHANOPOULOS</t>
  </si>
  <si>
    <t>ARTURO</t>
  </si>
  <si>
    <t>MARINETTI</t>
  </si>
  <si>
    <t>VERDERAU</t>
  </si>
  <si>
    <t>MONDIGLIO</t>
  </si>
  <si>
    <t>JUAN PABLO</t>
  </si>
  <si>
    <t>SCHIAPPACASSE</t>
  </si>
  <si>
    <t>CANEPA</t>
  </si>
  <si>
    <t>ENCANTADA</t>
  </si>
  <si>
    <t>MARTIN</t>
  </si>
  <si>
    <t>GARCIA</t>
  </si>
  <si>
    <t>LAZO</t>
  </si>
  <si>
    <t>FM FLOR DE ROMERO</t>
  </si>
  <si>
    <t>JOSE ANTONIO</t>
  </si>
  <si>
    <t>OLIVARI</t>
  </si>
  <si>
    <t>MERQUEN</t>
  </si>
  <si>
    <t>GARCIA HUIDOBRO</t>
  </si>
  <si>
    <t>ANKAR SAMURAI</t>
  </si>
  <si>
    <t xml:space="preserve">SANTIAGO </t>
  </si>
  <si>
    <t>VIAL</t>
  </si>
  <si>
    <t>HURTADO</t>
  </si>
  <si>
    <t>MARK</t>
  </si>
  <si>
    <t>IBAÑEZ</t>
  </si>
  <si>
    <t>EDMISTON</t>
  </si>
  <si>
    <t>M GUCCI</t>
  </si>
  <si>
    <t xml:space="preserve">TOMÁS </t>
  </si>
  <si>
    <t>VALDÉS</t>
  </si>
  <si>
    <t>CORREA</t>
  </si>
  <si>
    <t>MÁXIMUS</t>
  </si>
  <si>
    <t>VALENTINA</t>
  </si>
  <si>
    <t>LUKAS</t>
  </si>
  <si>
    <t>BUCKEL</t>
  </si>
  <si>
    <t>OCQUETEAU</t>
  </si>
  <si>
    <t>CACHAREL</t>
  </si>
  <si>
    <t>GABRIEL</t>
  </si>
  <si>
    <t>DIAZ DE VALDES</t>
  </si>
  <si>
    <t>LAYSECA</t>
  </si>
  <si>
    <t>KHEMOSABI</t>
  </si>
  <si>
    <t>ROSAMEL</t>
  </si>
  <si>
    <t>ROJAS</t>
  </si>
  <si>
    <t>GUTIERREZ</t>
  </si>
  <si>
    <t>SOFIA</t>
  </si>
  <si>
    <t>AMOR</t>
  </si>
  <si>
    <t>NUÑEZ</t>
  </si>
  <si>
    <t>CRISTOBAL</t>
  </si>
  <si>
    <t>MENDEZ</t>
  </si>
  <si>
    <t>MONTERO</t>
  </si>
  <si>
    <t>JOSEFINA</t>
  </si>
  <si>
    <t>CHAS</t>
  </si>
  <si>
    <t>DE SERRA</t>
  </si>
  <si>
    <t xml:space="preserve">LUIS </t>
  </si>
  <si>
    <t>PAROT</t>
  </si>
  <si>
    <t>DONOSO</t>
  </si>
  <si>
    <t>TABOLANGO</t>
  </si>
  <si>
    <t>ROLANDO</t>
  </si>
  <si>
    <t>SOVINO</t>
  </si>
  <si>
    <t>LAVIN</t>
  </si>
  <si>
    <t>MET/TR</t>
  </si>
  <si>
    <t>MICAELA</t>
  </si>
  <si>
    <t>TORRES</t>
  </si>
  <si>
    <t>HORTA</t>
  </si>
  <si>
    <t xml:space="preserve">CECILIA </t>
  </si>
  <si>
    <t>CARRERE</t>
  </si>
  <si>
    <t>IROUME</t>
  </si>
  <si>
    <t>GABRIELA</t>
  </si>
  <si>
    <t>BALMACEDA</t>
  </si>
  <si>
    <t>ERRAZURIZ</t>
  </si>
  <si>
    <t>CLAUDIO</t>
  </si>
  <si>
    <t>CORNEJO</t>
  </si>
  <si>
    <t>CABEZAS</t>
  </si>
  <si>
    <t>PALMA</t>
  </si>
  <si>
    <t>YAÑEZ</t>
  </si>
  <si>
    <t>SOMMER</t>
  </si>
  <si>
    <t>VASQUEZ</t>
  </si>
  <si>
    <t xml:space="preserve">FERNANDO </t>
  </si>
  <si>
    <t>DE PEÑA</t>
  </si>
  <si>
    <t>YVER</t>
  </si>
  <si>
    <t>SAZU</t>
  </si>
  <si>
    <t>SECRETO EXTROYA</t>
  </si>
  <si>
    <t>ANDRES</t>
  </si>
  <si>
    <t>TURNER</t>
  </si>
  <si>
    <t>IGNACIO</t>
  </si>
  <si>
    <t>ARRIAGADA</t>
  </si>
  <si>
    <t>APOLO</t>
  </si>
  <si>
    <t>FERNANDO</t>
  </si>
  <si>
    <t>SUAREZ</t>
  </si>
  <si>
    <t>CAMPARI Y MEDIO</t>
  </si>
  <si>
    <t>KARINA</t>
  </si>
  <si>
    <t>NEUMAN</t>
  </si>
  <si>
    <t>ORLANDO</t>
  </si>
  <si>
    <t>VILLALOBOS</t>
  </si>
  <si>
    <t>BARCELO</t>
  </si>
  <si>
    <t>MARIO</t>
  </si>
  <si>
    <t>BORQUEZ</t>
  </si>
  <si>
    <t>JAIME</t>
  </si>
  <si>
    <t>SERRA</t>
  </si>
  <si>
    <t>ANGELICA</t>
  </si>
  <si>
    <t>BRAVO</t>
  </si>
  <si>
    <t>VARGAS</t>
  </si>
  <si>
    <t>TORMENTA</t>
  </si>
  <si>
    <t>JUAN IGNACIO</t>
  </si>
  <si>
    <t>FELIPE</t>
  </si>
  <si>
    <t>SAT</t>
  </si>
  <si>
    <t>YABER</t>
  </si>
  <si>
    <t>TAHAN</t>
  </si>
  <si>
    <t>MANUELA</t>
  </si>
  <si>
    <t>ALCON</t>
  </si>
  <si>
    <t>DOMINGO</t>
  </si>
  <si>
    <t xml:space="preserve">MARIA IGNACIA </t>
  </si>
  <si>
    <t>OSCAR</t>
  </si>
  <si>
    <t>RENI</t>
  </si>
  <si>
    <t>MULLER</t>
  </si>
  <si>
    <t>KNOP</t>
  </si>
  <si>
    <t>EL PANGUE CIRO MAGNUM</t>
  </si>
  <si>
    <t>HARRY</t>
  </si>
  <si>
    <t>RICARDO</t>
  </si>
  <si>
    <t>BACHELET</t>
  </si>
  <si>
    <t>ARTIGUES</t>
  </si>
  <si>
    <t>VALERIA</t>
  </si>
  <si>
    <t>WINKELMANN</t>
  </si>
  <si>
    <t>PORFIRI</t>
  </si>
  <si>
    <t>ALBERTO</t>
  </si>
  <si>
    <t>ARCAYA</t>
  </si>
  <si>
    <t>LOPEZ</t>
  </si>
  <si>
    <t xml:space="preserve">FELIX </t>
  </si>
  <si>
    <t>CALLEJAS</t>
  </si>
  <si>
    <t>PUNTA DEL VIENTO ESPARTACO</t>
  </si>
  <si>
    <t>CAMILO</t>
  </si>
  <si>
    <t>DANIELA</t>
  </si>
  <si>
    <t>JARA</t>
  </si>
  <si>
    <t>FLORES</t>
  </si>
  <si>
    <t>SAMIRA</t>
  </si>
  <si>
    <t>JOSE  DANIEL</t>
  </si>
  <si>
    <t>CAROLINA</t>
  </si>
  <si>
    <t>VROLOK</t>
  </si>
  <si>
    <t>MÁXIMO</t>
  </si>
  <si>
    <t>VILLABLANCA</t>
  </si>
  <si>
    <t xml:space="preserve">MARCELO </t>
  </si>
  <si>
    <t>CORTES</t>
  </si>
  <si>
    <t>MACAO</t>
  </si>
  <si>
    <t>GALILEA</t>
  </si>
  <si>
    <t>HALLUX</t>
  </si>
  <si>
    <t>SHMIDT</t>
  </si>
  <si>
    <t>GASPAR</t>
  </si>
  <si>
    <t>FATIMA</t>
  </si>
  <si>
    <t>ALEJANDRO</t>
  </si>
  <si>
    <t>ALMENDRA LOICA</t>
  </si>
  <si>
    <t>FRICKE</t>
  </si>
  <si>
    <t xml:space="preserve">CARLOS </t>
  </si>
  <si>
    <t>EL PEUMO FAGHIRA</t>
  </si>
  <si>
    <t>ALEJANDRA</t>
  </si>
  <si>
    <t>OTOÑO</t>
  </si>
  <si>
    <t xml:space="preserve">MET </t>
  </si>
  <si>
    <t>DIEGO</t>
  </si>
  <si>
    <t>MARTINEZ</t>
  </si>
  <si>
    <t xml:space="preserve">EDMUNDO </t>
  </si>
  <si>
    <t xml:space="preserve">VARELA </t>
  </si>
  <si>
    <t>GERMAN</t>
  </si>
  <si>
    <t>MERINO</t>
  </si>
  <si>
    <t>IRISCH STANAZ</t>
  </si>
  <si>
    <t>GUY</t>
  </si>
  <si>
    <t>BARROILHET</t>
  </si>
  <si>
    <t>SANCHEZ</t>
  </si>
  <si>
    <t>IMDAL</t>
  </si>
  <si>
    <t xml:space="preserve">JUAN GUILLERMO </t>
  </si>
  <si>
    <t>JIMENEZ</t>
  </si>
  <si>
    <t>PB ZOUNA</t>
  </si>
  <si>
    <t>SIMONA</t>
  </si>
  <si>
    <t>ILICITO</t>
  </si>
  <si>
    <t>ALIRAZ</t>
  </si>
  <si>
    <t>DANTE</t>
  </si>
  <si>
    <t>ADELA</t>
  </si>
  <si>
    <t>CONSIGLIERE</t>
  </si>
  <si>
    <t>GAETE</t>
  </si>
  <si>
    <t>APOLO (CONSIGLIERE)</t>
  </si>
  <si>
    <t>TOMAS</t>
  </si>
  <si>
    <t>BEZANILLA</t>
  </si>
  <si>
    <t>COLACAO/LOCO BIELSA</t>
  </si>
  <si>
    <t>ESPARZA</t>
  </si>
  <si>
    <t>CAL FLAMING ARAF</t>
  </si>
  <si>
    <t>KATRINA</t>
  </si>
  <si>
    <t>SWIFT</t>
  </si>
  <si>
    <t>JCG JELRABBOR</t>
  </si>
  <si>
    <t>CONSTANZA</t>
  </si>
  <si>
    <t>DUHALDE</t>
  </si>
  <si>
    <t>PLAZA</t>
  </si>
  <si>
    <t>ISABEL</t>
  </si>
  <si>
    <t>BROWN</t>
  </si>
  <si>
    <t>YARAVI</t>
  </si>
  <si>
    <t>FRANCESCA</t>
  </si>
  <si>
    <t>GIOIA</t>
  </si>
  <si>
    <t>COPIHUE</t>
  </si>
  <si>
    <t>EGUIGUREN</t>
  </si>
  <si>
    <t>JAVIERA</t>
  </si>
  <si>
    <t>LAGOS</t>
  </si>
  <si>
    <t>L</t>
  </si>
  <si>
    <t>AGUSTINA</t>
  </si>
  <si>
    <t>HAMMERSLEYS</t>
  </si>
  <si>
    <t>FONCK</t>
  </si>
  <si>
    <t>AMALIA</t>
  </si>
  <si>
    <t>CERRITO</t>
  </si>
  <si>
    <t>ALESSANDRO</t>
  </si>
  <si>
    <t>EMPERADOR</t>
  </si>
  <si>
    <t>ARMANDO</t>
  </si>
  <si>
    <t>IDE</t>
  </si>
  <si>
    <t>PATRICIA</t>
  </si>
  <si>
    <t>PEREZ</t>
  </si>
  <si>
    <t xml:space="preserve"> JARANA</t>
  </si>
  <si>
    <t>SOLAR</t>
  </si>
  <si>
    <t>CARDEMIL</t>
  </si>
  <si>
    <t>JOSSEFIN</t>
  </si>
  <si>
    <t>CHA BLIS</t>
  </si>
  <si>
    <t>SEÑORIAL</t>
  </si>
  <si>
    <t>ENRIQUE</t>
  </si>
  <si>
    <t>POBLETE</t>
  </si>
  <si>
    <t>SALCEDO</t>
  </si>
  <si>
    <t>SELIM</t>
  </si>
  <si>
    <t>FRANCISCA</t>
  </si>
  <si>
    <t>BARROSO</t>
  </si>
  <si>
    <t>EDUARDO</t>
  </si>
  <si>
    <t>MARIA PAZ</t>
  </si>
  <si>
    <t>ORYAN</t>
  </si>
  <si>
    <t>BANDALO</t>
  </si>
  <si>
    <t>9:23:24</t>
  </si>
  <si>
    <t>9:25:42</t>
  </si>
  <si>
    <t>9:23:27</t>
  </si>
  <si>
    <t>9:26:15</t>
  </si>
  <si>
    <t>9:29:30</t>
  </si>
  <si>
    <t>9:32:00</t>
  </si>
  <si>
    <t>12:19:15</t>
  </si>
  <si>
    <t>12:13:02</t>
  </si>
  <si>
    <t>12:22:35</t>
  </si>
  <si>
    <t>12:16:46</t>
  </si>
  <si>
    <t>12:22:20</t>
  </si>
  <si>
    <t>12:25:35</t>
  </si>
  <si>
    <t>12:14:02</t>
  </si>
  <si>
    <t>12:22:07</t>
  </si>
  <si>
    <t>14:23:42</t>
  </si>
  <si>
    <t>14:39:33</t>
  </si>
  <si>
    <t>14:36:37</t>
  </si>
  <si>
    <t>14:55:46</t>
  </si>
  <si>
    <t>14:38:43</t>
  </si>
  <si>
    <t>14:47:01</t>
  </si>
  <si>
    <t>14:47:15</t>
  </si>
  <si>
    <t>15:10:48</t>
  </si>
  <si>
    <t>14:48:01</t>
  </si>
  <si>
    <t>15:02:30</t>
  </si>
  <si>
    <t>15:21:25</t>
  </si>
  <si>
    <t>15:29:35</t>
  </si>
  <si>
    <t>15:46:54</t>
  </si>
  <si>
    <t>15:51:01</t>
  </si>
  <si>
    <t>15:47:16</t>
  </si>
  <si>
    <t>15:54:41</t>
  </si>
  <si>
    <t>15:47:25</t>
  </si>
  <si>
    <t>15:53:33</t>
  </si>
  <si>
    <t>16:04:36</t>
  </si>
  <si>
    <t>16:16:17</t>
  </si>
  <si>
    <t>16:04:50</t>
  </si>
  <si>
    <t>16:23:26</t>
  </si>
  <si>
    <t>16:14:21</t>
  </si>
  <si>
    <t>16:17:31</t>
  </si>
  <si>
    <t>16:25:07</t>
  </si>
  <si>
    <t>16:14:33</t>
  </si>
  <si>
    <t>16:22:13</t>
  </si>
  <si>
    <t>15:52:51</t>
  </si>
  <si>
    <t>14:10:20</t>
  </si>
  <si>
    <t>14:23:10</t>
  </si>
  <si>
    <t>14:11:50</t>
  </si>
  <si>
    <t>14:31:30</t>
  </si>
  <si>
    <t>14:13:45</t>
  </si>
  <si>
    <t>14:19:49</t>
  </si>
  <si>
    <t>14:22:03</t>
  </si>
  <si>
    <t>14:28:22</t>
  </si>
  <si>
    <t>14:10:05</t>
  </si>
  <si>
    <t>14:24:56</t>
  </si>
  <si>
    <t>14:29:33</t>
  </si>
  <si>
    <t>PEÑUELAS 10-3</t>
  </si>
  <si>
    <t>MATETIC 26-5</t>
  </si>
  <si>
    <t>LOS AROMOS 23-6</t>
  </si>
  <si>
    <t xml:space="preserve">ANKAR REVOLTOSO </t>
  </si>
  <si>
    <t>ALVARO BULNES LLOMPART</t>
  </si>
  <si>
    <t>MAURICIO GONZALEZ CARREÑO</t>
  </si>
  <si>
    <t>MARTIN GARCIA LAZO</t>
  </si>
  <si>
    <t>JUAN PABLO SCHIAPPACASSE CANEPA</t>
  </si>
  <si>
    <t>JOSE ANTONIO VICENTE OLIVARI</t>
  </si>
  <si>
    <t>PABLO LLOMPART GARCIA HUIDOBRO</t>
  </si>
  <si>
    <t>SANTIAGO  SILVA SILVA</t>
  </si>
  <si>
    <t>PAULA  VIAL HURTADO</t>
  </si>
  <si>
    <t>RAIMUNDO UNDURRAGA MUJICA</t>
  </si>
  <si>
    <t>MARK IBAÑEZ EDMISTON</t>
  </si>
  <si>
    <t>CARLOS SABBAGH PISANO</t>
  </si>
  <si>
    <t>MARCELA COTO NIELSEN</t>
  </si>
  <si>
    <t>NICOLAS  OSSANDON LIRA</t>
  </si>
  <si>
    <t>CARLOS HUMERES SIGALA</t>
  </si>
  <si>
    <t>TOMÁS  VALDÉS CORREA</t>
  </si>
  <si>
    <t>VALENTINA GARIN HENRIQUEZ</t>
  </si>
  <si>
    <t>LUKAS BUCKEL OCQUETEAU</t>
  </si>
  <si>
    <t>GABRIEL DIAZ DE VALDES LAYSECA</t>
  </si>
  <si>
    <t>CATALINA ORTUZAR ORPHANOPOULOS</t>
  </si>
  <si>
    <t>ROSAMEL ROJAS GUTIERREZ</t>
  </si>
  <si>
    <t>SOFIA AMOR NUÑEZ</t>
  </si>
  <si>
    <t>RENEE MABEL  MELENDEZ GURREA</t>
  </si>
  <si>
    <t>CRISTOBAL MENDEZ MONTERO</t>
  </si>
  <si>
    <t>JOSEFINA CHAS DE SERRA</t>
  </si>
  <si>
    <t>LUIS  PAROT DONOSO</t>
  </si>
  <si>
    <t>PATRICIO CAMILLA PEÑALOZA</t>
  </si>
  <si>
    <t>ROLANDO SOVINO LAVIN</t>
  </si>
  <si>
    <t>MICAELA TORRES HORTA</t>
  </si>
  <si>
    <t>JOAQUIN MELERO FONTAINE</t>
  </si>
  <si>
    <t>ANTONIA  MATURANA VIDAURRE</t>
  </si>
  <si>
    <t>CECILIA  CARRERE IROUME</t>
  </si>
  <si>
    <t>GABRIELA BALMACEDA ERRAZURIZ</t>
  </si>
  <si>
    <t>BENJAMIN DIAZ N</t>
  </si>
  <si>
    <t>PATRICIO PALMA YAÑEZ</t>
  </si>
  <si>
    <t>PAULA  PRIETO SILVA</t>
  </si>
  <si>
    <t>TIKI  LEA-PLAZA IZQUIERDO</t>
  </si>
  <si>
    <t>FERNANDO  DE PEÑA YVER</t>
  </si>
  <si>
    <t>CAMILA HERRERA CRUZ</t>
  </si>
  <si>
    <t>ANDRES TURNER GONZALEZ</t>
  </si>
  <si>
    <t>IGNACIO ARRIAGADA HERRERA</t>
  </si>
  <si>
    <t>JUAN  EDUARDO SPOERER DE LA SOTTA</t>
  </si>
  <si>
    <t>JOSE PEDRO  VARELA ALFONSO</t>
  </si>
  <si>
    <t>JAVIER MELERO FONTAINE</t>
  </si>
  <si>
    <t xml:space="preserve">FERNANDO SUAREZ </t>
  </si>
  <si>
    <t>ANDRÉ ALVAREZ VALENZUELA</t>
  </si>
  <si>
    <t>CRISTIAN HERRERA RAHILLY</t>
  </si>
  <si>
    <t>VICTOR TARUD RUMIE</t>
  </si>
  <si>
    <t>JOSE TOMAS GONZALEZ VALDES</t>
  </si>
  <si>
    <t xml:space="preserve">KARINA NEUMAN </t>
  </si>
  <si>
    <t>MARIO CORREA BORQUEZ</t>
  </si>
  <si>
    <t>DAVID RAMIREZ FUENTES</t>
  </si>
  <si>
    <t>JAIME TORRES SERRA</t>
  </si>
  <si>
    <t>ANGELICA BRAVO VARGAS</t>
  </si>
  <si>
    <t>FELIPE SAT YABER</t>
  </si>
  <si>
    <t>VICENTE GARIN HENRIQUEZ</t>
  </si>
  <si>
    <t xml:space="preserve">JOSEFINA TAHAN </t>
  </si>
  <si>
    <t>MANUELA VALENZUELA VARGAS</t>
  </si>
  <si>
    <t>DANIELA ANDREA ARANEDA HUIDOBRO</t>
  </si>
  <si>
    <t>MARIA IGNACIA  SAT YABER</t>
  </si>
  <si>
    <t xml:space="preserve">OSCAR TAHAN </t>
  </si>
  <si>
    <t>RENI MULLER KNOP</t>
  </si>
  <si>
    <t>HARRY SADLER TORO</t>
  </si>
  <si>
    <t>RICARDO BACHELET ARTIGUES</t>
  </si>
  <si>
    <t>VALERIA WINKELMANN PORFIRI</t>
  </si>
  <si>
    <t>ALBERTO ARCAYA LOPEZ</t>
  </si>
  <si>
    <t>FELIX  LOPEZ CALLEJAS</t>
  </si>
  <si>
    <t>CAMILO CORNEJO CABEZAS</t>
  </si>
  <si>
    <t>FRANCISCO ARTHUR UGARTE</t>
  </si>
  <si>
    <t>DANIELA JARA FLORES</t>
  </si>
  <si>
    <t>JORGE CAMACHO VIDAKOVIC</t>
  </si>
  <si>
    <t>JOSE  DANIEL TARUD RUMIE</t>
  </si>
  <si>
    <t>CAROLINA CORNEJO CABEZAS</t>
  </si>
  <si>
    <t>MONICA  ASENJO ARAYA</t>
  </si>
  <si>
    <t>MÁXIMO VILLABLANCA ROJAS</t>
  </si>
  <si>
    <t xml:space="preserve">MARCELO  CORTES </t>
  </si>
  <si>
    <t>ANTONIA  GALILEA IZQUIERDO</t>
  </si>
  <si>
    <t>MANUEL JOSE OSSANDON IRARRAZAVAL</t>
  </si>
  <si>
    <t>BENJAMIN SHMIDT GONZALEZ</t>
  </si>
  <si>
    <t xml:space="preserve">GASPAR LOPEZ </t>
  </si>
  <si>
    <t>ALEJANDRO VALDES CRUZ</t>
  </si>
  <si>
    <t>FRANCISCO VALDES FRICKE</t>
  </si>
  <si>
    <t>CARLOS  SILVA OLIVARES</t>
  </si>
  <si>
    <t>JUAN JOSE ARTHUR UGARTE</t>
  </si>
  <si>
    <t>ARTURO MARINETTI VERDERAU</t>
  </si>
  <si>
    <t>EDMUNDO  VARELA  ECHAURREN</t>
  </si>
  <si>
    <t xml:space="preserve">GERMAN MERINO </t>
  </si>
  <si>
    <t>GUY BARROILHET SANCHEZ</t>
  </si>
  <si>
    <t>JUAN GUILLERMO  JIMENEZ ROJAS</t>
  </si>
  <si>
    <t>SIMONA CAMILLA PEÑALOZA</t>
  </si>
  <si>
    <t xml:space="preserve">ESTEBAN OLIVARES </t>
  </si>
  <si>
    <t>CATALINA LLORENS CLARK</t>
  </si>
  <si>
    <t>DANTE MARINETTI MONDIGLIO</t>
  </si>
  <si>
    <t>PEDRO TOMAS VARELA CERDA</t>
  </si>
  <si>
    <t>CRISTOBAL CONSIGLIERE GAETE</t>
  </si>
  <si>
    <t>FERNANDA HERRERA CRUZ</t>
  </si>
  <si>
    <t>MAURICIO CONSIGLIERE GAETE</t>
  </si>
  <si>
    <t>TOMAS TURNER BEZANILLA</t>
  </si>
  <si>
    <t>JORGE ESPARZA ROJAS</t>
  </si>
  <si>
    <t xml:space="preserve">KATRINA SWIFT </t>
  </si>
  <si>
    <t>CONSTANZA DUHALDE PLAZA</t>
  </si>
  <si>
    <t>ISABEL GALILEA BROWN</t>
  </si>
  <si>
    <t xml:space="preserve">FRANCISCO EGUIGUREN </t>
  </si>
  <si>
    <t>JAVIERA LAGOS L</t>
  </si>
  <si>
    <t>HUGO VALDES BARROS</t>
  </si>
  <si>
    <t>AGUSTINA LAGOS L</t>
  </si>
  <si>
    <t>NICOLE HAMMERSLEYS FONCK</t>
  </si>
  <si>
    <t>AMALIA GALILEA IZQUIERDO</t>
  </si>
  <si>
    <t>ALESSANDRO CONSIGLIERE GAETE</t>
  </si>
  <si>
    <t>PATRICIA DIAZ PEREZ</t>
  </si>
  <si>
    <t>ESTEBAN GALDAMES CASORZO</t>
  </si>
  <si>
    <t>JOSSEFIN LINDSTEDT ODDESTAD</t>
  </si>
  <si>
    <t xml:space="preserve">ENRIQUE VERGARA </t>
  </si>
  <si>
    <t>ANDRES POBLETE SALCEDO</t>
  </si>
  <si>
    <t xml:space="preserve">FRANCISCA ORTUZAR </t>
  </si>
  <si>
    <t>EDUARDO PIZZAGALLI SMITH</t>
  </si>
  <si>
    <t>SOFIA LLORENS CLARK</t>
  </si>
  <si>
    <t xml:space="preserve">MARIA PAZ ORYAN </t>
  </si>
  <si>
    <t>AROMOS 23-6</t>
  </si>
  <si>
    <t xml:space="preserve">             </t>
  </si>
  <si>
    <t>20:00.00</t>
  </si>
  <si>
    <t>GRIS</t>
  </si>
  <si>
    <t>JUAN LIRA PEREZ</t>
  </si>
  <si>
    <t>LENTO</t>
  </si>
  <si>
    <t>T</t>
  </si>
  <si>
    <t>05:45:32</t>
  </si>
  <si>
    <t>05:47:12</t>
  </si>
  <si>
    <t>08:15:23</t>
  </si>
  <si>
    <t>08:18:23</t>
  </si>
  <si>
    <t>10:00:12</t>
  </si>
  <si>
    <t>10:12:01</t>
  </si>
  <si>
    <t>12:15:14</t>
  </si>
  <si>
    <t>12:18:14</t>
  </si>
  <si>
    <t>15:12:14</t>
  </si>
  <si>
    <t>15:18:21</t>
  </si>
  <si>
    <t>18:12:54</t>
  </si>
  <si>
    <t>18:18:15</t>
  </si>
  <si>
    <t>ESTARÁ LA LARA</t>
  </si>
  <si>
    <t>RAPIDO</t>
  </si>
  <si>
    <t>S</t>
  </si>
  <si>
    <t>05:47:23</t>
  </si>
  <si>
    <t>05:49:54</t>
  </si>
  <si>
    <t>08:14:25</t>
  </si>
  <si>
    <t>08:21:08</t>
  </si>
  <si>
    <t>10:11:25</t>
  </si>
  <si>
    <t>10:14:15</t>
  </si>
  <si>
    <t>12:12:14</t>
  </si>
  <si>
    <t>12:14:54</t>
  </si>
  <si>
    <t>15:14:23</t>
  </si>
  <si>
    <t>15:22:54</t>
  </si>
  <si>
    <t>18:16:44</t>
  </si>
  <si>
    <t>18:44:55</t>
  </si>
  <si>
    <t>120 ADULTOS</t>
  </si>
  <si>
    <t>18:34.00</t>
  </si>
  <si>
    <t>F</t>
  </si>
  <si>
    <t>CARLOS LETELIER SIVORI</t>
  </si>
  <si>
    <t>09:00:40</t>
  </si>
  <si>
    <t>09:03:43</t>
  </si>
  <si>
    <t>10:45:19</t>
  </si>
  <si>
    <t>10:47:20</t>
  </si>
  <si>
    <t>12:44:49</t>
  </si>
  <si>
    <t>12:46:37</t>
  </si>
  <si>
    <t>14:40:03</t>
  </si>
  <si>
    <t>16:05:28</t>
  </si>
  <si>
    <t>PATRICIO  BUSTAMANTE  PEREZ</t>
  </si>
  <si>
    <t>09:00:44</t>
  </si>
  <si>
    <t>09:03:55</t>
  </si>
  <si>
    <t>10:45:37</t>
  </si>
  <si>
    <t>10:50:49</t>
  </si>
  <si>
    <t>12:46:00</t>
  </si>
  <si>
    <t>12:51:20</t>
  </si>
  <si>
    <t>14:40:58</t>
  </si>
  <si>
    <t>14:45:30</t>
  </si>
  <si>
    <t>16:25:19</t>
  </si>
  <si>
    <t>16:30:26</t>
  </si>
  <si>
    <t>FELIPE PERÓ DOMEYKO</t>
  </si>
  <si>
    <t>SANTA MARTA AGUSTIN</t>
  </si>
  <si>
    <t>09:04:52</t>
  </si>
  <si>
    <t>09:07:56</t>
  </si>
  <si>
    <t>10:54:15</t>
  </si>
  <si>
    <t>10:56:05</t>
  </si>
  <si>
    <t>13:05:52</t>
  </si>
  <si>
    <t>13:08:54</t>
  </si>
  <si>
    <t>15:07:03</t>
  </si>
  <si>
    <t>15:10:17</t>
  </si>
  <si>
    <t>16:57:06</t>
  </si>
  <si>
    <t>17:00:53</t>
  </si>
  <si>
    <t>CL FRODO</t>
  </si>
  <si>
    <t>09:07:47</t>
  </si>
  <si>
    <t>10:54:18</t>
  </si>
  <si>
    <t>10:56:58</t>
  </si>
  <si>
    <t>13:05:51</t>
  </si>
  <si>
    <t>13:09:46</t>
  </si>
  <si>
    <t>15:07:04</t>
  </si>
  <si>
    <t>15:09:46</t>
  </si>
  <si>
    <t>17:01:36</t>
  </si>
  <si>
    <t>17:04:27</t>
  </si>
  <si>
    <t>MAURICIO  GONZALEZ  CARREÑO</t>
  </si>
  <si>
    <t>09:38:19</t>
  </si>
  <si>
    <t>09:41:02</t>
  </si>
  <si>
    <t>11:33:28</t>
  </si>
  <si>
    <t>11:35:54</t>
  </si>
  <si>
    <t>13:27:41</t>
  </si>
  <si>
    <t>13:33:47</t>
  </si>
  <si>
    <t>15:23:10</t>
  </si>
  <si>
    <t>15:28:25</t>
  </si>
  <si>
    <t>17:05:05</t>
  </si>
  <si>
    <t>17:11:56</t>
  </si>
  <si>
    <t>ALEJANDRO KISS BLUMEL</t>
  </si>
  <si>
    <t>EL ESCORIAL FAKIR</t>
  </si>
  <si>
    <t>09:22:47</t>
  </si>
  <si>
    <t>09:26:50</t>
  </si>
  <si>
    <t>11:33:25</t>
  </si>
  <si>
    <t>11:36:45</t>
  </si>
  <si>
    <t>13:40:57</t>
  </si>
  <si>
    <t>13:47:24</t>
  </si>
  <si>
    <t>16:02:47</t>
  </si>
  <si>
    <t>16:07:26</t>
  </si>
  <si>
    <t>17:51:05</t>
  </si>
  <si>
    <t>LAM</t>
  </si>
  <si>
    <t>09:00:18</t>
  </si>
  <si>
    <t>09:01:59</t>
  </si>
  <si>
    <t>10:45:39</t>
  </si>
  <si>
    <t>10:46:04</t>
  </si>
  <si>
    <t>12:44:59</t>
  </si>
  <si>
    <t>12:47:46</t>
  </si>
  <si>
    <t>14:50:46</t>
  </si>
  <si>
    <t>14:58:05</t>
  </si>
  <si>
    <t xml:space="preserve">JUAN PABLO SCHIAPPACASSE </t>
  </si>
  <si>
    <t>FQLA</t>
  </si>
  <si>
    <t>09:03:57</t>
  </si>
  <si>
    <t>09:07:59</t>
  </si>
  <si>
    <t>11:33:23</t>
  </si>
  <si>
    <t>11:37:39</t>
  </si>
  <si>
    <t>13:38:37</t>
  </si>
  <si>
    <t>09:38:16</t>
  </si>
  <si>
    <t>09:45:02</t>
  </si>
  <si>
    <t>11:33:16</t>
  </si>
  <si>
    <t>11:40:49</t>
  </si>
  <si>
    <t xml:space="preserve">ANA MARIA  NOVOA  </t>
  </si>
  <si>
    <t xml:space="preserve">HH MINISTRO </t>
  </si>
  <si>
    <t>09:00:46</t>
  </si>
  <si>
    <t>09:06:35</t>
  </si>
  <si>
    <t>10:46:00</t>
  </si>
  <si>
    <t>10:51:38</t>
  </si>
  <si>
    <t>12:45:50</t>
  </si>
  <si>
    <t>12:51:58</t>
  </si>
  <si>
    <t>14:40:43</t>
  </si>
  <si>
    <t>14:46:09</t>
  </si>
  <si>
    <t>120 JUNIOR</t>
  </si>
  <si>
    <t>LUCAS CALONGE GILARDONI</t>
  </si>
  <si>
    <t>09:22:49</t>
  </si>
  <si>
    <t>09:25:40</t>
  </si>
  <si>
    <t>11:33:21</t>
  </si>
  <si>
    <t>11:35:38</t>
  </si>
  <si>
    <t>13:51:11</t>
  </si>
  <si>
    <t>13:53:48</t>
  </si>
  <si>
    <t>09:00:39</t>
  </si>
  <si>
    <t>09:03:15</t>
  </si>
  <si>
    <t>10:46:10</t>
  </si>
  <si>
    <t>10:47:40</t>
  </si>
  <si>
    <t>12:44:56</t>
  </si>
  <si>
    <t>12:48:15</t>
  </si>
  <si>
    <t>14:37:17</t>
  </si>
  <si>
    <t>14:40:35</t>
  </si>
  <si>
    <t>16:17:13</t>
  </si>
  <si>
    <t>16:24:47</t>
  </si>
  <si>
    <t>SANTIAGO SILVA SILVA</t>
  </si>
  <si>
    <t>09:05:32</t>
  </si>
  <si>
    <t>10:46:08</t>
  </si>
  <si>
    <t>10:50:12</t>
  </si>
  <si>
    <t>80 ADULTOS</t>
  </si>
  <si>
    <t>JOSEFINA MATURANA FELLS</t>
  </si>
  <si>
    <t>09:38:45</t>
  </si>
  <si>
    <t>09:44:44</t>
  </si>
  <si>
    <t>11:32:09</t>
  </si>
  <si>
    <t>11:39:29</t>
  </si>
  <si>
    <t>13:07:53</t>
  </si>
  <si>
    <t>13:23:01</t>
  </si>
  <si>
    <t>SOFIA  AMOR NUÑEZ</t>
  </si>
  <si>
    <t xml:space="preserve">YANARA </t>
  </si>
  <si>
    <t>09:43:14</t>
  </si>
  <si>
    <t>09:49:38</t>
  </si>
  <si>
    <t>11:32:54</t>
  </si>
  <si>
    <t>11:35:18</t>
  </si>
  <si>
    <t>13:08:00</t>
  </si>
  <si>
    <t>13:17:51</t>
  </si>
  <si>
    <t>JOSEFINA RAZZUK GONZALEZ</t>
  </si>
  <si>
    <t>09:41:18</t>
  </si>
  <si>
    <t>09:47:25</t>
  </si>
  <si>
    <t>11:32:20</t>
  </si>
  <si>
    <t>11:38:10</t>
  </si>
  <si>
    <t>13:10:41</t>
  </si>
  <si>
    <t>13:23:29</t>
  </si>
  <si>
    <t xml:space="preserve">ROSAMEL  ROJAS  </t>
  </si>
  <si>
    <t xml:space="preserve">ALBORADA CAOBA </t>
  </si>
  <si>
    <t>09:38:46</t>
  </si>
  <si>
    <t>09:45:32</t>
  </si>
  <si>
    <t>11:39:44</t>
  </si>
  <si>
    <t>11:46:41</t>
  </si>
  <si>
    <t>13:11:39</t>
  </si>
  <si>
    <t>13:39:48</t>
  </si>
  <si>
    <t>09:52:05</t>
  </si>
  <si>
    <t>09:53:42</t>
  </si>
  <si>
    <t>11:39:39</t>
  </si>
  <si>
    <t>11:43:53</t>
  </si>
  <si>
    <t>13:16:25</t>
  </si>
  <si>
    <t>13:25:22</t>
  </si>
  <si>
    <t>ANDRE ALVAREZ VALENZUELA</t>
  </si>
  <si>
    <t>09:52:04</t>
  </si>
  <si>
    <t>09:55:39</t>
  </si>
  <si>
    <t>11:43:13</t>
  </si>
  <si>
    <t>11:45:46</t>
  </si>
  <si>
    <t>13:16:28</t>
  </si>
  <si>
    <t>13:25:20</t>
  </si>
  <si>
    <t>MANUEL BULNES MUZARD</t>
  </si>
  <si>
    <t>09:49:02</t>
  </si>
  <si>
    <t>09:50:45</t>
  </si>
  <si>
    <t>11:44:38</t>
  </si>
  <si>
    <t>11:47:28</t>
  </si>
  <si>
    <t>13:22:36</t>
  </si>
  <si>
    <t>13:27:08</t>
  </si>
  <si>
    <t>MAXI WIMMER -</t>
  </si>
  <si>
    <t>CL GIGOLO</t>
  </si>
  <si>
    <t>09:56:55</t>
  </si>
  <si>
    <t>09:58:27</t>
  </si>
  <si>
    <t>11:54:53</t>
  </si>
  <si>
    <t>11:57:01</t>
  </si>
  <si>
    <t>13:22:53</t>
  </si>
  <si>
    <t>BERNARDO ALGORTA REY</t>
  </si>
  <si>
    <t>VGS AMAYNA</t>
  </si>
  <si>
    <t>09:46:53</t>
  </si>
  <si>
    <t>09:49:33</t>
  </si>
  <si>
    <t>11:34:34</t>
  </si>
  <si>
    <t>11:41:16</t>
  </si>
  <si>
    <t>13:30:33</t>
  </si>
  <si>
    <t>13:38:32</t>
  </si>
  <si>
    <t>ANA MARIA  DELORENZO GALILEA</t>
  </si>
  <si>
    <t>HP IGNACIA</t>
  </si>
  <si>
    <t>09:55:56</t>
  </si>
  <si>
    <t>09:59:20</t>
  </si>
  <si>
    <t>11:54:46</t>
  </si>
  <si>
    <t>11:57:07</t>
  </si>
  <si>
    <t>13:34:55</t>
  </si>
  <si>
    <t>MARIA DEL PILAR TORREALBA ACEVEDO</t>
  </si>
  <si>
    <t>09:50:56</t>
  </si>
  <si>
    <t>09:56:13</t>
  </si>
  <si>
    <t>11:52:23</t>
  </si>
  <si>
    <t>11:56:52</t>
  </si>
  <si>
    <t>13:36:50</t>
  </si>
  <si>
    <t>13:40:35</t>
  </si>
  <si>
    <t>MARTIN ERLWEIN VICUÑA</t>
  </si>
  <si>
    <t>10:00:03</t>
  </si>
  <si>
    <t>10:02:34</t>
  </si>
  <si>
    <t>12:11:33</t>
  </si>
  <si>
    <t>12:14:59</t>
  </si>
  <si>
    <t>13:59:00</t>
  </si>
  <si>
    <t>14:03:11</t>
  </si>
  <si>
    <t>NICOLAS  BULNES LABRA</t>
  </si>
  <si>
    <t>10:00:24</t>
  </si>
  <si>
    <t>10:02:17</t>
  </si>
  <si>
    <t>12:11:55</t>
  </si>
  <si>
    <t>12:13:44</t>
  </si>
  <si>
    <t>13:59:40</t>
  </si>
  <si>
    <t>14:02:35</t>
  </si>
  <si>
    <t>GABRIEL  DIAZ DE VALDES LAYSECA</t>
  </si>
  <si>
    <t>09:54:58</t>
  </si>
  <si>
    <t>10:01:40</t>
  </si>
  <si>
    <t>12:15:07</t>
  </si>
  <si>
    <t>12:18:44</t>
  </si>
  <si>
    <t>14:16:09</t>
  </si>
  <si>
    <t>14:19:05</t>
  </si>
  <si>
    <t>SC EROS</t>
  </si>
  <si>
    <t>09:58:37</t>
  </si>
  <si>
    <t>10:02:06</t>
  </si>
  <si>
    <t>12:38:33</t>
  </si>
  <si>
    <t>12:40:36</t>
  </si>
  <si>
    <t>14:30:09</t>
  </si>
  <si>
    <t>GONZALO BULNES LLOMPART</t>
  </si>
  <si>
    <t>10:18:27</t>
  </si>
  <si>
    <t>10:20:50</t>
  </si>
  <si>
    <t>12:43:39</t>
  </si>
  <si>
    <t>12:47:19</t>
  </si>
  <si>
    <t>14:35:58</t>
  </si>
  <si>
    <t>14:38:27</t>
  </si>
  <si>
    <t>CASTAÑA</t>
  </si>
  <si>
    <t>10:22:29</t>
  </si>
  <si>
    <t>10:24:15</t>
  </si>
  <si>
    <t>12:43:40</t>
  </si>
  <si>
    <t>12:45:54</t>
  </si>
  <si>
    <t>14:35:59</t>
  </si>
  <si>
    <t>14:38:45</t>
  </si>
  <si>
    <t>CRISTOBAL  MENDEZ MONTERO</t>
  </si>
  <si>
    <t>10:22:36</t>
  </si>
  <si>
    <t>10:25:58</t>
  </si>
  <si>
    <t>12:44:58</t>
  </si>
  <si>
    <t>12:50:25</t>
  </si>
  <si>
    <t>14:48:03</t>
  </si>
  <si>
    <t>14:53:12</t>
  </si>
  <si>
    <t>JUAN PABLO PERO DOMEYKO</t>
  </si>
  <si>
    <t>LM KHALIL</t>
  </si>
  <si>
    <t>10:22:38</t>
  </si>
  <si>
    <t>10:29:38</t>
  </si>
  <si>
    <t>12:51:45</t>
  </si>
  <si>
    <t>14:52:38</t>
  </si>
  <si>
    <t>10:22:37</t>
  </si>
  <si>
    <t>10:25:15</t>
  </si>
  <si>
    <t>12:45:19</t>
  </si>
  <si>
    <t>12:48:51</t>
  </si>
  <si>
    <t>14:50:39</t>
  </si>
  <si>
    <t>14:54:02</t>
  </si>
  <si>
    <t>09:48:37</t>
  </si>
  <si>
    <t>09:53:50</t>
  </si>
  <si>
    <t>11:41:09</t>
  </si>
  <si>
    <t>11:47:41</t>
  </si>
  <si>
    <t>13:12:29</t>
  </si>
  <si>
    <t>13:28:24</t>
  </si>
  <si>
    <t>CARLOS  SABBAGH PISANO</t>
  </si>
  <si>
    <t>09:44:27</t>
  </si>
  <si>
    <t>09:47:29</t>
  </si>
  <si>
    <t>11:34:37</t>
  </si>
  <si>
    <t>11:39:12</t>
  </si>
  <si>
    <t>13:12:36</t>
  </si>
  <si>
    <t>13:17:16</t>
  </si>
  <si>
    <t>09:54:27</t>
  </si>
  <si>
    <t>09:57:07</t>
  </si>
  <si>
    <t>11:43:56</t>
  </si>
  <si>
    <t>11:48:23</t>
  </si>
  <si>
    <t>13:36:58</t>
  </si>
  <si>
    <t>PEDRO PABLO  GOMEZ MARTINEZ</t>
  </si>
  <si>
    <t>AS ANDINA</t>
  </si>
  <si>
    <t>09:49:42</t>
  </si>
  <si>
    <t>09:56:38</t>
  </si>
  <si>
    <t>11:43:11</t>
  </si>
  <si>
    <t>11:50:30</t>
  </si>
  <si>
    <t>NICOLAS OSSANDON LIRA</t>
  </si>
  <si>
    <t>09:49:37</t>
  </si>
  <si>
    <t>09:57:48</t>
  </si>
  <si>
    <t>11:40:23</t>
  </si>
  <si>
    <t>11:50:15</t>
  </si>
  <si>
    <t>PS. LAUTARI</t>
  </si>
  <si>
    <t>09:49:39</t>
  </si>
  <si>
    <t>09:54:19</t>
  </si>
  <si>
    <t>11:40:08</t>
  </si>
  <si>
    <t>11:46:25</t>
  </si>
  <si>
    <t>13:08:45</t>
  </si>
  <si>
    <t>13:26:36</t>
  </si>
  <si>
    <t>09:41:05</t>
  </si>
  <si>
    <t>09:43:26</t>
  </si>
  <si>
    <t>11:39:37</t>
  </si>
  <si>
    <t>11:42:00</t>
  </si>
  <si>
    <t>13:12:41</t>
  </si>
  <si>
    <t>13:16:07</t>
  </si>
  <si>
    <t>09:49:44</t>
  </si>
  <si>
    <t>11:43:12</t>
  </si>
  <si>
    <t>11:48:35</t>
  </si>
  <si>
    <t>13:29:55</t>
  </si>
  <si>
    <t>13:35:13</t>
  </si>
  <si>
    <t>SIMBAR</t>
  </si>
  <si>
    <t>ELIM</t>
  </si>
  <si>
    <t>09:43:29</t>
  </si>
  <si>
    <t>09:45:27</t>
  </si>
  <si>
    <t>11:41:02</t>
  </si>
  <si>
    <t>13:19:27</t>
  </si>
  <si>
    <t>13:21:36</t>
  </si>
  <si>
    <t>10:03:29</t>
  </si>
  <si>
    <t>10:10:07</t>
  </si>
  <si>
    <t>16:37.00</t>
  </si>
  <si>
    <t>NICOLAS SOMMER HELMRICH</t>
  </si>
  <si>
    <t>12:01:03</t>
  </si>
  <si>
    <t>12:07:42</t>
  </si>
  <si>
    <t>13:31:42</t>
  </si>
  <si>
    <t>13:35:40</t>
  </si>
  <si>
    <t>14:42:50</t>
  </si>
  <si>
    <t>14:49:59</t>
  </si>
  <si>
    <t>ESTEBAN DE LA FUENTE  ERNST</t>
  </si>
  <si>
    <t xml:space="preserve">ORION </t>
  </si>
  <si>
    <t>11:59:59</t>
  </si>
  <si>
    <t>12:07:10</t>
  </si>
  <si>
    <t>13:30:12</t>
  </si>
  <si>
    <t>14:45:36</t>
  </si>
  <si>
    <t>14:55:18</t>
  </si>
  <si>
    <t>12:05:20</t>
  </si>
  <si>
    <t>13:40:07</t>
  </si>
  <si>
    <t>13:46:58</t>
  </si>
  <si>
    <t>14:54:16</t>
  </si>
  <si>
    <t>15:04:55</t>
  </si>
  <si>
    <t>IGNACIA LARRONDO HOLMGREN</t>
  </si>
  <si>
    <t>12:01:04</t>
  </si>
  <si>
    <t>12:08:39</t>
  </si>
  <si>
    <t>13:38:11</t>
  </si>
  <si>
    <t>13:45:48</t>
  </si>
  <si>
    <t>15:01:28</t>
  </si>
  <si>
    <t>15:06:25</t>
  </si>
  <si>
    <t xml:space="preserve">GERMAN  GOMEZ </t>
  </si>
  <si>
    <t>12:06:01</t>
  </si>
  <si>
    <t>12:13:50</t>
  </si>
  <si>
    <t>13:58:14</t>
  </si>
  <si>
    <t>15:11:58</t>
  </si>
  <si>
    <t>15:20:46</t>
  </si>
  <si>
    <t>12:06:31</t>
  </si>
  <si>
    <t>12:14:28</t>
  </si>
  <si>
    <t>14:06:35</t>
  </si>
  <si>
    <t>15:30:43</t>
  </si>
  <si>
    <t>15:35:50</t>
  </si>
  <si>
    <t>ALDO CAPOCCHI DE TRENQUALYE</t>
  </si>
  <si>
    <t>KAIKO</t>
  </si>
  <si>
    <t>12:14:11</t>
  </si>
  <si>
    <t>12:22:31</t>
  </si>
  <si>
    <t>13:59:35</t>
  </si>
  <si>
    <t>14:05:15</t>
  </si>
  <si>
    <t>15:28:31</t>
  </si>
  <si>
    <t>15:36:11</t>
  </si>
  <si>
    <t>12:22:27</t>
  </si>
  <si>
    <t>12:25:07</t>
  </si>
  <si>
    <t>14:06:38</t>
  </si>
  <si>
    <t>14:11:14</t>
  </si>
  <si>
    <t>15:30:48</t>
  </si>
  <si>
    <t>15:37:01</t>
  </si>
  <si>
    <t xml:space="preserve">FERNANDO HORTA </t>
  </si>
  <si>
    <t>12:03:49</t>
  </si>
  <si>
    <t>12:13:28</t>
  </si>
  <si>
    <t>13:57:39</t>
  </si>
  <si>
    <t>14:04:32</t>
  </si>
  <si>
    <t>15:43:18</t>
  </si>
  <si>
    <t>ALBUNAC</t>
  </si>
  <si>
    <t>12:07:09</t>
  </si>
  <si>
    <t>12:13:00</t>
  </si>
  <si>
    <t>13:57:41</t>
  </si>
  <si>
    <t>14:08:04</t>
  </si>
  <si>
    <t>15:36:44</t>
  </si>
  <si>
    <t>15:44:15</t>
  </si>
  <si>
    <t>IGNACIO  ARRIAGADA HERRERA</t>
  </si>
  <si>
    <t>CL DOÑANA</t>
  </si>
  <si>
    <t>12:06:40</t>
  </si>
  <si>
    <t>12:21:50</t>
  </si>
  <si>
    <t>13:59:22</t>
  </si>
  <si>
    <t>14:14:51</t>
  </si>
  <si>
    <t>15:38:17</t>
  </si>
  <si>
    <t>15:49:36</t>
  </si>
  <si>
    <t>ANGELES PEREZ ARRIETA</t>
  </si>
  <si>
    <t>UNICORNIO</t>
  </si>
  <si>
    <t>12:26:03</t>
  </si>
  <si>
    <t>12:31:14</t>
  </si>
  <si>
    <t>14:19:12</t>
  </si>
  <si>
    <t>14:27:33</t>
  </si>
  <si>
    <t>15:59:56</t>
  </si>
  <si>
    <t>16:06:38</t>
  </si>
  <si>
    <t>DANIELA ARANEDA HUIDOBRO</t>
  </si>
  <si>
    <t>12:32:14</t>
  </si>
  <si>
    <t>12:35:57</t>
  </si>
  <si>
    <t>14:34:50</t>
  </si>
  <si>
    <t>14:37:20</t>
  </si>
  <si>
    <t>16:12:08</t>
  </si>
  <si>
    <t>16:14:05</t>
  </si>
  <si>
    <t>VICENTE PARRA QUINTEROS</t>
  </si>
  <si>
    <t>MAGNETICO</t>
  </si>
  <si>
    <t>12:26:18</t>
  </si>
  <si>
    <t>14:17:24</t>
  </si>
  <si>
    <t>14:22:59</t>
  </si>
  <si>
    <t>16:11:43</t>
  </si>
  <si>
    <t>16:15:01</t>
  </si>
  <si>
    <t>12:24:04</t>
  </si>
  <si>
    <t>12:26:50</t>
  </si>
  <si>
    <t>14:16:30</t>
  </si>
  <si>
    <t>16:12:02</t>
  </si>
  <si>
    <t>16:15:09</t>
  </si>
  <si>
    <t>12:32:13</t>
  </si>
  <si>
    <t>12:36:07</t>
  </si>
  <si>
    <t>14:34:53</t>
  </si>
  <si>
    <t>14:37:55</t>
  </si>
  <si>
    <t>16:12:52</t>
  </si>
  <si>
    <t>16:15:18</t>
  </si>
  <si>
    <t xml:space="preserve">CRISTIAN  HERRERA </t>
  </si>
  <si>
    <t>12:31:01</t>
  </si>
  <si>
    <t>12:41:32</t>
  </si>
  <si>
    <t>14:35:24</t>
  </si>
  <si>
    <t>16:13:41</t>
  </si>
  <si>
    <t>16:17:34</t>
  </si>
  <si>
    <t xml:space="preserve">JUAN CARLOS O NELL </t>
  </si>
  <si>
    <t>MAGNETO</t>
  </si>
  <si>
    <t>12:24:09</t>
  </si>
  <si>
    <t>12:29:03</t>
  </si>
  <si>
    <t>14:17:33</t>
  </si>
  <si>
    <t>14:23:46</t>
  </si>
  <si>
    <t>16:13:49</t>
  </si>
  <si>
    <t>16:17:59</t>
  </si>
  <si>
    <t xml:space="preserve">PAULO VIAL </t>
  </si>
  <si>
    <t>TAI-PAN</t>
  </si>
  <si>
    <t>12:26:30</t>
  </si>
  <si>
    <t>12:36:14</t>
  </si>
  <si>
    <t>14:40:23</t>
  </si>
  <si>
    <t>16:12:05</t>
  </si>
  <si>
    <t>16:18:07</t>
  </si>
  <si>
    <t>ANDRES  DA FORNO WEBER</t>
  </si>
  <si>
    <t xml:space="preserve">LM BAMBAN LAREM </t>
  </si>
  <si>
    <t>CECILIA CARRERE IROUME</t>
  </si>
  <si>
    <t>12:04:37</t>
  </si>
  <si>
    <t>12:06:00</t>
  </si>
  <si>
    <t>13:31:28</t>
  </si>
  <si>
    <t>13:37:00</t>
  </si>
  <si>
    <t>14:42:47</t>
  </si>
  <si>
    <t>14:48:19</t>
  </si>
  <si>
    <t>BARHAMMARIAM</t>
  </si>
  <si>
    <t>11:59:51</t>
  </si>
  <si>
    <t>12:05:48</t>
  </si>
  <si>
    <t>13:30:10</t>
  </si>
  <si>
    <t>13:37:17</t>
  </si>
  <si>
    <t>14:43:42</t>
  </si>
  <si>
    <t>14:53:52</t>
  </si>
  <si>
    <t>CRISTIAN CORNEJO CABEZAS</t>
  </si>
  <si>
    <t>S/T</t>
  </si>
  <si>
    <t>12:01:01</t>
  </si>
  <si>
    <t>12:10:58</t>
  </si>
  <si>
    <t>JOSE ANTONIO VICENTE  OLIVARI</t>
  </si>
  <si>
    <t>RANCO</t>
  </si>
  <si>
    <t>12:34:41</t>
  </si>
  <si>
    <t>14:36:07</t>
  </si>
  <si>
    <t>14:42:55</t>
  </si>
  <si>
    <t xml:space="preserve">NICOLE ALONSO </t>
  </si>
  <si>
    <t>OUT</t>
  </si>
  <si>
    <t>12:02:52</t>
  </si>
  <si>
    <t>12:15:44</t>
  </si>
  <si>
    <t>16:07.00</t>
  </si>
  <si>
    <t>11:50:58</t>
  </si>
  <si>
    <t>13:27:27</t>
  </si>
  <si>
    <t>13:29:30</t>
  </si>
  <si>
    <t>14:41:43</t>
  </si>
  <si>
    <t>14:45:20</t>
  </si>
  <si>
    <t>11:48:30</t>
  </si>
  <si>
    <t>11:51:26</t>
  </si>
  <si>
    <t>13:27:58</t>
  </si>
  <si>
    <t>14:42:34</t>
  </si>
  <si>
    <t>DOMINGO  SPOERER  VERGARA</t>
  </si>
  <si>
    <t>11:51:52</t>
  </si>
  <si>
    <t>11:55:39</t>
  </si>
  <si>
    <t>13:35:43</t>
  </si>
  <si>
    <t>14:56:36</t>
  </si>
  <si>
    <t>15:00:31</t>
  </si>
  <si>
    <t>11:51:51</t>
  </si>
  <si>
    <t>11:57:15</t>
  </si>
  <si>
    <t>13:35:31</t>
  </si>
  <si>
    <t>13:40:24</t>
  </si>
  <si>
    <t>14:57:13</t>
  </si>
  <si>
    <t>FRANCESCA GIOIA MANSILLA</t>
  </si>
  <si>
    <t>11:51:49</t>
  </si>
  <si>
    <t>11:55:50</t>
  </si>
  <si>
    <t>13:35:00</t>
  </si>
  <si>
    <t>13:40:29</t>
  </si>
  <si>
    <t>14:57:10</t>
  </si>
  <si>
    <t>15:02:38</t>
  </si>
  <si>
    <t>ANCAR PARTISANO</t>
  </si>
  <si>
    <t>12:34:44</t>
  </si>
  <si>
    <t>12:44:22</t>
  </si>
  <si>
    <t>14:43:09</t>
  </si>
  <si>
    <t>CAMILA  HERRERA CRUZ</t>
  </si>
  <si>
    <t>13:30:00</t>
  </si>
  <si>
    <t>13:35:45</t>
  </si>
  <si>
    <t>14:47:20</t>
  </si>
  <si>
    <t>13:30:54</t>
  </si>
  <si>
    <t>13:38:12</t>
  </si>
  <si>
    <t>14:44:54</t>
  </si>
  <si>
    <t>14:51:46</t>
  </si>
  <si>
    <t>LUIS  RODRIGUEZ RODRIGUEZ</t>
  </si>
  <si>
    <t>LA TOBRUK</t>
  </si>
  <si>
    <t>13:32:40</t>
  </si>
  <si>
    <t>13:39:10</t>
  </si>
  <si>
    <t>14:45:48</t>
  </si>
  <si>
    <t>14:57:43</t>
  </si>
  <si>
    <t xml:space="preserve">FRANCISCA SOVINO </t>
  </si>
  <si>
    <t>14:50:45</t>
  </si>
  <si>
    <t>14:59:03</t>
  </si>
  <si>
    <t xml:space="preserve">MARCELO CORTES </t>
  </si>
  <si>
    <t>13:40:00</t>
  </si>
  <si>
    <t>13:43:22</t>
  </si>
  <si>
    <t>14:55:09</t>
  </si>
  <si>
    <t>15:00:09</t>
  </si>
  <si>
    <t>MARIA IGNACIA SAT YABER</t>
  </si>
  <si>
    <t>13:37:59</t>
  </si>
  <si>
    <t>14:55:16</t>
  </si>
  <si>
    <t>15:00:10</t>
  </si>
  <si>
    <t xml:space="preserve">ROLANDO SOVINO </t>
  </si>
  <si>
    <t>AFGANO</t>
  </si>
  <si>
    <t>13:44:23</t>
  </si>
  <si>
    <t>14:55:02</t>
  </si>
  <si>
    <t>15:00:27</t>
  </si>
  <si>
    <t>AL- PARISH</t>
  </si>
  <si>
    <t>13:37:56</t>
  </si>
  <si>
    <t>13:44:28</t>
  </si>
  <si>
    <t>14:54:58</t>
  </si>
  <si>
    <t>15:00:35</t>
  </si>
  <si>
    <t>TRINIDAD MOSQUEIRA P.</t>
  </si>
  <si>
    <t>EL ARRAYAN AL-RIYAH</t>
  </si>
  <si>
    <t>14:52:21</t>
  </si>
  <si>
    <t>15:05:07</t>
  </si>
  <si>
    <t xml:space="preserve">ARTURO ZAPATA </t>
  </si>
  <si>
    <t>13:33:09</t>
  </si>
  <si>
    <t>13:43:44</t>
  </si>
  <si>
    <t>14:55:47</t>
  </si>
  <si>
    <t>15:05:59</t>
  </si>
  <si>
    <t>ESTEBAN  GALDAMES CASORZO</t>
  </si>
  <si>
    <t>13:49:15</t>
  </si>
  <si>
    <t>15:03:33</t>
  </si>
  <si>
    <t>15:08:38</t>
  </si>
  <si>
    <t>EDUARDO  SABBAGH PISANO</t>
  </si>
  <si>
    <t>13:32:14</t>
  </si>
  <si>
    <t>13:43:05</t>
  </si>
  <si>
    <t>15:00:01</t>
  </si>
  <si>
    <t>15:09:30</t>
  </si>
  <si>
    <t>13:44:52</t>
  </si>
  <si>
    <t>13:54:07</t>
  </si>
  <si>
    <t>15:08:47</t>
  </si>
  <si>
    <t>15:16:39</t>
  </si>
  <si>
    <t>JUAN JOSE  ECHAVARRI GLAISNER</t>
  </si>
  <si>
    <t>CANDELA</t>
  </si>
  <si>
    <t>13:46:36</t>
  </si>
  <si>
    <t>13:53:27</t>
  </si>
  <si>
    <t>15:08:50</t>
  </si>
  <si>
    <t>15:19:55</t>
  </si>
  <si>
    <t>ALEJANDRA  SCHIFFRIN SALAS</t>
  </si>
  <si>
    <t>ARISTOTELES</t>
  </si>
  <si>
    <t>13:33:45</t>
  </si>
  <si>
    <t>13:50:10</t>
  </si>
  <si>
    <t>15:08:13</t>
  </si>
  <si>
    <t>15:20:22</t>
  </si>
  <si>
    <t>PUNTA DEL VIENTO</t>
  </si>
  <si>
    <t>13:32:08</t>
  </si>
  <si>
    <t>13:49:36</t>
  </si>
  <si>
    <t>15:03:46</t>
  </si>
  <si>
    <t>15:22:24</t>
  </si>
  <si>
    <t>CARLOS SILVA OLIVARES</t>
  </si>
  <si>
    <t>13:49:49</t>
  </si>
  <si>
    <t>15:17:11</t>
  </si>
  <si>
    <t>15:22:35</t>
  </si>
  <si>
    <t>ENRIQUE QUINTANA MENESES</t>
  </si>
  <si>
    <t>13:54:16</t>
  </si>
  <si>
    <t>14:00:39</t>
  </si>
  <si>
    <t>15:15:22</t>
  </si>
  <si>
    <t>15:22:58</t>
  </si>
  <si>
    <t>13:58:00</t>
  </si>
  <si>
    <t>15:27:13</t>
  </si>
  <si>
    <t>FELIPE BARAONA UNDURRAGA</t>
  </si>
  <si>
    <t>13:50:20</t>
  </si>
  <si>
    <t>14:01:54</t>
  </si>
  <si>
    <t>15:22:30</t>
  </si>
  <si>
    <t>15:30:49</t>
  </si>
  <si>
    <t>SEBASTIAN IRARRAZAVAL FERNANDEZ</t>
  </si>
  <si>
    <t>13:44:48</t>
  </si>
  <si>
    <t>13:55:36</t>
  </si>
  <si>
    <t>15:32:25</t>
  </si>
  <si>
    <t>15:36:02</t>
  </si>
  <si>
    <t>BENJAMIN SCHMIDT GONZALEZ</t>
  </si>
  <si>
    <t>14:08:12</t>
  </si>
  <si>
    <t>15:32:28</t>
  </si>
  <si>
    <t>15:39:55</t>
  </si>
  <si>
    <t xml:space="preserve">SERGIO ACHURRA </t>
  </si>
  <si>
    <t>CAYENE</t>
  </si>
  <si>
    <t>14:08:57</t>
  </si>
  <si>
    <t>14:13:28</t>
  </si>
  <si>
    <t>15:35:13</t>
  </si>
  <si>
    <t>15:41:02</t>
  </si>
  <si>
    <t>14:08:56</t>
  </si>
  <si>
    <t>14:13:35</t>
  </si>
  <si>
    <t>15:36:26</t>
  </si>
  <si>
    <t>15:42:20</t>
  </si>
  <si>
    <t>GUILLERMO UNDURRAGA ECHEVERRIA</t>
  </si>
  <si>
    <t xml:space="preserve">EL PALOMO </t>
  </si>
  <si>
    <t>14:15:35</t>
  </si>
  <si>
    <t>15:38:54</t>
  </si>
  <si>
    <t>15:44:25</t>
  </si>
  <si>
    <t xml:space="preserve">INGRID FONCK </t>
  </si>
  <si>
    <t>14:10:58</t>
  </si>
  <si>
    <t>14:14:33</t>
  </si>
  <si>
    <t>15:40:03</t>
  </si>
  <si>
    <t>15:47:36</t>
  </si>
  <si>
    <t xml:space="preserve">CONSTANZA  REPOSI </t>
  </si>
  <si>
    <t>14:11:07</t>
  </si>
  <si>
    <t>15:45:40</t>
  </si>
  <si>
    <t>15:48:19</t>
  </si>
  <si>
    <t>CASTAÑUELA</t>
  </si>
  <si>
    <t>14:10:12</t>
  </si>
  <si>
    <t>14:14:08</t>
  </si>
  <si>
    <t>15:45:01</t>
  </si>
  <si>
    <t>15:49:23</t>
  </si>
  <si>
    <t>KITTY NAVEA MOYA</t>
  </si>
  <si>
    <t>SANTA CAROLINA AMADEUS</t>
  </si>
  <si>
    <t>14:11:49</t>
  </si>
  <si>
    <t>15:48:23</t>
  </si>
  <si>
    <t>15:59:08</t>
  </si>
  <si>
    <t>MULAN</t>
  </si>
  <si>
    <t>14:10:54</t>
  </si>
  <si>
    <t>14:18:24</t>
  </si>
  <si>
    <t>15:53:31</t>
  </si>
  <si>
    <t>16:00:58</t>
  </si>
  <si>
    <t>TONJA HARDYMAN HEINJE</t>
  </si>
  <si>
    <t>14:11:59</t>
  </si>
  <si>
    <t>14:21:37</t>
  </si>
  <si>
    <t>16:00:32</t>
  </si>
  <si>
    <t>16:05:09</t>
  </si>
  <si>
    <t>ARTURO SOLAR BAEZA</t>
  </si>
  <si>
    <t>L.A. MOUCHE</t>
  </si>
  <si>
    <t>14:16:28</t>
  </si>
  <si>
    <t>14:23:08</t>
  </si>
  <si>
    <t>16:01:27</t>
  </si>
  <si>
    <t>16:06:26</t>
  </si>
  <si>
    <t>14:16:32</t>
  </si>
  <si>
    <t>14:23:23</t>
  </si>
  <si>
    <t>16:00:01</t>
  </si>
  <si>
    <t>16:07:07</t>
  </si>
  <si>
    <t>VICTOR  RIOS SALAS</t>
  </si>
  <si>
    <t>CAL TIGRE KAR</t>
  </si>
  <si>
    <t>14:09:54</t>
  </si>
  <si>
    <t>14:21:41</t>
  </si>
  <si>
    <t>15:57:13</t>
  </si>
  <si>
    <t>16:08:28</t>
  </si>
  <si>
    <t>PATRICIA CANALES BUSTAMANTE</t>
  </si>
  <si>
    <t>MAGENTA</t>
  </si>
  <si>
    <t>14:31:18</t>
  </si>
  <si>
    <t>16:00:34</t>
  </si>
  <si>
    <t>13:35:29</t>
  </si>
  <si>
    <t>13:41:35</t>
  </si>
  <si>
    <t>14:50:36</t>
  </si>
  <si>
    <t>15:03:52</t>
  </si>
  <si>
    <t xml:space="preserve">GUY BARRIOLHET </t>
  </si>
  <si>
    <t>13:34:58</t>
  </si>
  <si>
    <t>15:02:54</t>
  </si>
  <si>
    <t>15:20:09</t>
  </si>
  <si>
    <t xml:space="preserve">DIEGO FUENTES </t>
  </si>
  <si>
    <t>13:45:59</t>
  </si>
  <si>
    <t>ENRIQUE LARRONDO ORREGO</t>
  </si>
  <si>
    <t>TEREK</t>
  </si>
  <si>
    <t>JUAN CARLOS JERIA MORAGA</t>
  </si>
  <si>
    <t>ACC</t>
  </si>
  <si>
    <t>CLAUDIO  SEPULVEDA EGAÑA</t>
  </si>
  <si>
    <t>GUILLERMO  UNDURRAGA RAMIREZ</t>
  </si>
  <si>
    <t>DON WILLY</t>
  </si>
  <si>
    <t xml:space="preserve">JUAN PABLO  ROJAS  </t>
  </si>
  <si>
    <t>40 JUNIOR</t>
  </si>
  <si>
    <t>13:32:00</t>
  </si>
  <si>
    <t>13:37:29</t>
  </si>
  <si>
    <t>14:44:22</t>
  </si>
  <si>
    <t>14:48:31</t>
  </si>
  <si>
    <t>CARLOS ANDRES HOLMGREN FERNANDEZ</t>
  </si>
  <si>
    <t>EMIR</t>
  </si>
  <si>
    <t>13:39:40</t>
  </si>
  <si>
    <t>14:45:29</t>
  </si>
  <si>
    <t>ESTEBAN  OLIVARES  OSORIO</t>
  </si>
  <si>
    <t>13:30:57</t>
  </si>
  <si>
    <t>13:36:19</t>
  </si>
  <si>
    <t>14:42:31</t>
  </si>
  <si>
    <t>14:50:57</t>
  </si>
  <si>
    <t>CRISTOBAL GONZALES VERGARA</t>
  </si>
  <si>
    <t>ASIRYA</t>
  </si>
  <si>
    <t>13:42:52</t>
  </si>
  <si>
    <t>14:44:18</t>
  </si>
  <si>
    <t>14:51:11</t>
  </si>
  <si>
    <t>MUSCAT</t>
  </si>
  <si>
    <t>14:44:29</t>
  </si>
  <si>
    <t>14:54:06</t>
  </si>
  <si>
    <t>13:36:40</t>
  </si>
  <si>
    <t>14:52:01</t>
  </si>
  <si>
    <t>14:59:12</t>
  </si>
  <si>
    <t xml:space="preserve">CRISTOBAL CONSIGLIERE </t>
  </si>
  <si>
    <t>13:36:34</t>
  </si>
  <si>
    <t>13:42:19</t>
  </si>
  <si>
    <t>14:55:07</t>
  </si>
  <si>
    <t>15:02:43</t>
  </si>
  <si>
    <t xml:space="preserve">JOSEFINE LINDSTEDT </t>
  </si>
  <si>
    <t>13:47:35</t>
  </si>
  <si>
    <t>14:57:35</t>
  </si>
  <si>
    <t>15:06:06</t>
  </si>
  <si>
    <t>13:32:02</t>
  </si>
  <si>
    <t>13:48:35</t>
  </si>
  <si>
    <t>15:03:32</t>
  </si>
  <si>
    <t>15:08:57</t>
  </si>
  <si>
    <t>FRANCISCO EGUIGUREN VALDES</t>
  </si>
  <si>
    <t>ANCAR BARRANCA</t>
  </si>
  <si>
    <t>13:37:06</t>
  </si>
  <si>
    <t>14:54:17</t>
  </si>
  <si>
    <t>15:09:05</t>
  </si>
  <si>
    <t>PEDRO PABLO  VALDEZ FRICKE</t>
  </si>
  <si>
    <t>13:46:09</t>
  </si>
  <si>
    <t>15:05:10</t>
  </si>
  <si>
    <t>15:10:22</t>
  </si>
  <si>
    <t>JAVIERA LAGOS XX</t>
  </si>
  <si>
    <t>13:38:50</t>
  </si>
  <si>
    <t>13:43:59</t>
  </si>
  <si>
    <t>15:08:08</t>
  </si>
  <si>
    <t>15:13:16</t>
  </si>
  <si>
    <t>VICENTE UNDURRAGA RAMIREZ</t>
  </si>
  <si>
    <t>INSECTO</t>
  </si>
  <si>
    <t>13:45:58</t>
  </si>
  <si>
    <t>15:09:44</t>
  </si>
  <si>
    <t>15:14:08</t>
  </si>
  <si>
    <t>FELIPE BARAONA GARCIA</t>
  </si>
  <si>
    <t>MAGNUM TA</t>
  </si>
  <si>
    <t>13:38:10</t>
  </si>
  <si>
    <t>15:08:04</t>
  </si>
  <si>
    <t>15:17:20</t>
  </si>
  <si>
    <t>AGUSTIN  BARAONA GARCIA</t>
  </si>
  <si>
    <t>13:50:34</t>
  </si>
  <si>
    <t>15:16:24</t>
  </si>
  <si>
    <t>15:18:54</t>
  </si>
  <si>
    <t>CONSTANZA  DUHALDE PLAZA</t>
  </si>
  <si>
    <t>13:48:32</t>
  </si>
  <si>
    <t>13:57:14</t>
  </si>
  <si>
    <t>15:17:21</t>
  </si>
  <si>
    <t>15:23:05</t>
  </si>
  <si>
    <t>CALCETA</t>
  </si>
  <si>
    <t>15:21:20</t>
  </si>
  <si>
    <t>14:02:36</t>
  </si>
  <si>
    <t>14:06:47</t>
  </si>
  <si>
    <t>15:31:14</t>
  </si>
  <si>
    <t>15:34:27</t>
  </si>
  <si>
    <t>14:03:25</t>
  </si>
  <si>
    <t>14:07:03</t>
  </si>
  <si>
    <t>15:45:35</t>
  </si>
  <si>
    <t>SEBASTIAN IRARRAZAVAL TAGLE</t>
  </si>
  <si>
    <t>SUEÑA PENSANDO</t>
  </si>
  <si>
    <t>13:44:50</t>
  </si>
  <si>
    <t>14:06:28</t>
  </si>
  <si>
    <t>15:32:30</t>
  </si>
  <si>
    <t>15:39:33</t>
  </si>
  <si>
    <t>CAROLINA ORTEGA CALDERON</t>
  </si>
  <si>
    <t>14:02:37</t>
  </si>
  <si>
    <t>14:08:35</t>
  </si>
  <si>
    <t>15:32:06</t>
  </si>
  <si>
    <t>NICOLE HAMMERSLEY FONCK</t>
  </si>
  <si>
    <t>14:11:00</t>
  </si>
  <si>
    <t>14:15:59</t>
  </si>
  <si>
    <t>15:45:00</t>
  </si>
  <si>
    <t>15:49:54</t>
  </si>
  <si>
    <t>ELISA  RIOS GARCIA - HUIDOBRO</t>
  </si>
  <si>
    <t>PS ARAUCO</t>
  </si>
  <si>
    <t>14:09:57</t>
  </si>
  <si>
    <t>14:21:32</t>
  </si>
  <si>
    <t>15:54:22</t>
  </si>
  <si>
    <t>15:58:05</t>
  </si>
  <si>
    <t>13:31:59</t>
  </si>
  <si>
    <t>13:42:09</t>
  </si>
  <si>
    <t>14:53:54</t>
  </si>
  <si>
    <t>15:01:38</t>
  </si>
  <si>
    <t>YARABI</t>
  </si>
  <si>
    <t>13:31:58</t>
  </si>
  <si>
    <t>13:54:39</t>
  </si>
  <si>
    <t>15:09:51</t>
  </si>
  <si>
    <t>15:16:46</t>
  </si>
  <si>
    <t>FERNANDA  HERRERA CRUZ</t>
  </si>
  <si>
    <t xml:space="preserve">MIGUEL  DE LA FUENTE  </t>
  </si>
  <si>
    <t>EPIR</t>
  </si>
  <si>
    <t>13:49:45</t>
  </si>
  <si>
    <t>13:52:36</t>
  </si>
  <si>
    <t>19:00.00</t>
  </si>
  <si>
    <t xml:space="preserve">PATRICIA DIAZ </t>
  </si>
  <si>
    <t>JARANA</t>
  </si>
  <si>
    <t>14:00:09</t>
  </si>
  <si>
    <t>14:02:53</t>
  </si>
  <si>
    <t>EDGAR SANHUEZA BRAVO</t>
  </si>
  <si>
    <t>MIKONOS</t>
  </si>
  <si>
    <t>13:59:59</t>
  </si>
  <si>
    <t>14:11:32</t>
  </si>
  <si>
    <t>FERNANDO QUEIROLO RUIBAL</t>
  </si>
  <si>
    <t>14:16:05</t>
  </si>
  <si>
    <t>nacional</t>
  </si>
  <si>
    <t>fei</t>
  </si>
  <si>
    <t>GABRIEL  ALCIDES VERGARA</t>
  </si>
  <si>
    <t>MARTIN  BULNES LABRA</t>
  </si>
  <si>
    <t>KALI</t>
  </si>
  <si>
    <t>11:52:38</t>
  </si>
  <si>
    <t>11:56:00</t>
  </si>
  <si>
    <t>09:00:42</t>
  </si>
  <si>
    <t>09:07:01</t>
  </si>
  <si>
    <t>METTR</t>
  </si>
  <si>
    <t>10:45:38</t>
  </si>
  <si>
    <t>10:47:44</t>
  </si>
  <si>
    <t>12:47:06</t>
  </si>
  <si>
    <t>14:37:15</t>
  </si>
  <si>
    <t>14:39:57</t>
  </si>
  <si>
    <t>APOLO CONSIGLIERE</t>
  </si>
  <si>
    <t>RITOQUE 8-9</t>
  </si>
  <si>
    <t>MTTO</t>
  </si>
  <si>
    <t>LA EL</t>
  </si>
  <si>
    <t xml:space="preserve">RB </t>
  </si>
  <si>
    <t xml:space="preserve">ROSAMEL ROJAS </t>
  </si>
  <si>
    <t>FELIPE PERO DOMEYKO</t>
  </si>
  <si>
    <t xml:space="preserve">EL CALIFA </t>
  </si>
  <si>
    <t xml:space="preserve">PAULO VIAL VICENTE </t>
  </si>
  <si>
    <t xml:space="preserve">CARLOS ZEPEDA OVALLE </t>
  </si>
  <si>
    <t xml:space="preserve">CRETA </t>
  </si>
  <si>
    <t>JORGE LIVINGSTONE</t>
  </si>
  <si>
    <t xml:space="preserve">FADEL </t>
  </si>
  <si>
    <t xml:space="preserve">LORETO HENRIQUEZ </t>
  </si>
  <si>
    <t>VROLOX</t>
  </si>
  <si>
    <t xml:space="preserve">JAVIERA  GAJARDO ARAOS </t>
  </si>
  <si>
    <t xml:space="preserve">TAN-TAN </t>
  </si>
  <si>
    <t xml:space="preserve">HARNEL VENENO </t>
  </si>
  <si>
    <t>PAULA LLORENS  CLARK</t>
  </si>
  <si>
    <t>EL ARRAYAN AL- HATY</t>
  </si>
  <si>
    <t>SABASTIAN IRARRAZAVAL FERNANDEZ</t>
  </si>
  <si>
    <t>ZAHIR</t>
  </si>
  <si>
    <t>MARIANA SABBAGH VIDAL</t>
  </si>
  <si>
    <t xml:space="preserve">VILLARICA </t>
  </si>
  <si>
    <t xml:space="preserve">NELSON MANDELA </t>
  </si>
  <si>
    <t xml:space="preserve">CRISTIAN CORNEJO CABEZAS </t>
  </si>
  <si>
    <t xml:space="preserve">YARETA </t>
  </si>
  <si>
    <t xml:space="preserve">PATRICIO PALMA YAÑEZ </t>
  </si>
  <si>
    <t xml:space="preserve">NOOR </t>
  </si>
  <si>
    <t xml:space="preserve">JUAN EDUARDO SPOERER DE LA SOTTA </t>
  </si>
  <si>
    <t xml:space="preserve">VENTISQUERO </t>
  </si>
  <si>
    <t xml:space="preserve">NICOL LENA </t>
  </si>
  <si>
    <t xml:space="preserve">JUAN EDUARDO COX VIAL </t>
  </si>
  <si>
    <t xml:space="preserve">CLAUDIO CASTILLO </t>
  </si>
  <si>
    <t xml:space="preserve">ALLIPE </t>
  </si>
  <si>
    <t xml:space="preserve">RODRIGO SAAVEDRA </t>
  </si>
  <si>
    <t xml:space="preserve">TENCALITO </t>
  </si>
  <si>
    <t xml:space="preserve">CAMILO CORNEJO CABEZAS </t>
  </si>
  <si>
    <t xml:space="preserve">MULAN </t>
  </si>
  <si>
    <t>DAVID RAMIREZ (HIJO)</t>
  </si>
  <si>
    <t xml:space="preserve">PAJARITO </t>
  </si>
  <si>
    <t xml:space="preserve">CARLOS SILVA SILVA </t>
  </si>
  <si>
    <t xml:space="preserve">JERONIMA </t>
  </si>
  <si>
    <t xml:space="preserve">ANTONIL VERGARA VERGARA </t>
  </si>
  <si>
    <t xml:space="preserve">AS CAUTIVA </t>
  </si>
  <si>
    <t xml:space="preserve">PEDRO PABLO GOMEZ MARTINEZ </t>
  </si>
  <si>
    <t xml:space="preserve">TIGRE DOS </t>
  </si>
  <si>
    <t>DAVID RAMIREZ (PADRE)</t>
  </si>
  <si>
    <t xml:space="preserve">MAURICIO GONZALEZ CARREÑO </t>
  </si>
  <si>
    <t>VGS AMAYA</t>
  </si>
  <si>
    <t xml:space="preserve">ORLANDO VILLALOBOS BARCELO </t>
  </si>
  <si>
    <t xml:space="preserve">DOÑA ANA </t>
  </si>
  <si>
    <t xml:space="preserve">FRANCISCO ARISTIA LECAROS </t>
  </si>
  <si>
    <t>PALOMO</t>
  </si>
  <si>
    <t xml:space="preserve">ANGELES PEREZ ARRIETA </t>
  </si>
  <si>
    <t xml:space="preserve">UNICORNIO </t>
  </si>
  <si>
    <t xml:space="preserve">DOMINGO SPOERER VERGARA </t>
  </si>
  <si>
    <t xml:space="preserve">YASSER </t>
  </si>
  <si>
    <t xml:space="preserve">JUAN IGNACIO SPOERER VERGARA </t>
  </si>
  <si>
    <t>ZEUSZ</t>
  </si>
  <si>
    <t xml:space="preserve">PEDRO VARELA CERDA </t>
  </si>
  <si>
    <t xml:space="preserve">BACAN </t>
  </si>
  <si>
    <t xml:space="preserve">FERNANDO BUSTO  RUBILAR </t>
  </si>
  <si>
    <t xml:space="preserve">KITOR </t>
  </si>
  <si>
    <t xml:space="preserve">FERNANDA HERRERA CRUZ </t>
  </si>
  <si>
    <t xml:space="preserve">MARAVILLA </t>
  </si>
  <si>
    <t xml:space="preserve">SEBASTIAN IRARRAZAVAL TAGLE </t>
  </si>
  <si>
    <t xml:space="preserve">SUEÑA PENSANDO </t>
  </si>
  <si>
    <t xml:space="preserve">ALVARO COX MUJICA </t>
  </si>
  <si>
    <t xml:space="preserve">CARMELO </t>
  </si>
  <si>
    <t xml:space="preserve">FELIPE SAT YABER </t>
  </si>
  <si>
    <t xml:space="preserve">CARMELA </t>
  </si>
  <si>
    <t xml:space="preserve">TOMAS TURNER BEZANILLA </t>
  </si>
  <si>
    <t xml:space="preserve">COLACAO/LOCO BIELSA </t>
  </si>
  <si>
    <t xml:space="preserve">CONSTANZA DUHALDE PLAZA </t>
  </si>
  <si>
    <t xml:space="preserve">SAMMER </t>
  </si>
  <si>
    <t xml:space="preserve">MARIA IGNACIA SAT  YABER </t>
  </si>
  <si>
    <t xml:space="preserve">LUCERO </t>
  </si>
  <si>
    <t xml:space="preserve">TRINIDAD MOSQUEIRA PODESTA </t>
  </si>
  <si>
    <t xml:space="preserve">EL ARRAYAN AL-RIYAH </t>
  </si>
  <si>
    <t xml:space="preserve">SECRETO </t>
  </si>
  <si>
    <t xml:space="preserve">ANDRES PATRICIO DA FORNO WEBER </t>
  </si>
  <si>
    <t>ISABEL VALDES</t>
  </si>
  <si>
    <t xml:space="preserve">PERSEGUIDA </t>
  </si>
  <si>
    <t xml:space="preserve">IGNACIO URENDA </t>
  </si>
  <si>
    <t xml:space="preserve">JOSEFINA VICENTE OLIVARI </t>
  </si>
  <si>
    <t xml:space="preserve">GABRIEL DIAZ DE VALDES </t>
  </si>
  <si>
    <t>KEMO</t>
  </si>
  <si>
    <t xml:space="preserve">MARCELO BARROS PRIETO </t>
  </si>
  <si>
    <t xml:space="preserve">BUCANERO </t>
  </si>
  <si>
    <t xml:space="preserve">HUGO VALDES BARROS </t>
  </si>
  <si>
    <t xml:space="preserve">FANTASISTA </t>
  </si>
  <si>
    <t xml:space="preserve">ALEJANDRO VALDES </t>
  </si>
  <si>
    <t xml:space="preserve">ALMENDRA LOICA </t>
  </si>
  <si>
    <t xml:space="preserve">COPIHUE </t>
  </si>
  <si>
    <t>JOSE DANIEL TARUD RUMIE</t>
  </si>
  <si>
    <t xml:space="preserve">RICARDO BACHELET ARTIGUES </t>
  </si>
  <si>
    <t xml:space="preserve">GITANO </t>
  </si>
  <si>
    <t xml:space="preserve">GONZALO PIZARRO BOZO </t>
  </si>
  <si>
    <t>KAMAL</t>
  </si>
  <si>
    <t xml:space="preserve">SAMIRA </t>
  </si>
  <si>
    <t xml:space="preserve">ZZ TOP </t>
  </si>
  <si>
    <t xml:space="preserve">JAVIER MENDEZ YAÑEZ </t>
  </si>
  <si>
    <t xml:space="preserve">OSAMA </t>
  </si>
  <si>
    <t xml:space="preserve">GONZALO GAJARDO </t>
  </si>
  <si>
    <t xml:space="preserve">LA MOUCHE </t>
  </si>
  <si>
    <t xml:space="preserve">FELIPE BARRAONA GARCIA </t>
  </si>
  <si>
    <t xml:space="preserve">MAGNUM-TA </t>
  </si>
  <si>
    <t xml:space="preserve">JUAN CARLOS MENDEZ MONTERO </t>
  </si>
  <si>
    <t xml:space="preserve">OVERA GALACTICA </t>
  </si>
  <si>
    <t xml:space="preserve">CAPITANO </t>
  </si>
  <si>
    <t xml:space="preserve">FELIPE BARRAONA UNDURRAGA  </t>
  </si>
  <si>
    <t xml:space="preserve">KITTY NAVEA MOYA </t>
  </si>
  <si>
    <t xml:space="preserve">SERGIO DEL REAL </t>
  </si>
  <si>
    <t xml:space="preserve">ADELA MATURANA VIDAURRE </t>
  </si>
  <si>
    <t xml:space="preserve">MUSCAT </t>
  </si>
  <si>
    <t xml:space="preserve">JAVIERA LAGOS </t>
  </si>
  <si>
    <t xml:space="preserve">PRADDA </t>
  </si>
  <si>
    <t xml:space="preserve">CAMILO ZEPEDA OVALLE </t>
  </si>
  <si>
    <t xml:space="preserve">ANTONIA HUBER GARCIA </t>
  </si>
  <si>
    <t xml:space="preserve">APOLO </t>
  </si>
  <si>
    <t xml:space="preserve">JOSE ZEPEDA OVALLE </t>
  </si>
  <si>
    <t xml:space="preserve">CANELA </t>
  </si>
  <si>
    <t xml:space="preserve">AGUSTINA LAGOS </t>
  </si>
  <si>
    <t xml:space="preserve">VISON </t>
  </si>
  <si>
    <t xml:space="preserve">JOSE MARIA BARAONA </t>
  </si>
  <si>
    <t>NICOLE HAMERSLEY  FONCK</t>
  </si>
  <si>
    <t xml:space="preserve">MORENA MIA </t>
  </si>
  <si>
    <t xml:space="preserve">ESTEBAN OLIVARES OSORIO </t>
  </si>
  <si>
    <t xml:space="preserve">ALIRAZ </t>
  </si>
  <si>
    <t xml:space="preserve">DANTE MARINETTI MONDIGLIO </t>
  </si>
  <si>
    <t xml:space="preserve">BALTAZAR </t>
  </si>
  <si>
    <t xml:space="preserve">CATALINA ORTEGA </t>
  </si>
  <si>
    <t xml:space="preserve">RAYO </t>
  </si>
  <si>
    <t xml:space="preserve">FRANCISCA ORTEGA </t>
  </si>
  <si>
    <t xml:space="preserve">BARROSO </t>
  </si>
  <si>
    <t>BIO BIO 6-10-2012</t>
  </si>
  <si>
    <t>Q</t>
  </si>
  <si>
    <t>AI</t>
  </si>
  <si>
    <t>AY</t>
  </si>
  <si>
    <t>CE</t>
  </si>
  <si>
    <t>CU</t>
  </si>
  <si>
    <t xml:space="preserve"> HORA MAXIMA</t>
  </si>
  <si>
    <t>17:47.0</t>
  </si>
  <si>
    <t>16:07.0</t>
  </si>
  <si>
    <t>16:05.0</t>
  </si>
  <si>
    <t>PARA ORDENAR TOMAS DESDE EL Nº DE PETO HASTA LA COLUMNA "CY"</t>
  </si>
  <si>
    <t>CATEGORIA POR 80 "BH"</t>
  </si>
  <si>
    <t>CATEGORIA 60 POR "AW"</t>
  </si>
  <si>
    <t>CATEGORIAS  40 Y PROMO POR "BM"</t>
  </si>
  <si>
    <t>OCULTA LAS COLUMNAS QUE TENGAN EN LA PRIMERA LINEA COLOR NEGRO DE FONDO</t>
  </si>
  <si>
    <t>INGRESA LAS HORAS SOLAMENTE SOBRE LAS CELDAS ROJAS</t>
  </si>
  <si>
    <t>110930</t>
  </si>
  <si>
    <t>111526</t>
  </si>
  <si>
    <t>132704</t>
  </si>
  <si>
    <t>133204</t>
  </si>
  <si>
    <t>152535</t>
  </si>
  <si>
    <t>153345</t>
  </si>
  <si>
    <t>110045</t>
  </si>
  <si>
    <t>110411</t>
  </si>
  <si>
    <t>130500</t>
  </si>
  <si>
    <t>130818</t>
  </si>
  <si>
    <t>152725</t>
  </si>
  <si>
    <t>153543</t>
  </si>
  <si>
    <t>111013</t>
  </si>
  <si>
    <t>111540</t>
  </si>
  <si>
    <t>132525</t>
  </si>
  <si>
    <t>152103</t>
  </si>
  <si>
    <t>152605</t>
  </si>
  <si>
    <t>114015</t>
  </si>
  <si>
    <t>114253</t>
  </si>
  <si>
    <t>144427</t>
  </si>
  <si>
    <t>145028</t>
  </si>
  <si>
    <t>162504</t>
  </si>
  <si>
    <t>163101</t>
  </si>
  <si>
    <t>LUKAS BUCKEL OCQUETOU</t>
  </si>
  <si>
    <t>KONSTERRUS</t>
  </si>
  <si>
    <t>110221</t>
  </si>
  <si>
    <t>125803</t>
  </si>
  <si>
    <t>130101</t>
  </si>
  <si>
    <t>150111</t>
  </si>
  <si>
    <t>150910</t>
  </si>
  <si>
    <t>JOSEFINA MATURANA FEL</t>
  </si>
  <si>
    <t>112310</t>
  </si>
  <si>
    <t>112639</t>
  </si>
  <si>
    <t>132425</t>
  </si>
  <si>
    <t>132612</t>
  </si>
  <si>
    <t>153107</t>
  </si>
  <si>
    <t>153459</t>
  </si>
  <si>
    <t>CATALINA ORTUZAR ORFANOPULUS</t>
  </si>
  <si>
    <t>111423</t>
  </si>
  <si>
    <t>132702</t>
  </si>
  <si>
    <t>133046</t>
  </si>
  <si>
    <t>152545</t>
  </si>
  <si>
    <t>153605</t>
  </si>
  <si>
    <t>110117</t>
  </si>
  <si>
    <t>110600</t>
  </si>
  <si>
    <t>130252</t>
  </si>
  <si>
    <t>130807</t>
  </si>
  <si>
    <t>153914</t>
  </si>
  <si>
    <t>154316</t>
  </si>
  <si>
    <t>MABEL MELENDEZ</t>
  </si>
  <si>
    <t>111100</t>
  </si>
  <si>
    <t>111655</t>
  </si>
  <si>
    <t>133356</t>
  </si>
  <si>
    <t>155702</t>
  </si>
  <si>
    <t>155906</t>
  </si>
  <si>
    <t>111803</t>
  </si>
  <si>
    <t>132202</t>
  </si>
  <si>
    <t>133628</t>
  </si>
  <si>
    <t>155656</t>
  </si>
  <si>
    <t>160646</t>
  </si>
  <si>
    <t>ALFREDO SAT YABER</t>
  </si>
  <si>
    <t>111535</t>
  </si>
  <si>
    <t>112600</t>
  </si>
  <si>
    <t>132102</t>
  </si>
  <si>
    <t>133048</t>
  </si>
  <si>
    <t>105358</t>
  </si>
  <si>
    <t>105924</t>
  </si>
  <si>
    <t>125442</t>
  </si>
  <si>
    <t>125915</t>
  </si>
  <si>
    <t>PAULO VIAL</t>
  </si>
  <si>
    <t>ALACRAN</t>
  </si>
  <si>
    <t>110131</t>
  </si>
  <si>
    <t>110425</t>
  </si>
  <si>
    <t>130248</t>
  </si>
  <si>
    <t>130707</t>
  </si>
  <si>
    <t>112329</t>
  </si>
  <si>
    <t>112649</t>
  </si>
  <si>
    <t>132701</t>
  </si>
  <si>
    <t>ROSAMEL ROJAS</t>
  </si>
  <si>
    <t>110541</t>
  </si>
  <si>
    <t>SERGIO BELTRAN SANCHEZ</t>
  </si>
  <si>
    <t>111101</t>
  </si>
  <si>
    <t>112930</t>
  </si>
  <si>
    <t>SHEIK ALI</t>
  </si>
  <si>
    <t>114938</t>
  </si>
  <si>
    <t>144447</t>
  </si>
  <si>
    <t>ALEJANDRO KISS RIOS</t>
  </si>
  <si>
    <t>115506</t>
  </si>
  <si>
    <t>145045</t>
  </si>
  <si>
    <t>145330</t>
  </si>
  <si>
    <t>130238</t>
  </si>
  <si>
    <t>130611</t>
  </si>
  <si>
    <t>150600</t>
  </si>
  <si>
    <t>150852</t>
  </si>
  <si>
    <t>170000</t>
  </si>
  <si>
    <t>170100</t>
  </si>
  <si>
    <t>170600</t>
  </si>
  <si>
    <t>170700</t>
  </si>
  <si>
    <t>121200</t>
  </si>
  <si>
    <t>121510</t>
  </si>
  <si>
    <t>143350</t>
  </si>
  <si>
    <t>143618</t>
  </si>
  <si>
    <t>122549</t>
  </si>
  <si>
    <t>123249</t>
  </si>
  <si>
    <t>144845</t>
  </si>
  <si>
    <t>145858</t>
  </si>
  <si>
    <t>KB FAIZA</t>
  </si>
  <si>
    <t>124911</t>
  </si>
  <si>
    <t>130111</t>
  </si>
  <si>
    <t>151811</t>
  </si>
  <si>
    <t>160830</t>
  </si>
  <si>
    <t>ANTONIA HUERTA</t>
  </si>
  <si>
    <t>FAKIR</t>
  </si>
  <si>
    <t>124912</t>
  </si>
  <si>
    <t>125757</t>
  </si>
  <si>
    <t>160732</t>
  </si>
  <si>
    <t>MARAVILLA</t>
  </si>
  <si>
    <t>125529</t>
  </si>
  <si>
    <t>130311</t>
  </si>
  <si>
    <t>155855</t>
  </si>
  <si>
    <t>155810</t>
  </si>
  <si>
    <t>160204</t>
  </si>
  <si>
    <t>CONSTANZA RIQUELME</t>
  </si>
  <si>
    <t>EL MAGIAR</t>
  </si>
  <si>
    <t>124913</t>
  </si>
  <si>
    <t>130034</t>
  </si>
  <si>
    <t>155820</t>
  </si>
  <si>
    <t>FRANCISCA GIOGIA MANSILLA</t>
  </si>
  <si>
    <t>122539</t>
  </si>
  <si>
    <t>123426</t>
  </si>
  <si>
    <t>144843</t>
  </si>
  <si>
    <t>122540</t>
  </si>
  <si>
    <t>123410</t>
  </si>
  <si>
    <t>144840</t>
  </si>
  <si>
    <t>145621</t>
  </si>
  <si>
    <t>FERNANDO BUSTOS</t>
  </si>
  <si>
    <t>QUITOR</t>
  </si>
  <si>
    <t>121500</t>
  </si>
  <si>
    <t>143256</t>
  </si>
  <si>
    <t>144057</t>
  </si>
  <si>
    <t>CRISTIAN ORTIZ</t>
  </si>
  <si>
    <t>KUYEN</t>
  </si>
  <si>
    <t>132111</t>
  </si>
  <si>
    <t>133323</t>
  </si>
  <si>
    <t>155959</t>
  </si>
  <si>
    <t>161616</t>
  </si>
  <si>
    <t>ANDRES ALVAREZ VALENZUELA</t>
  </si>
  <si>
    <t>LAIZ</t>
  </si>
  <si>
    <t>134015</t>
  </si>
  <si>
    <t>135329</t>
  </si>
  <si>
    <t>155804</t>
  </si>
  <si>
    <t>160611</t>
  </si>
  <si>
    <t>FERNANDA VIAL</t>
  </si>
  <si>
    <t>TAI PAN</t>
  </si>
  <si>
    <t>132012</t>
  </si>
  <si>
    <t>153820</t>
  </si>
  <si>
    <t>154820</t>
  </si>
  <si>
    <t>JUAN PABLO CALONGE</t>
  </si>
  <si>
    <t>QUILTY</t>
  </si>
  <si>
    <t>132136</t>
  </si>
  <si>
    <t>132939</t>
  </si>
  <si>
    <t>153745</t>
  </si>
  <si>
    <t>154441</t>
  </si>
  <si>
    <t>131301</t>
  </si>
  <si>
    <t>131843</t>
  </si>
  <si>
    <t>152117</t>
  </si>
  <si>
    <t>152637</t>
  </si>
  <si>
    <t>JUAN ENRIQUE HARISMENDY</t>
  </si>
  <si>
    <t>MORO</t>
  </si>
  <si>
    <t>130202</t>
  </si>
  <si>
    <t>131244</t>
  </si>
  <si>
    <t>151633</t>
  </si>
  <si>
    <t>152154</t>
  </si>
  <si>
    <t>131307</t>
  </si>
  <si>
    <t>131855</t>
  </si>
  <si>
    <t>153020</t>
  </si>
  <si>
    <t>IGNACIO VALENZUELA</t>
  </si>
  <si>
    <t>BENGAZI</t>
  </si>
  <si>
    <t>132429</t>
  </si>
  <si>
    <t>153955</t>
  </si>
  <si>
    <t>154716</t>
  </si>
  <si>
    <t>131742</t>
  </si>
  <si>
    <t>152800</t>
  </si>
  <si>
    <t>131300</t>
  </si>
  <si>
    <t>131956</t>
  </si>
  <si>
    <t>151700</t>
  </si>
  <si>
    <t>152600</t>
  </si>
  <si>
    <t>131815</t>
  </si>
  <si>
    <t>152538</t>
  </si>
  <si>
    <t>132906</t>
  </si>
  <si>
    <t>LLEGAdA</t>
  </si>
  <si>
    <t>CHEQUEO</t>
  </si>
  <si>
    <t>BO</t>
  </si>
  <si>
    <t>120 CEI ** JADULTOS</t>
  </si>
  <si>
    <t>18:24.00</t>
  </si>
  <si>
    <t>16:09.00</t>
  </si>
  <si>
    <t>11</t>
  </si>
  <si>
    <t>22</t>
  </si>
  <si>
    <t>33</t>
  </si>
  <si>
    <t>11:22:33</t>
  </si>
  <si>
    <t>10</t>
  </si>
  <si>
    <t>12</t>
  </si>
  <si>
    <t>14</t>
  </si>
  <si>
    <t>10:12:14</t>
  </si>
  <si>
    <t>15</t>
  </si>
  <si>
    <t>34</t>
  </si>
  <si>
    <t>11:22:34</t>
  </si>
  <si>
    <t>10:12:15</t>
  </si>
  <si>
    <t>17</t>
  </si>
  <si>
    <t>14:15:17</t>
  </si>
  <si>
    <t>56</t>
  </si>
  <si>
    <t>10:12:56</t>
  </si>
  <si>
    <t>13</t>
  </si>
  <si>
    <t>10:13:12</t>
  </si>
  <si>
    <t>40</t>
  </si>
  <si>
    <t>11:22:40</t>
  </si>
  <si>
    <t>21</t>
  </si>
  <si>
    <t>10:12:21</t>
  </si>
  <si>
    <t>23</t>
  </si>
  <si>
    <t>14:15:23</t>
  </si>
  <si>
    <t>08</t>
  </si>
  <si>
    <t>10:15:08</t>
  </si>
  <si>
    <t>19</t>
  </si>
  <si>
    <t>00</t>
  </si>
  <si>
    <t>10:19:00</t>
  </si>
  <si>
    <t>41</t>
  </si>
  <si>
    <t>11:22:41</t>
  </si>
  <si>
    <t>10:12:22</t>
  </si>
  <si>
    <t>24</t>
  </si>
  <si>
    <t>14:15:24</t>
  </si>
  <si>
    <t>50</t>
  </si>
  <si>
    <t>10:15:50</t>
  </si>
  <si>
    <t>98</t>
  </si>
  <si>
    <t>10:19:98</t>
  </si>
  <si>
    <t>45</t>
  </si>
  <si>
    <t>11:22:45</t>
  </si>
  <si>
    <t>26</t>
  </si>
  <si>
    <t>10:12:26</t>
  </si>
  <si>
    <t>28</t>
  </si>
  <si>
    <t>14:15:28</t>
  </si>
  <si>
    <t>18</t>
  </si>
  <si>
    <t>10:17:18</t>
  </si>
  <si>
    <t>90</t>
  </si>
  <si>
    <t>10:23:90</t>
  </si>
  <si>
    <t>46</t>
  </si>
  <si>
    <t>11:22:46</t>
  </si>
  <si>
    <t>27</t>
  </si>
  <si>
    <t>10:12:27</t>
  </si>
  <si>
    <t>29</t>
  </si>
  <si>
    <t>14:15:29</t>
  </si>
  <si>
    <t>60</t>
  </si>
  <si>
    <t>10:17:60</t>
  </si>
  <si>
    <t>88</t>
  </si>
  <si>
    <t>10:24:88</t>
  </si>
  <si>
    <t>11:00:45</t>
  </si>
  <si>
    <t>02</t>
  </si>
  <si>
    <t>11:02:21</t>
  </si>
  <si>
    <t>58</t>
  </si>
  <si>
    <t>03</t>
  </si>
  <si>
    <t>12:58:03</t>
  </si>
  <si>
    <t>01</t>
  </si>
  <si>
    <t>13:01:01</t>
  </si>
  <si>
    <t>15:01:11</t>
  </si>
  <si>
    <t>09</t>
  </si>
  <si>
    <t>15:09:10</t>
  </si>
  <si>
    <t/>
  </si>
  <si>
    <t>::</t>
  </si>
  <si>
    <t>11:10:13</t>
  </si>
  <si>
    <t>11:15:40</t>
  </si>
  <si>
    <t>25</t>
  </si>
  <si>
    <t>13:25:25</t>
  </si>
  <si>
    <t>06</t>
  </si>
  <si>
    <t>13:29:06</t>
  </si>
  <si>
    <t>15:21:03</t>
  </si>
  <si>
    <t>05</t>
  </si>
  <si>
    <t>15:26:05</t>
  </si>
  <si>
    <t>30</t>
  </si>
  <si>
    <t>11:09:30</t>
  </si>
  <si>
    <t>11:15:26</t>
  </si>
  <si>
    <t>04</t>
  </si>
  <si>
    <t>13:27:04</t>
  </si>
  <si>
    <t>32</t>
  </si>
  <si>
    <t>13:32:04</t>
  </si>
  <si>
    <t>35</t>
  </si>
  <si>
    <t>15:25:35</t>
  </si>
  <si>
    <t>15:33:45</t>
  </si>
  <si>
    <t>11:14:23</t>
  </si>
  <si>
    <t>13:27:02</t>
  </si>
  <si>
    <t>13:30:46</t>
  </si>
  <si>
    <t>15:25:45</t>
  </si>
  <si>
    <t>36</t>
  </si>
  <si>
    <t>15:36:05</t>
  </si>
  <si>
    <t>11:04:11</t>
  </si>
  <si>
    <t>13:05:00</t>
  </si>
  <si>
    <t>13:08:18</t>
  </si>
  <si>
    <t>15:27:25</t>
  </si>
  <si>
    <t>43</t>
  </si>
  <si>
    <t>15:35:43</t>
  </si>
  <si>
    <t>11:23:10</t>
  </si>
  <si>
    <t>39</t>
  </si>
  <si>
    <t>11:26:39</t>
  </si>
  <si>
    <t>13:24:25</t>
  </si>
  <si>
    <t>13:26:12</t>
  </si>
  <si>
    <t>31</t>
  </si>
  <si>
    <t>07</t>
  </si>
  <si>
    <t>15:31:07</t>
  </si>
  <si>
    <t>59</t>
  </si>
  <si>
    <t>15:34:59</t>
  </si>
  <si>
    <t>11:01:17</t>
  </si>
  <si>
    <t>11:06:00</t>
  </si>
  <si>
    <t>52</t>
  </si>
  <si>
    <t>13:02:52</t>
  </si>
  <si>
    <t>13:08:07</t>
  </si>
  <si>
    <t>15:39:14</t>
  </si>
  <si>
    <t>15:43:16</t>
  </si>
  <si>
    <t>11:11:00</t>
  </si>
  <si>
    <t>11:18:03</t>
  </si>
  <si>
    <t>13:22:02</t>
  </si>
  <si>
    <t>13:36:28</t>
  </si>
  <si>
    <t>15:56:56</t>
  </si>
  <si>
    <t>16:06:46</t>
  </si>
  <si>
    <t>55</t>
  </si>
  <si>
    <t>11:16:55</t>
  </si>
  <si>
    <t>57</t>
  </si>
  <si>
    <t>15:57:02</t>
  </si>
  <si>
    <t>15:59:06</t>
  </si>
  <si>
    <t>11:40:15</t>
  </si>
  <si>
    <t>42</t>
  </si>
  <si>
    <t>53</t>
  </si>
  <si>
    <t>11:42:53</t>
  </si>
  <si>
    <t>44</t>
  </si>
  <si>
    <t>14:44:27</t>
  </si>
  <si>
    <t>14:50:28</t>
  </si>
  <si>
    <t>16:25:04</t>
  </si>
  <si>
    <t>16:31:01</t>
  </si>
  <si>
    <t>11:15:35</t>
  </si>
  <si>
    <t>11:26:00</t>
  </si>
  <si>
    <t>13:21:02</t>
  </si>
  <si>
    <t>48</t>
  </si>
  <si>
    <t>13:30:48</t>
  </si>
  <si>
    <t>10:53:58</t>
  </si>
  <si>
    <t>10:59:24</t>
  </si>
  <si>
    <t>54</t>
  </si>
  <si>
    <t>12:54:42</t>
  </si>
  <si>
    <t>12:59:15</t>
  </si>
  <si>
    <t>11:01:31</t>
  </si>
  <si>
    <t>11:04:25</t>
  </si>
  <si>
    <t>13:02:48</t>
  </si>
  <si>
    <t>13:07:07</t>
  </si>
  <si>
    <t>11:23:29</t>
  </si>
  <si>
    <t>49</t>
  </si>
  <si>
    <t>11:26:49</t>
  </si>
  <si>
    <t>13:27:01</t>
  </si>
  <si>
    <t>11:05:41</t>
  </si>
  <si>
    <t>11:11:01</t>
  </si>
  <si>
    <t>11:29:30</t>
  </si>
  <si>
    <t>38</t>
  </si>
  <si>
    <t>13:02:38</t>
  </si>
  <si>
    <t>13:06:11</t>
  </si>
  <si>
    <t>15:06:00</t>
  </si>
  <si>
    <t>15:08:52</t>
  </si>
  <si>
    <t>11:49:38</t>
  </si>
  <si>
    <t>47</t>
  </si>
  <si>
    <t>14:44:47</t>
  </si>
  <si>
    <t>17:00:00</t>
  </si>
  <si>
    <t>17:06:00</t>
  </si>
  <si>
    <t>11:55:06</t>
  </si>
  <si>
    <t>14:53:30</t>
  </si>
  <si>
    <t>17:01:00</t>
  </si>
  <si>
    <t>17:07:00</t>
  </si>
  <si>
    <t>12:12:00</t>
  </si>
  <si>
    <t>12:15:10</t>
  </si>
  <si>
    <t>14:33:50</t>
  </si>
  <si>
    <t>14:36:18</t>
  </si>
  <si>
    <t>12:25:49</t>
  </si>
  <si>
    <t>12:32:49</t>
  </si>
  <si>
    <t>14:48:45</t>
  </si>
  <si>
    <t>14:58:58</t>
  </si>
  <si>
    <t>12:49:11</t>
  </si>
  <si>
    <t>13:01:11</t>
  </si>
  <si>
    <t>15:18:11</t>
  </si>
  <si>
    <t>16:08:30</t>
  </si>
  <si>
    <t>12:15:00</t>
  </si>
  <si>
    <t>14:32:56</t>
  </si>
  <si>
    <t>14:40:57</t>
  </si>
  <si>
    <t>12:25:40</t>
  </si>
  <si>
    <t>14:48:40</t>
  </si>
  <si>
    <t>14:56:21</t>
  </si>
  <si>
    <t>12:25:39</t>
  </si>
  <si>
    <t>12:34:26</t>
  </si>
  <si>
    <t>14:48:43</t>
  </si>
  <si>
    <t>12:55:29</t>
  </si>
  <si>
    <t>13:03:11</t>
  </si>
  <si>
    <t>15:58:55</t>
  </si>
  <si>
    <t>16:02:04</t>
  </si>
  <si>
    <t>12:49:12</t>
  </si>
  <si>
    <t>12:57:57</t>
  </si>
  <si>
    <t>16:07:32</t>
  </si>
  <si>
    <t>12:49:13</t>
  </si>
  <si>
    <t>13:00:34</t>
  </si>
  <si>
    <t>20</t>
  </si>
  <si>
    <t>15:58:20</t>
  </si>
  <si>
    <t>13:02:02</t>
  </si>
  <si>
    <t>13:12:44</t>
  </si>
  <si>
    <t>15:16:33</t>
  </si>
  <si>
    <t>15:21:54</t>
  </si>
  <si>
    <t>13:13:01</t>
  </si>
  <si>
    <t>13:18:43</t>
  </si>
  <si>
    <t>15:21:17</t>
  </si>
  <si>
    <t>37</t>
  </si>
  <si>
    <t>15:26:37</t>
  </si>
  <si>
    <t>13:29:39</t>
  </si>
  <si>
    <t>15:37:45</t>
  </si>
  <si>
    <t>15:44:41</t>
  </si>
  <si>
    <t>13:20:12</t>
  </si>
  <si>
    <t>15:38:20</t>
  </si>
  <si>
    <t>15:48:20</t>
  </si>
  <si>
    <t>13:40:15</t>
  </si>
  <si>
    <t>13:53:29</t>
  </si>
  <si>
    <t>15:58:04</t>
  </si>
  <si>
    <t>16:06:11</t>
  </si>
  <si>
    <t>13:21:11</t>
  </si>
  <si>
    <t>13:33:23</t>
  </si>
  <si>
    <t>15:59:59</t>
  </si>
  <si>
    <t>16:16:16</t>
  </si>
  <si>
    <t>13:13:00</t>
  </si>
  <si>
    <t>13:18:15</t>
  </si>
  <si>
    <t>15:25:38</t>
  </si>
  <si>
    <t>13:19:56</t>
  </si>
  <si>
    <t>15:17:00</t>
  </si>
  <si>
    <t>13:13:07</t>
  </si>
  <si>
    <t>13:17:42</t>
  </si>
  <si>
    <t>15:28:00</t>
  </si>
  <si>
    <t>13:18:55</t>
  </si>
  <si>
    <t>15:30:20</t>
  </si>
  <si>
    <t>13:24:29</t>
  </si>
  <si>
    <t>64</t>
  </si>
  <si>
    <t>11:22:64</t>
  </si>
  <si>
    <t>10:12:45</t>
  </si>
  <si>
    <t>65</t>
  </si>
  <si>
    <t>11:22:65</t>
  </si>
  <si>
    <t>10:12:46</t>
  </si>
  <si>
    <t>66</t>
  </si>
  <si>
    <t>11:22:66</t>
  </si>
  <si>
    <t>10:12:47</t>
  </si>
  <si>
    <t>67</t>
  </si>
  <si>
    <t>11:22:67</t>
  </si>
  <si>
    <t>10:12:48</t>
  </si>
  <si>
    <t>68</t>
  </si>
  <si>
    <t>11:22:68</t>
  </si>
  <si>
    <t>10:12:49</t>
  </si>
  <si>
    <t>69</t>
  </si>
  <si>
    <t>11:22:69</t>
  </si>
  <si>
    <t>10:12:50</t>
  </si>
  <si>
    <t>70</t>
  </si>
  <si>
    <t>11:22:70</t>
  </si>
  <si>
    <t>51</t>
  </si>
  <si>
    <t>10:12:51</t>
  </si>
  <si>
    <t>PROMOCIONALES</t>
  </si>
  <si>
    <t>HABILITATORIA 60</t>
  </si>
  <si>
    <t>HABILITATORIAS</t>
  </si>
  <si>
    <t>VELOC HABILITACION</t>
  </si>
  <si>
    <t>082310</t>
  </si>
  <si>
    <t>082724</t>
  </si>
  <si>
    <t>100606</t>
  </si>
  <si>
    <t>100955</t>
  </si>
  <si>
    <t>082219</t>
  </si>
  <si>
    <t>082506</t>
  </si>
  <si>
    <t>100728</t>
  </si>
  <si>
    <t>101004</t>
  </si>
  <si>
    <t>ATAHUALPA</t>
  </si>
  <si>
    <t>083114</t>
  </si>
  <si>
    <t>083334</t>
  </si>
  <si>
    <t>101653</t>
  </si>
  <si>
    <t>101936</t>
  </si>
  <si>
    <t>0831360</t>
  </si>
  <si>
    <t>083340</t>
  </si>
  <si>
    <t>101538</t>
  </si>
  <si>
    <t>101810</t>
  </si>
  <si>
    <t>084615</t>
  </si>
  <si>
    <t>084825</t>
  </si>
  <si>
    <t>105204</t>
  </si>
  <si>
    <t>105850</t>
  </si>
  <si>
    <t>084610</t>
  </si>
  <si>
    <t>084928</t>
  </si>
  <si>
    <t>104404</t>
  </si>
  <si>
    <t>104909</t>
  </si>
  <si>
    <t>CG JELFOFAR</t>
  </si>
  <si>
    <t>082214</t>
  </si>
  <si>
    <t>082330</t>
  </si>
  <si>
    <t>095958</t>
  </si>
  <si>
    <t>100349</t>
  </si>
  <si>
    <t>082417</t>
  </si>
  <si>
    <t>082218</t>
  </si>
  <si>
    <t>100503</t>
  </si>
  <si>
    <t>100813</t>
  </si>
  <si>
    <t>083213</t>
  </si>
  <si>
    <t>083540</t>
  </si>
  <si>
    <t>101710</t>
  </si>
  <si>
    <t>102055</t>
  </si>
  <si>
    <t>083210</t>
  </si>
  <si>
    <t>083458</t>
  </si>
  <si>
    <t>101535</t>
  </si>
  <si>
    <t>101953</t>
  </si>
  <si>
    <t>LUCIA DE LA FUENTE ERNEST</t>
  </si>
  <si>
    <t>082210</t>
  </si>
  <si>
    <t>083227</t>
  </si>
  <si>
    <t>100727</t>
  </si>
  <si>
    <t>101516</t>
  </si>
  <si>
    <t>LORETO HENRIQUEZ PEREZ</t>
  </si>
  <si>
    <t>082320</t>
  </si>
  <si>
    <t>082708</t>
  </si>
  <si>
    <t>100725</t>
  </si>
  <si>
    <t>101239</t>
  </si>
  <si>
    <t>082953</t>
  </si>
  <si>
    <t>102456</t>
  </si>
  <si>
    <t>102831</t>
  </si>
  <si>
    <t>ISHIA</t>
  </si>
  <si>
    <t>082810</t>
  </si>
  <si>
    <t>101704</t>
  </si>
  <si>
    <t>102001</t>
  </si>
  <si>
    <t>082336</t>
  </si>
  <si>
    <t>STA MARTA AGUSTIN</t>
  </si>
  <si>
    <t>084612</t>
  </si>
  <si>
    <t>084810</t>
  </si>
  <si>
    <t>105203</t>
  </si>
  <si>
    <t>105432</t>
  </si>
  <si>
    <t>JOSE IGNACIO POLLONI</t>
  </si>
  <si>
    <t>IMPETUS</t>
  </si>
  <si>
    <t>082930</t>
  </si>
  <si>
    <t>100603</t>
  </si>
  <si>
    <t>082209</t>
  </si>
  <si>
    <t>095959</t>
  </si>
  <si>
    <t>100222</t>
  </si>
  <si>
    <t>083029</t>
  </si>
  <si>
    <t>102455</t>
  </si>
  <si>
    <t>102920</t>
  </si>
  <si>
    <t>085557</t>
  </si>
  <si>
    <t>085740</t>
  </si>
  <si>
    <t>112027</t>
  </si>
  <si>
    <t>112314</t>
  </si>
  <si>
    <t>LUMINIM LADY</t>
  </si>
  <si>
    <t>084150</t>
  </si>
  <si>
    <t>084429</t>
  </si>
  <si>
    <t>AKAR SAMURAY</t>
  </si>
  <si>
    <t>095633</t>
  </si>
  <si>
    <t>095903</t>
  </si>
  <si>
    <t>115546</t>
  </si>
  <si>
    <t>115934</t>
  </si>
  <si>
    <t>133419</t>
  </si>
  <si>
    <t>133934</t>
  </si>
  <si>
    <t>80 FEI</t>
  </si>
  <si>
    <t>100717</t>
  </si>
  <si>
    <t>101251</t>
  </si>
  <si>
    <t>121812</t>
  </si>
  <si>
    <t>122612</t>
  </si>
  <si>
    <t>135958</t>
  </si>
  <si>
    <t>141726</t>
  </si>
  <si>
    <t>100241</t>
  </si>
  <si>
    <t>100539</t>
  </si>
  <si>
    <t>120130</t>
  </si>
  <si>
    <t>121004</t>
  </si>
  <si>
    <t>135100</t>
  </si>
  <si>
    <t>140142</t>
  </si>
  <si>
    <t>095703</t>
  </si>
  <si>
    <t>100039</t>
  </si>
  <si>
    <t>115613</t>
  </si>
  <si>
    <t>120053</t>
  </si>
  <si>
    <t>134337</t>
  </si>
  <si>
    <t>135027</t>
  </si>
  <si>
    <t>PEDRO PABLO GOMEZ MARTINEZ</t>
  </si>
  <si>
    <t>100911</t>
  </si>
  <si>
    <t>101227</t>
  </si>
  <si>
    <t>121509</t>
  </si>
  <si>
    <t>122929</t>
  </si>
  <si>
    <t>142037</t>
  </si>
  <si>
    <t>CATALINA ORTUZAR ORPHANOPULUS</t>
  </si>
  <si>
    <t>101030</t>
  </si>
  <si>
    <t>101502</t>
  </si>
  <si>
    <t>123737</t>
  </si>
  <si>
    <t>124236</t>
  </si>
  <si>
    <t>145210</t>
  </si>
  <si>
    <t>145752</t>
  </si>
  <si>
    <t>100547</t>
  </si>
  <si>
    <t>100844</t>
  </si>
  <si>
    <t>123947</t>
  </si>
  <si>
    <t>124307</t>
  </si>
  <si>
    <t>145807</t>
  </si>
  <si>
    <t>150355</t>
  </si>
  <si>
    <t>095249</t>
  </si>
  <si>
    <t>095714</t>
  </si>
  <si>
    <t>105237</t>
  </si>
  <si>
    <t>105937</t>
  </si>
  <si>
    <t>134757</t>
  </si>
  <si>
    <t>135223</t>
  </si>
  <si>
    <t>155904</t>
  </si>
  <si>
    <t>160542</t>
  </si>
  <si>
    <t>XIME</t>
  </si>
  <si>
    <t>100058</t>
  </si>
  <si>
    <t>095635</t>
  </si>
  <si>
    <t>115601</t>
  </si>
  <si>
    <t>120432</t>
  </si>
  <si>
    <t>134239</t>
  </si>
  <si>
    <t>135229</t>
  </si>
  <si>
    <t>103211</t>
  </si>
  <si>
    <t>103703</t>
  </si>
  <si>
    <t>132812</t>
  </si>
  <si>
    <t>133128</t>
  </si>
  <si>
    <t>155320</t>
  </si>
  <si>
    <t>155815</t>
  </si>
  <si>
    <t>FRANCESCA GIOGIA</t>
  </si>
  <si>
    <t>101112</t>
  </si>
  <si>
    <t>101650</t>
  </si>
  <si>
    <t>122647</t>
  </si>
  <si>
    <t>123215</t>
  </si>
  <si>
    <t>144130</t>
  </si>
  <si>
    <t>144644</t>
  </si>
  <si>
    <t>100720</t>
  </si>
  <si>
    <t>101128</t>
  </si>
  <si>
    <t>121833</t>
  </si>
  <si>
    <t>122619</t>
  </si>
  <si>
    <t>142241</t>
  </si>
  <si>
    <t>143451</t>
  </si>
  <si>
    <t>NICOLE LEHNA ALONSO</t>
  </si>
  <si>
    <t>PERSEVERANCIA OTOÑO</t>
  </si>
  <si>
    <t>101129</t>
  </si>
  <si>
    <t>101419</t>
  </si>
  <si>
    <t>122344</t>
  </si>
  <si>
    <t>122854</t>
  </si>
  <si>
    <t>142236</t>
  </si>
  <si>
    <t>143047</t>
  </si>
  <si>
    <t>DAVID RAMIREZ AGUILERA</t>
  </si>
  <si>
    <t>GRAN PACHA</t>
  </si>
  <si>
    <t>100912</t>
  </si>
  <si>
    <t>101439</t>
  </si>
  <si>
    <t>121439</t>
  </si>
  <si>
    <t>122437</t>
  </si>
  <si>
    <t>140630</t>
  </si>
  <si>
    <t>141816</t>
  </si>
  <si>
    <t>BENJAMIN MELERO FONTAINE</t>
  </si>
  <si>
    <t>100546</t>
  </si>
  <si>
    <t>100859</t>
  </si>
  <si>
    <t>121520</t>
  </si>
  <si>
    <t>122424</t>
  </si>
  <si>
    <t>140210</t>
  </si>
  <si>
    <t>141001</t>
  </si>
  <si>
    <t>JAVIERA GAJARDO ARAOS</t>
  </si>
  <si>
    <t>095644</t>
  </si>
  <si>
    <t>100141</t>
  </si>
  <si>
    <t>115553</t>
  </si>
  <si>
    <t>120307</t>
  </si>
  <si>
    <t>133630</t>
  </si>
  <si>
    <t>134940</t>
  </si>
  <si>
    <t>095818</t>
  </si>
  <si>
    <t>100528</t>
  </si>
  <si>
    <t>115550</t>
  </si>
  <si>
    <t>120302</t>
  </si>
  <si>
    <t>133629</t>
  </si>
  <si>
    <t>134927</t>
  </si>
  <si>
    <t>FLAMME</t>
  </si>
  <si>
    <t>100620</t>
  </si>
  <si>
    <t>100958</t>
  </si>
  <si>
    <t>121804</t>
  </si>
  <si>
    <t>122054</t>
  </si>
  <si>
    <t>140519</t>
  </si>
  <si>
    <t>140921</t>
  </si>
  <si>
    <t>100206</t>
  </si>
  <si>
    <t>100605</t>
  </si>
  <si>
    <t>120240</t>
  </si>
  <si>
    <t>121217</t>
  </si>
  <si>
    <t>135226</t>
  </si>
  <si>
    <t>100227</t>
  </si>
  <si>
    <t>100505</t>
  </si>
  <si>
    <t>120537</t>
  </si>
  <si>
    <t>135558</t>
  </si>
  <si>
    <t>140020</t>
  </si>
  <si>
    <t>ROSAMEL ROJAS ROJAS</t>
  </si>
  <si>
    <t>CAOBA</t>
  </si>
  <si>
    <t>095232</t>
  </si>
  <si>
    <t>100111</t>
  </si>
  <si>
    <t>120108</t>
  </si>
  <si>
    <t>120953</t>
  </si>
  <si>
    <t>141450</t>
  </si>
  <si>
    <t>142523</t>
  </si>
  <si>
    <t>LM HASSIM</t>
  </si>
  <si>
    <t>105230</t>
  </si>
  <si>
    <t>105735</t>
  </si>
  <si>
    <t>133359</t>
  </si>
  <si>
    <t>134418</t>
  </si>
  <si>
    <t>155321</t>
  </si>
  <si>
    <t>160026</t>
  </si>
  <si>
    <t>PB SAMIRA</t>
  </si>
  <si>
    <t>103212</t>
  </si>
  <si>
    <t>103543</t>
  </si>
  <si>
    <t>132811</t>
  </si>
  <si>
    <t>133156</t>
  </si>
  <si>
    <t>155322</t>
  </si>
  <si>
    <t>155811</t>
  </si>
  <si>
    <t>SECRETO</t>
  </si>
  <si>
    <t>105232</t>
  </si>
  <si>
    <t>134741</t>
  </si>
  <si>
    <t>135107</t>
  </si>
  <si>
    <t>155902</t>
  </si>
  <si>
    <t>160532</t>
  </si>
  <si>
    <t>ANA MARIA DE LORENZO GALILEA</t>
  </si>
  <si>
    <t>101117</t>
  </si>
  <si>
    <t>121511</t>
  </si>
  <si>
    <t>121744</t>
  </si>
  <si>
    <t>140243</t>
  </si>
  <si>
    <t>114606</t>
  </si>
  <si>
    <t>115645</t>
  </si>
  <si>
    <t>132504</t>
  </si>
  <si>
    <t>150931</t>
  </si>
  <si>
    <t>151951</t>
  </si>
  <si>
    <t>MARTIN BULNES</t>
  </si>
  <si>
    <t>113750</t>
  </si>
  <si>
    <t>114305</t>
  </si>
  <si>
    <t>130854</t>
  </si>
  <si>
    <t>131725</t>
  </si>
  <si>
    <t>142349</t>
  </si>
  <si>
    <t>143038</t>
  </si>
  <si>
    <t>JUAN IGNACIO SPOERER</t>
  </si>
  <si>
    <t>115239</t>
  </si>
  <si>
    <t>131110</t>
  </si>
  <si>
    <t>132447</t>
  </si>
  <si>
    <t>142721</t>
  </si>
  <si>
    <t>143351</t>
  </si>
  <si>
    <t>BAKAN</t>
  </si>
  <si>
    <t>113757</t>
  </si>
  <si>
    <t>115143</t>
  </si>
  <si>
    <t>130856</t>
  </si>
  <si>
    <t>132056</t>
  </si>
  <si>
    <t>142317</t>
  </si>
  <si>
    <t>143355</t>
  </si>
  <si>
    <t>TOMAS TURNER</t>
  </si>
  <si>
    <t>COLA CAO LOCO BIELSA</t>
  </si>
  <si>
    <t>113801</t>
  </si>
  <si>
    <t>114458</t>
  </si>
  <si>
    <t>130916</t>
  </si>
  <si>
    <t>132252</t>
  </si>
  <si>
    <t>142746</t>
  </si>
  <si>
    <t>143421</t>
  </si>
  <si>
    <t>DIEGO SPOERER VERGARA</t>
  </si>
  <si>
    <t>113704</t>
  </si>
  <si>
    <t>114732</t>
  </si>
  <si>
    <t>131109</t>
  </si>
  <si>
    <t>131953</t>
  </si>
  <si>
    <t>142346</t>
  </si>
  <si>
    <t>ANTONIA HUBER</t>
  </si>
  <si>
    <t>CALZETA</t>
  </si>
  <si>
    <t>113742</t>
  </si>
  <si>
    <t>115202</t>
  </si>
  <si>
    <t>131930</t>
  </si>
  <si>
    <t>133049</t>
  </si>
  <si>
    <t>143730</t>
  </si>
  <si>
    <t>144542</t>
  </si>
  <si>
    <t>115704</t>
  </si>
  <si>
    <t>132135</t>
  </si>
  <si>
    <t>133505</t>
  </si>
  <si>
    <t>143732</t>
  </si>
  <si>
    <t>145104</t>
  </si>
  <si>
    <t>114559</t>
  </si>
  <si>
    <t>115604</t>
  </si>
  <si>
    <t>132456</t>
  </si>
  <si>
    <t>133448</t>
  </si>
  <si>
    <t>145001</t>
  </si>
  <si>
    <t>145619</t>
  </si>
  <si>
    <t>SAMER</t>
  </si>
  <si>
    <t>114557</t>
  </si>
  <si>
    <t>115638</t>
  </si>
  <si>
    <t>132458</t>
  </si>
  <si>
    <t>133330</t>
  </si>
  <si>
    <t>145002</t>
  </si>
  <si>
    <t>145909</t>
  </si>
  <si>
    <t>120932</t>
  </si>
  <si>
    <t>121356</t>
  </si>
  <si>
    <t>134812</t>
  </si>
  <si>
    <t>135717</t>
  </si>
  <si>
    <t>150810</t>
  </si>
  <si>
    <t>151750</t>
  </si>
  <si>
    <t>113959</t>
  </si>
  <si>
    <t>115904</t>
  </si>
  <si>
    <t>133132</t>
  </si>
  <si>
    <t>145207</t>
  </si>
  <si>
    <t>150446</t>
  </si>
  <si>
    <t>133414</t>
  </si>
  <si>
    <t>120659</t>
  </si>
  <si>
    <t>133707</t>
  </si>
  <si>
    <t>134224</t>
  </si>
  <si>
    <t>145153</t>
  </si>
  <si>
    <t>145738</t>
  </si>
  <si>
    <t>NELSON MADELA</t>
  </si>
  <si>
    <t>121029</t>
  </si>
  <si>
    <t>121530</t>
  </si>
  <si>
    <t>134409</t>
  </si>
  <si>
    <t>134946</t>
  </si>
  <si>
    <t>145700</t>
  </si>
  <si>
    <t>150429</t>
  </si>
  <si>
    <t>PEDRO MARGOZZINI MACKENZIE</t>
  </si>
  <si>
    <t>ALBORADA ALERCE</t>
  </si>
  <si>
    <t>121539</t>
  </si>
  <si>
    <t>135531</t>
  </si>
  <si>
    <t>135110</t>
  </si>
  <si>
    <t>122017</t>
  </si>
  <si>
    <t>150741</t>
  </si>
  <si>
    <t>151027</t>
  </si>
  <si>
    <t>121057</t>
  </si>
  <si>
    <t>121547</t>
  </si>
  <si>
    <t>134513</t>
  </si>
  <si>
    <t>135350</t>
  </si>
  <si>
    <t>150840</t>
  </si>
  <si>
    <t>151549</t>
  </si>
  <si>
    <t>121805</t>
  </si>
  <si>
    <t>122805</t>
  </si>
  <si>
    <t>135300</t>
  </si>
  <si>
    <t>140524</t>
  </si>
  <si>
    <t>151120</t>
  </si>
  <si>
    <t>151603</t>
  </si>
  <si>
    <t>121800</t>
  </si>
  <si>
    <t>122555</t>
  </si>
  <si>
    <t>135817</t>
  </si>
  <si>
    <t>140407</t>
  </si>
  <si>
    <t>151426</t>
  </si>
  <si>
    <t>151702</t>
  </si>
  <si>
    <t>120533</t>
  </si>
  <si>
    <t>122338</t>
  </si>
  <si>
    <t>135231</t>
  </si>
  <si>
    <t>140414</t>
  </si>
  <si>
    <t>150921</t>
  </si>
  <si>
    <t>151850</t>
  </si>
  <si>
    <t>120936</t>
  </si>
  <si>
    <t>122716</t>
  </si>
  <si>
    <t>135758</t>
  </si>
  <si>
    <t>140602</t>
  </si>
  <si>
    <t>151241</t>
  </si>
  <si>
    <t>152146</t>
  </si>
  <si>
    <t>121741</t>
  </si>
  <si>
    <t>122757</t>
  </si>
  <si>
    <t>140123</t>
  </si>
  <si>
    <t>140906</t>
  </si>
  <si>
    <t>151934</t>
  </si>
  <si>
    <t>152416</t>
  </si>
  <si>
    <t>120731</t>
  </si>
  <si>
    <t>135720</t>
  </si>
  <si>
    <t>140703</t>
  </si>
  <si>
    <t>151840</t>
  </si>
  <si>
    <t>152705</t>
  </si>
  <si>
    <t>PILAR TORREALBA ACEVEDO</t>
  </si>
  <si>
    <t>SPRING</t>
  </si>
  <si>
    <t>121759</t>
  </si>
  <si>
    <t>122938</t>
  </si>
  <si>
    <t>140324</t>
  </si>
  <si>
    <t>141411</t>
  </si>
  <si>
    <t>153302</t>
  </si>
  <si>
    <t>154113</t>
  </si>
  <si>
    <t>RENNI MULLER</t>
  </si>
  <si>
    <t>SHAHMAN</t>
  </si>
  <si>
    <t>120951</t>
  </si>
  <si>
    <t>122642</t>
  </si>
  <si>
    <t>142727</t>
  </si>
  <si>
    <t>144150</t>
  </si>
  <si>
    <t>160020</t>
  </si>
  <si>
    <t>160805</t>
  </si>
  <si>
    <t>COLLONCO</t>
  </si>
  <si>
    <t>125550</t>
  </si>
  <si>
    <t>130154</t>
  </si>
  <si>
    <t>145702</t>
  </si>
  <si>
    <t>150433</t>
  </si>
  <si>
    <t>162530</t>
  </si>
  <si>
    <t>163140</t>
  </si>
  <si>
    <t>123843</t>
  </si>
  <si>
    <t>124127</t>
  </si>
  <si>
    <t>150159</t>
  </si>
  <si>
    <t>150632</t>
  </si>
  <si>
    <t>162705</t>
  </si>
  <si>
    <t>163159</t>
  </si>
  <si>
    <t>KALIM</t>
  </si>
  <si>
    <t>125850</t>
  </si>
  <si>
    <t>130314</t>
  </si>
  <si>
    <t>150417</t>
  </si>
  <si>
    <t>150757</t>
  </si>
  <si>
    <t>165704</t>
  </si>
  <si>
    <t>165947</t>
  </si>
  <si>
    <t>135528</t>
  </si>
  <si>
    <t>DIEGO FUENTES</t>
  </si>
  <si>
    <t>CENTAURO</t>
  </si>
  <si>
    <t>121729</t>
  </si>
  <si>
    <t>124250</t>
  </si>
  <si>
    <t>KARIN VON MUHLENBROCK</t>
  </si>
  <si>
    <t>SULTAN</t>
  </si>
  <si>
    <t>123850</t>
  </si>
  <si>
    <t>124420</t>
  </si>
  <si>
    <t>122201</t>
  </si>
  <si>
    <t>123540</t>
  </si>
  <si>
    <t>PABLO NARVAEZ</t>
  </si>
  <si>
    <t>RAMBO</t>
  </si>
  <si>
    <t>123233</t>
  </si>
  <si>
    <t>124119</t>
  </si>
  <si>
    <t>141428</t>
  </si>
  <si>
    <t>122609</t>
  </si>
  <si>
    <t>123420</t>
  </si>
  <si>
    <t>141420</t>
  </si>
  <si>
    <t>142230</t>
  </si>
  <si>
    <t>NICOLAS SOMMER</t>
  </si>
  <si>
    <t>EL ARRAYAN AL-HATI</t>
  </si>
  <si>
    <t>120930</t>
  </si>
  <si>
    <t>121540</t>
  </si>
  <si>
    <t>121400</t>
  </si>
  <si>
    <t>123107</t>
  </si>
  <si>
    <t>FERNANDA VIAL VICENTE</t>
  </si>
  <si>
    <t>121111</t>
  </si>
  <si>
    <t>122501</t>
  </si>
  <si>
    <t>135541</t>
  </si>
  <si>
    <t>140957</t>
  </si>
  <si>
    <t>151937</t>
  </si>
  <si>
    <t>153945</t>
  </si>
  <si>
    <t>TIKI LEA PLAZA IZQUIERDO</t>
  </si>
  <si>
    <t>122417</t>
  </si>
  <si>
    <t>121415</t>
  </si>
  <si>
    <t>MARIANA SABAJH</t>
  </si>
  <si>
    <t>VILLARICA</t>
  </si>
  <si>
    <t>120931</t>
  </si>
  <si>
    <t>122937</t>
  </si>
  <si>
    <t>143519</t>
  </si>
  <si>
    <t>131928</t>
  </si>
  <si>
    <t>150833</t>
  </si>
  <si>
    <t>152241</t>
  </si>
  <si>
    <t>132502</t>
  </si>
  <si>
    <t>133653</t>
  </si>
  <si>
    <t>145331</t>
  </si>
  <si>
    <t>150647</t>
  </si>
  <si>
    <t>JOSE IGNACIO SANHUEZA</t>
  </si>
  <si>
    <t>131748</t>
  </si>
  <si>
    <t>132718</t>
  </si>
  <si>
    <t>144727</t>
  </si>
  <si>
    <t>145252</t>
  </si>
  <si>
    <t>MAURICIO CONSIGLIERI</t>
  </si>
  <si>
    <t>KISFA</t>
  </si>
  <si>
    <t>131940</t>
  </si>
  <si>
    <t>132347</t>
  </si>
  <si>
    <t>143736</t>
  </si>
  <si>
    <t>144246</t>
  </si>
  <si>
    <t>JOSE MIGUEL ZEPEDA OVALLE</t>
  </si>
  <si>
    <t>131329</t>
  </si>
  <si>
    <t>132004</t>
  </si>
  <si>
    <t>142621</t>
  </si>
  <si>
    <t>143623</t>
  </si>
  <si>
    <t>131258</t>
  </si>
  <si>
    <t>131945</t>
  </si>
  <si>
    <t>142620</t>
  </si>
  <si>
    <t>143402</t>
  </si>
  <si>
    <t>JOSEFINA BACHELET COTO</t>
  </si>
  <si>
    <t>133434</t>
  </si>
  <si>
    <t>134721</t>
  </si>
  <si>
    <t>134230</t>
  </si>
  <si>
    <t>140707</t>
  </si>
  <si>
    <t>JUAN CABEZAS</t>
  </si>
  <si>
    <t>CAL TIGRE KAL</t>
  </si>
  <si>
    <t>140829</t>
  </si>
  <si>
    <t>142602</t>
  </si>
  <si>
    <t>155541</t>
  </si>
  <si>
    <t>160400</t>
  </si>
  <si>
    <t>ALEJANDRA URZUA GUZMAN</t>
  </si>
  <si>
    <t>PASCUALINA</t>
  </si>
  <si>
    <t>140939</t>
  </si>
  <si>
    <t>160028</t>
  </si>
  <si>
    <t>160851</t>
  </si>
  <si>
    <t>140119</t>
  </si>
  <si>
    <t>141037</t>
  </si>
  <si>
    <t>153940</t>
  </si>
  <si>
    <t>154908</t>
  </si>
  <si>
    <t>CARLOS BECERRA BECERRA</t>
  </si>
  <si>
    <t>LAUCHA</t>
  </si>
  <si>
    <t>135941</t>
  </si>
  <si>
    <t>141223</t>
  </si>
  <si>
    <t>153812</t>
  </si>
  <si>
    <t>154456</t>
  </si>
  <si>
    <t>FAGHIRA</t>
  </si>
  <si>
    <t>140937</t>
  </si>
  <si>
    <t>141535</t>
  </si>
  <si>
    <t>153442</t>
  </si>
  <si>
    <t>154442</t>
  </si>
  <si>
    <t>135850</t>
  </si>
  <si>
    <t>141217</t>
  </si>
  <si>
    <t>153810</t>
  </si>
  <si>
    <t>154450</t>
  </si>
  <si>
    <t>JUAN PABLO MAYOL</t>
  </si>
  <si>
    <t>LA TURKA</t>
  </si>
  <si>
    <t>140039</t>
  </si>
  <si>
    <t>141006</t>
  </si>
  <si>
    <t>153640</t>
  </si>
  <si>
    <t>154339</t>
  </si>
  <si>
    <t>GONZALO GAJARDO PONE</t>
  </si>
  <si>
    <t>LOS ALOMOS MALINKA</t>
  </si>
  <si>
    <t>140212</t>
  </si>
  <si>
    <t>140743</t>
  </si>
  <si>
    <t>153320</t>
  </si>
  <si>
    <t>153821</t>
  </si>
  <si>
    <t>LORENZO ASTE FERRARIO</t>
  </si>
  <si>
    <t>134739</t>
  </si>
  <si>
    <t>152230</t>
  </si>
  <si>
    <t>153441</t>
  </si>
  <si>
    <t>SOFIA MATTE IZQUIERDO</t>
  </si>
  <si>
    <t>LEYLA</t>
  </si>
  <si>
    <t>135530</t>
  </si>
  <si>
    <t>140435</t>
  </si>
  <si>
    <t>152040</t>
  </si>
  <si>
    <t>152712</t>
  </si>
  <si>
    <t>MATIAS ALAMOS</t>
  </si>
  <si>
    <t>KAKIM</t>
  </si>
  <si>
    <t>135947</t>
  </si>
  <si>
    <t>140812</t>
  </si>
  <si>
    <t>152113</t>
  </si>
  <si>
    <t>152553</t>
  </si>
  <si>
    <t>135305</t>
  </si>
  <si>
    <t>140043</t>
  </si>
  <si>
    <t>151907</t>
  </si>
  <si>
    <t>152445</t>
  </si>
  <si>
    <t>JOSE ANDRES POBLETE SALCEDO</t>
  </si>
  <si>
    <t>134816</t>
  </si>
  <si>
    <t>135803</t>
  </si>
  <si>
    <t>151404</t>
  </si>
  <si>
    <t>152239</t>
  </si>
  <si>
    <t>PATRICIA DIAZ</t>
  </si>
  <si>
    <t>135009</t>
  </si>
  <si>
    <t>135626</t>
  </si>
  <si>
    <t>151450</t>
  </si>
  <si>
    <t>152141</t>
  </si>
  <si>
    <t>135721</t>
  </si>
  <si>
    <t>140242</t>
  </si>
  <si>
    <t>151331</t>
  </si>
  <si>
    <t>152159</t>
  </si>
  <si>
    <t>134825</t>
  </si>
  <si>
    <t>135830</t>
  </si>
  <si>
    <t>151402</t>
  </si>
  <si>
    <t>152013</t>
  </si>
  <si>
    <t>RENATO CERDA BARROS</t>
  </si>
  <si>
    <t>AIKANA</t>
  </si>
  <si>
    <t>135303</t>
  </si>
  <si>
    <t>140148</t>
  </si>
  <si>
    <t>151151</t>
  </si>
  <si>
    <t>151956</t>
  </si>
  <si>
    <t>BENJAMIN SCHMITD GONZALEZ</t>
  </si>
  <si>
    <t>VALIENTE</t>
  </si>
  <si>
    <t>134609</t>
  </si>
  <si>
    <t>135527</t>
  </si>
  <si>
    <t>151123</t>
  </si>
  <si>
    <t>151906</t>
  </si>
  <si>
    <t>PETEROA</t>
  </si>
  <si>
    <t>134706</t>
  </si>
  <si>
    <t>135854</t>
  </si>
  <si>
    <t>150620</t>
  </si>
  <si>
    <t>151838</t>
  </si>
  <si>
    <t>MAXIMO VILLABLANCA ROJAS</t>
  </si>
  <si>
    <t>134458</t>
  </si>
  <si>
    <t>135949</t>
  </si>
  <si>
    <t>150626</t>
  </si>
  <si>
    <t>151733</t>
  </si>
  <si>
    <t>TONJA HARDIGMAN</t>
  </si>
  <si>
    <t>135719</t>
  </si>
  <si>
    <t>140232</t>
  </si>
  <si>
    <t>151240</t>
  </si>
  <si>
    <t>151719</t>
  </si>
  <si>
    <t>133951</t>
  </si>
  <si>
    <t>135400</t>
  </si>
  <si>
    <t>150610</t>
  </si>
  <si>
    <t>151557</t>
  </si>
  <si>
    <t>134258</t>
  </si>
  <si>
    <t>135254</t>
  </si>
  <si>
    <t>150711</t>
  </si>
  <si>
    <t>151415</t>
  </si>
  <si>
    <t>ANDRES DA FORNO WEBER</t>
  </si>
  <si>
    <t>134141</t>
  </si>
  <si>
    <t>135233</t>
  </si>
  <si>
    <t>150710</t>
  </si>
  <si>
    <t>151124</t>
  </si>
  <si>
    <t>133420</t>
  </si>
  <si>
    <t>134836</t>
  </si>
  <si>
    <t>145243</t>
  </si>
  <si>
    <t>150619</t>
  </si>
  <si>
    <t>JAVIER MENDEZ YAÑEZ</t>
  </si>
  <si>
    <t>133402</t>
  </si>
  <si>
    <t>134515</t>
  </si>
  <si>
    <t>144712</t>
  </si>
  <si>
    <t>150306</t>
  </si>
  <si>
    <t>FRANCISCA SOVINO</t>
  </si>
  <si>
    <t>133933</t>
  </si>
  <si>
    <t>134955</t>
  </si>
  <si>
    <t>145853</t>
  </si>
  <si>
    <t>ALEJANDRO NIETO CHADWICK</t>
  </si>
  <si>
    <t>CAUCASO</t>
  </si>
  <si>
    <t>133436</t>
  </si>
  <si>
    <t>134754</t>
  </si>
  <si>
    <t>144714</t>
  </si>
  <si>
    <t>145538</t>
  </si>
  <si>
    <t>PERSEVERANCIA JUAN DE DIOS</t>
  </si>
  <si>
    <t>134300</t>
  </si>
  <si>
    <t>140526</t>
  </si>
  <si>
    <t>FERNANDA BACHELET COTO</t>
  </si>
  <si>
    <t>133432</t>
  </si>
  <si>
    <t>134306</t>
  </si>
  <si>
    <t>133503</t>
  </si>
  <si>
    <t>134657</t>
  </si>
  <si>
    <t>MATIAS LLONAS</t>
  </si>
  <si>
    <t>134355</t>
  </si>
  <si>
    <t>141245</t>
  </si>
  <si>
    <t>152635</t>
  </si>
  <si>
    <t>154433</t>
  </si>
  <si>
    <t>JAVIER MAYOL CALVO</t>
  </si>
  <si>
    <t>PRINCESA</t>
  </si>
  <si>
    <t>145421</t>
  </si>
  <si>
    <t>150902</t>
  </si>
  <si>
    <t>ROBERTO HIGUERAS</t>
  </si>
  <si>
    <t>FINA</t>
  </si>
  <si>
    <t>141500</t>
  </si>
  <si>
    <t>VICENTE MAYOL LARRAIN</t>
  </si>
  <si>
    <t>PRESTA</t>
  </si>
  <si>
    <t>145450</t>
  </si>
  <si>
    <t>150344</t>
  </si>
  <si>
    <t>ISABEL MAYOL CALVO</t>
  </si>
  <si>
    <t>DON JOACO</t>
  </si>
  <si>
    <t>151307</t>
  </si>
  <si>
    <t>152315</t>
  </si>
  <si>
    <t>SUYAI</t>
  </si>
  <si>
    <t xml:space="preserve">JORGE MAYOL VALDES </t>
  </si>
  <si>
    <t>145452</t>
  </si>
  <si>
    <t>151409</t>
  </si>
  <si>
    <t>JUAN PABLO MAYOL BOUCHON</t>
  </si>
  <si>
    <t>151244</t>
  </si>
  <si>
    <t>152302</t>
  </si>
  <si>
    <t>STO DGO</t>
  </si>
  <si>
    <t>PATRICIO BECERRA</t>
  </si>
  <si>
    <t>ALCAZAR WELFAS</t>
  </si>
  <si>
    <t>141044</t>
  </si>
  <si>
    <t>LUKAS MOREIRA</t>
  </si>
  <si>
    <t>SINBAD</t>
  </si>
  <si>
    <t>124007</t>
  </si>
  <si>
    <t>124720</t>
  </si>
  <si>
    <t>163411</t>
  </si>
  <si>
    <t>164100</t>
  </si>
  <si>
    <t>181958</t>
  </si>
  <si>
    <t>182601</t>
  </si>
  <si>
    <t>DANILO PEÑALOZA</t>
  </si>
  <si>
    <t>LUNA</t>
  </si>
  <si>
    <t>124706</t>
  </si>
  <si>
    <t>181959</t>
  </si>
  <si>
    <t>182242</t>
  </si>
  <si>
    <t>SANTIAGO URRUTIA</t>
  </si>
  <si>
    <t>MARQUEZ</t>
  </si>
  <si>
    <t>163413</t>
  </si>
  <si>
    <t>171610</t>
  </si>
  <si>
    <t>163412</t>
  </si>
  <si>
    <t>164101</t>
  </si>
  <si>
    <t>182000</t>
  </si>
  <si>
    <t>182653</t>
  </si>
  <si>
    <t>NICOLAS SCHMITD</t>
  </si>
  <si>
    <t>FARAON TOBA</t>
  </si>
  <si>
    <t>123340</t>
  </si>
  <si>
    <t>124112</t>
  </si>
  <si>
    <t>160305</t>
  </si>
  <si>
    <t>160950</t>
  </si>
  <si>
    <t>173810</t>
  </si>
  <si>
    <t>174540</t>
  </si>
  <si>
    <t xml:space="preserve">SANTA SUSANA </t>
  </si>
  <si>
    <t>124105</t>
  </si>
  <si>
    <t>124500</t>
  </si>
  <si>
    <t>142956</t>
  </si>
  <si>
    <t>143502</t>
  </si>
  <si>
    <t>160200</t>
  </si>
  <si>
    <t>160608</t>
  </si>
  <si>
    <t>RABIOSA</t>
  </si>
  <si>
    <t>125810</t>
  </si>
  <si>
    <t>130810</t>
  </si>
  <si>
    <t>145637</t>
  </si>
  <si>
    <t>150607</t>
  </si>
  <si>
    <t>163304</t>
  </si>
  <si>
    <t>163955</t>
  </si>
  <si>
    <t>125831</t>
  </si>
  <si>
    <t>130831</t>
  </si>
  <si>
    <t>145636</t>
  </si>
  <si>
    <t>150305</t>
  </si>
  <si>
    <t>163249</t>
  </si>
  <si>
    <t>163956</t>
  </si>
  <si>
    <t>MIGUEL ACUÑA</t>
  </si>
  <si>
    <t>125836</t>
  </si>
  <si>
    <t>130836</t>
  </si>
  <si>
    <t>145638</t>
  </si>
  <si>
    <t>163324</t>
  </si>
  <si>
    <t>163950</t>
  </si>
  <si>
    <t>124710</t>
  </si>
  <si>
    <t>120207</t>
  </si>
  <si>
    <t>144717</t>
  </si>
  <si>
    <t>122725</t>
  </si>
  <si>
    <t>16:59.0</t>
  </si>
  <si>
    <t>140733</t>
  </si>
  <si>
    <t>142805</t>
  </si>
  <si>
    <t>133836</t>
  </si>
  <si>
    <t>120245</t>
  </si>
  <si>
    <t>141312</t>
  </si>
</sst>
</file>

<file path=xl/styles.xml><?xml version="1.0" encoding="utf-8"?>
<styleSheet xmlns="http://schemas.openxmlformats.org/spreadsheetml/2006/main">
  <numFmts count="11">
    <numFmt numFmtId="41" formatCode="_-* #,##0_-;\-* #,##0_-;_-* &quot;-&quot;_-;_-@_-"/>
    <numFmt numFmtId="164" formatCode="h:mm:ss;@"/>
    <numFmt numFmtId="165" formatCode="#,##0.0"/>
    <numFmt numFmtId="166" formatCode="h:mm;@"/>
    <numFmt numFmtId="167" formatCode="0.0"/>
    <numFmt numFmtId="168" formatCode="[$-F400]h:mm:ss\ AM/PM"/>
    <numFmt numFmtId="169" formatCode="0.0%"/>
    <numFmt numFmtId="170" formatCode="&quot;$&quot;\ #,##0"/>
    <numFmt numFmtId="171" formatCode="[$-10C0A]0.0;\(0.0\)"/>
    <numFmt numFmtId="172" formatCode="d/m;@"/>
    <numFmt numFmtId="173" formatCode="0.0;[Red]0.0"/>
  </numFmts>
  <fonts count="23">
    <font>
      <sz val="11"/>
      <color theme="1"/>
      <name val="Calibri"/>
      <family val="2"/>
      <scheme val="minor"/>
    </font>
    <font>
      <b/>
      <sz val="8"/>
      <name val="Arial Black"/>
      <family val="2"/>
    </font>
    <font>
      <b/>
      <sz val="8"/>
      <color indexed="8"/>
      <name val="Arial Black"/>
      <family val="2"/>
    </font>
    <font>
      <b/>
      <sz val="8"/>
      <color indexed="9"/>
      <name val="Arial Black"/>
      <family val="2"/>
    </font>
    <font>
      <b/>
      <sz val="8"/>
      <color indexed="10"/>
      <name val="Arial Black"/>
      <family val="2"/>
    </font>
    <font>
      <sz val="10"/>
      <name val="Arial"/>
      <family val="2"/>
    </font>
    <font>
      <b/>
      <sz val="8"/>
      <color rgb="FFFF0000"/>
      <name val="Arial Black"/>
      <family val="2"/>
    </font>
    <font>
      <sz val="11"/>
      <color theme="1"/>
      <name val="Calibri"/>
      <family val="2"/>
      <scheme val="minor"/>
    </font>
    <font>
      <b/>
      <sz val="8"/>
      <color theme="0"/>
      <name val="Arial Black"/>
      <family val="2"/>
    </font>
    <font>
      <b/>
      <sz val="8"/>
      <color rgb="FFFFFF00"/>
      <name val="Arial Black"/>
      <family val="2"/>
    </font>
    <font>
      <sz val="8"/>
      <color indexed="9"/>
      <name val="Arial Black"/>
      <family val="2"/>
    </font>
    <font>
      <sz val="8"/>
      <color theme="1"/>
      <name val="Arial Black"/>
      <family val="2"/>
    </font>
    <font>
      <sz val="8"/>
      <color indexed="12"/>
      <name val="Arial Black"/>
      <family val="2"/>
    </font>
    <font>
      <sz val="8"/>
      <color indexed="8"/>
      <name val="Arial Black"/>
      <family val="2"/>
    </font>
    <font>
      <sz val="8"/>
      <name val="Arial Black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8"/>
      <color indexed="1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</fonts>
  <fills count="111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11"/>
        <bgColor indexed="49"/>
      </patternFill>
    </fill>
    <fill>
      <patternFill patternType="solid">
        <fgColor indexed="57"/>
        <bgColor indexed="33"/>
      </patternFill>
    </fill>
    <fill>
      <patternFill patternType="solid">
        <fgColor indexed="43"/>
        <bgColor indexed="26"/>
      </patternFill>
    </fill>
    <fill>
      <patternFill patternType="solid">
        <fgColor indexed="8"/>
        <bgColor indexed="26"/>
      </patternFill>
    </fill>
    <fill>
      <patternFill patternType="solid">
        <fgColor indexed="8"/>
        <bgColor indexed="58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51"/>
      </patternFill>
    </fill>
    <fill>
      <patternFill patternType="solid">
        <fgColor indexed="11"/>
        <bgColor indexed="58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8"/>
        <bgColor indexed="64"/>
      </patternFill>
    </fill>
    <fill>
      <patternFill patternType="solid">
        <fgColor indexed="55"/>
        <bgColor indexed="31"/>
      </patternFill>
    </fill>
    <fill>
      <patternFill patternType="solid">
        <fgColor indexed="50"/>
        <bgColor indexed="51"/>
      </patternFill>
    </fill>
    <fill>
      <patternFill patternType="solid">
        <fgColor indexed="50"/>
        <bgColor indexed="22"/>
      </patternFill>
    </fill>
    <fill>
      <patternFill patternType="solid">
        <fgColor indexed="53"/>
        <bgColor indexed="52"/>
      </patternFill>
    </fill>
    <fill>
      <patternFill patternType="solid">
        <fgColor indexed="53"/>
        <bgColor indexed="51"/>
      </patternFill>
    </fill>
    <fill>
      <patternFill patternType="solid">
        <fgColor indexed="13"/>
        <bgColor indexed="51"/>
      </patternFill>
    </fill>
    <fill>
      <patternFill patternType="solid">
        <fgColor indexed="29"/>
        <bgColor indexed="51"/>
      </patternFill>
    </fill>
    <fill>
      <patternFill patternType="solid">
        <fgColor indexed="29"/>
        <bgColor indexed="58"/>
      </patternFill>
    </fill>
    <fill>
      <patternFill patternType="solid">
        <fgColor indexed="14"/>
        <bgColor indexed="34"/>
      </patternFill>
    </fill>
    <fill>
      <patternFill patternType="solid">
        <fgColor indexed="14"/>
        <bgColor indexed="64"/>
      </patternFill>
    </fill>
    <fill>
      <patternFill patternType="solid">
        <fgColor indexed="14"/>
        <bgColor indexed="51"/>
      </patternFill>
    </fill>
    <fill>
      <patternFill patternType="solid">
        <fgColor indexed="48"/>
        <bgColor indexed="31"/>
      </patternFill>
    </fill>
    <fill>
      <patternFill patternType="solid">
        <fgColor indexed="48"/>
        <bgColor indexed="64"/>
      </patternFill>
    </fill>
    <fill>
      <patternFill patternType="solid">
        <fgColor indexed="48"/>
        <bgColor indexed="26"/>
      </patternFill>
    </fill>
    <fill>
      <patternFill patternType="solid">
        <fgColor indexed="48"/>
        <bgColor indexed="22"/>
      </patternFill>
    </fill>
    <fill>
      <patternFill patternType="solid">
        <fgColor rgb="FF00B050"/>
        <bgColor indexed="31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indexed="26"/>
      </patternFill>
    </fill>
    <fill>
      <patternFill patternType="solid">
        <fgColor rgb="FF00B050"/>
        <bgColor indexed="22"/>
      </patternFill>
    </fill>
    <fill>
      <patternFill patternType="solid">
        <fgColor rgb="FF00B050"/>
        <bgColor indexed="58"/>
      </patternFill>
    </fill>
    <fill>
      <patternFill patternType="solid">
        <fgColor rgb="FF00B050"/>
        <bgColor indexed="34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99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theme="3" tint="0.59999389629810485"/>
        <bgColor indexed="60"/>
      </patternFill>
    </fill>
    <fill>
      <patternFill patternType="solid">
        <fgColor rgb="FFFF0000"/>
        <bgColor indexed="39"/>
      </patternFill>
    </fill>
    <fill>
      <patternFill patternType="solid">
        <fgColor rgb="FF0033CC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rgb="FFFFFF00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rgb="FF54FA87"/>
        <bgColor indexed="49"/>
      </patternFill>
    </fill>
    <fill>
      <patternFill patternType="solid">
        <fgColor rgb="FF00B0F0"/>
        <bgColor indexed="60"/>
      </patternFill>
    </fill>
    <fill>
      <patternFill patternType="solid">
        <fgColor rgb="FF00B050"/>
        <bgColor indexed="33"/>
      </patternFill>
    </fill>
    <fill>
      <patternFill patternType="solid">
        <fgColor theme="1"/>
        <bgColor indexed="26"/>
      </patternFill>
    </fill>
    <fill>
      <patternFill patternType="solid">
        <fgColor theme="1"/>
        <bgColor indexed="58"/>
      </patternFill>
    </fill>
    <fill>
      <patternFill patternType="solid">
        <fgColor indexed="9"/>
        <bgColor indexed="26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rgb="FFFFCC99"/>
        <bgColor indexed="64"/>
      </patternFill>
    </fill>
    <fill>
      <patternFill patternType="solid">
        <fgColor rgb="FFFFCC99"/>
        <b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51"/>
      </patternFill>
    </fill>
    <fill>
      <patternFill patternType="solid">
        <fgColor indexed="10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indexed="14"/>
        <bgColor indexed="0"/>
      </patternFill>
    </fill>
    <fill>
      <patternFill patternType="solid">
        <fgColor rgb="FFFFFF00"/>
        <bgColor indexed="0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/>
        <bgColor indexed="33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rgb="FF0033CC"/>
        <bgColor indexed="31"/>
      </patternFill>
    </fill>
    <fill>
      <patternFill patternType="solid">
        <fgColor rgb="FF0033CC"/>
        <bgColor indexed="26"/>
      </patternFill>
    </fill>
    <fill>
      <patternFill patternType="solid">
        <fgColor rgb="FF0033CC"/>
        <bgColor indexed="22"/>
      </patternFill>
    </fill>
    <fill>
      <patternFill patternType="solid">
        <fgColor rgb="FF0033CC"/>
        <bgColor indexed="58"/>
      </patternFill>
    </fill>
    <fill>
      <patternFill patternType="solid">
        <fgColor rgb="FF00FF00"/>
        <bgColor indexed="49"/>
      </patternFill>
    </fill>
    <fill>
      <patternFill patternType="solid">
        <fgColor rgb="FFFFFF99"/>
        <bgColor indexed="31"/>
      </patternFill>
    </fill>
    <fill>
      <patternFill patternType="solid">
        <fgColor theme="0" tint="-0.249977111117893"/>
        <bgColor indexed="39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3" tint="0.39997558519241921"/>
        <bgColor indexed="60"/>
      </patternFill>
    </fill>
    <fill>
      <patternFill patternType="solid">
        <fgColor theme="6"/>
        <bgColor indexed="33"/>
      </patternFill>
    </fill>
    <fill>
      <patternFill patternType="solid">
        <fgColor rgb="FF00FF00"/>
        <bgColor indexed="31"/>
      </patternFill>
    </fill>
    <fill>
      <patternFill patternType="solid">
        <fgColor rgb="FFFFCC99"/>
        <bgColor indexed="49"/>
      </patternFill>
    </fill>
    <fill>
      <patternFill patternType="solid">
        <fgColor theme="1"/>
        <bgColor indexed="31"/>
      </patternFill>
    </fill>
    <fill>
      <patternFill patternType="solid">
        <fgColor rgb="FF99CC00"/>
        <bgColor indexed="51"/>
      </patternFill>
    </fill>
    <fill>
      <patternFill patternType="solid">
        <fgColor rgb="FFFF6600"/>
        <bgColor indexed="52"/>
      </patternFill>
    </fill>
    <fill>
      <patternFill patternType="solid">
        <fgColor rgb="FFFF0000"/>
        <bgColor indexed="33"/>
      </patternFill>
    </fill>
    <fill>
      <patternFill patternType="solid">
        <fgColor theme="0"/>
        <bgColor indexed="60"/>
      </patternFill>
    </fill>
    <fill>
      <patternFill patternType="solid">
        <fgColor rgb="FF0033CC"/>
        <bgColor indexed="39"/>
      </patternFill>
    </fill>
    <fill>
      <patternFill patternType="solid">
        <fgColor rgb="FF00B0F0"/>
        <bgColor indexed="26"/>
      </patternFill>
    </fill>
    <fill>
      <patternFill patternType="solid">
        <fgColor theme="1"/>
        <bgColor indexed="49"/>
      </patternFill>
    </fill>
    <fill>
      <patternFill patternType="solid">
        <fgColor rgb="FF009900"/>
        <bgColor indexed="34"/>
      </patternFill>
    </fill>
    <fill>
      <patternFill patternType="solid">
        <fgColor theme="1"/>
        <bgColor indexed="27"/>
      </patternFill>
    </fill>
    <fill>
      <patternFill patternType="solid">
        <fgColor theme="1"/>
        <bgColor indexed="33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49"/>
      </patternFill>
    </fill>
    <fill>
      <patternFill patternType="solid">
        <fgColor rgb="FFFF0000"/>
        <bgColor indexed="26"/>
      </patternFill>
    </fill>
    <fill>
      <patternFill patternType="solid">
        <fgColor rgb="FFFF0000"/>
        <bgColor indexed="60"/>
      </patternFill>
    </fill>
    <fill>
      <patternFill patternType="solid">
        <fgColor theme="4" tint="-0.249977111117893"/>
        <bgColor indexed="39"/>
      </patternFill>
    </fill>
    <fill>
      <patternFill patternType="solid">
        <fgColor theme="1"/>
        <bgColor indexed="22"/>
      </patternFill>
    </fill>
    <fill>
      <patternFill patternType="solid">
        <fgColor theme="0"/>
        <bgColor indexed="58"/>
      </patternFill>
    </fill>
    <fill>
      <patternFill patternType="solid">
        <fgColor rgb="FFFF0000"/>
        <bgColor indexed="31"/>
      </patternFill>
    </fill>
    <fill>
      <patternFill patternType="solid">
        <fgColor rgb="FFFF0000"/>
        <bgColor indexed="22"/>
      </patternFill>
    </fill>
    <fill>
      <patternFill patternType="solid">
        <fgColor rgb="FFFF0000"/>
        <bgColor indexed="58"/>
      </patternFill>
    </fill>
    <fill>
      <patternFill patternType="solid">
        <fgColor rgb="FFFF0000"/>
        <bgColor indexed="34"/>
      </patternFill>
    </fill>
    <fill>
      <patternFill patternType="solid">
        <fgColor rgb="FFFFFF99"/>
        <bgColor indexed="22"/>
      </patternFill>
    </fill>
    <fill>
      <patternFill patternType="solid">
        <fgColor theme="1"/>
        <bgColor indexed="34"/>
      </patternFill>
    </fill>
    <fill>
      <patternFill patternType="solid">
        <fgColor theme="0"/>
        <bgColor indexed="49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/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11"/>
      </left>
      <right style="thin">
        <color indexed="11"/>
      </right>
      <top/>
      <bottom/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15"/>
      </left>
      <right/>
      <top style="thin">
        <color indexed="15"/>
      </top>
      <bottom style="thin">
        <color indexed="1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5" fillId="0" borderId="0"/>
    <xf numFmtId="9" fontId="7" fillId="0" borderId="0" applyFont="0" applyFill="0" applyBorder="0" applyAlignment="0" applyProtection="0"/>
    <xf numFmtId="41" fontId="7" fillId="0" borderId="0" applyFont="0" applyFill="0" applyBorder="0" applyAlignment="0" applyProtection="0"/>
  </cellStyleXfs>
  <cellXfs count="1808">
    <xf numFmtId="0" fontId="0" fillId="0" borderId="0" xfId="0"/>
    <xf numFmtId="0" fontId="1" fillId="0" borderId="1" xfId="0" applyFont="1" applyBorder="1"/>
    <xf numFmtId="165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Border="1" applyAlignment="1"/>
    <xf numFmtId="1" fontId="1" fillId="8" borderId="1" xfId="0" applyNumberFormat="1" applyFont="1" applyFill="1" applyBorder="1" applyAlignment="1">
      <alignment horizontal="center" vertical="top" textRotation="180" wrapText="1"/>
    </xf>
    <xf numFmtId="1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 vertical="top"/>
    </xf>
    <xf numFmtId="166" fontId="1" fillId="4" borderId="1" xfId="0" applyNumberFormat="1" applyFont="1" applyFill="1" applyBorder="1" applyAlignment="1">
      <alignment horizontal="center" vertical="top"/>
    </xf>
    <xf numFmtId="1" fontId="1" fillId="9" borderId="1" xfId="0" applyNumberFormat="1" applyFont="1" applyFill="1" applyBorder="1" applyAlignment="1">
      <alignment horizontal="center" vertical="top" textRotation="180" wrapText="1"/>
    </xf>
    <xf numFmtId="1" fontId="1" fillId="0" borderId="1" xfId="0" applyNumberFormat="1" applyFont="1" applyFill="1" applyBorder="1" applyAlignment="1">
      <alignment horizontal="center" vertical="top" textRotation="180" wrapText="1"/>
    </xf>
    <xf numFmtId="1" fontId="1" fillId="0" borderId="1" xfId="0" applyNumberFormat="1" applyFont="1" applyBorder="1" applyAlignment="1">
      <alignment horizontal="center" vertical="top" textRotation="180" wrapText="1"/>
    </xf>
    <xf numFmtId="0" fontId="1" fillId="0" borderId="1" xfId="0" applyFont="1" applyBorder="1" applyAlignment="1">
      <alignment horizontal="center" vertical="top" textRotation="180" wrapText="1"/>
    </xf>
    <xf numFmtId="2" fontId="1" fillId="6" borderId="1" xfId="0" applyNumberFormat="1" applyFont="1" applyFill="1" applyBorder="1" applyAlignment="1">
      <alignment horizontal="center" vertical="center" textRotation="180"/>
    </xf>
    <xf numFmtId="49" fontId="1" fillId="0" borderId="1" xfId="0" applyNumberFormat="1" applyFont="1" applyBorder="1" applyAlignment="1">
      <alignment horizontal="center" vertical="top" textRotation="180" wrapText="1"/>
    </xf>
    <xf numFmtId="2" fontId="1" fillId="0" borderId="1" xfId="0" applyNumberFormat="1" applyFont="1" applyBorder="1" applyAlignment="1">
      <alignment horizontal="center" vertical="top" textRotation="180" wrapText="1"/>
    </xf>
    <xf numFmtId="2" fontId="1" fillId="6" borderId="1" xfId="0" applyNumberFormat="1" applyFont="1" applyFill="1" applyBorder="1" applyAlignment="1">
      <alignment horizontal="center" vertical="top" textRotation="180" wrapText="1"/>
    </xf>
    <xf numFmtId="164" fontId="1" fillId="0" borderId="1" xfId="0" applyNumberFormat="1" applyFont="1" applyBorder="1" applyAlignment="1">
      <alignment horizontal="center" vertical="top" textRotation="180" wrapText="1"/>
    </xf>
    <xf numFmtId="0" fontId="1" fillId="0" borderId="1" xfId="0" applyFont="1" applyFill="1" applyBorder="1" applyAlignment="1">
      <alignment horizontal="center" vertical="top" textRotation="180" wrapText="1"/>
    </xf>
    <xf numFmtId="165" fontId="1" fillId="0" borderId="1" xfId="0" applyNumberFormat="1" applyFont="1" applyFill="1" applyBorder="1" applyAlignment="1">
      <alignment horizontal="center" vertical="top" textRotation="180" wrapText="1"/>
    </xf>
    <xf numFmtId="0" fontId="1" fillId="9" borderId="1" xfId="0" applyFont="1" applyFill="1" applyBorder="1" applyAlignment="1">
      <alignment horizontal="center" vertical="top" textRotation="180" wrapText="1"/>
    </xf>
    <xf numFmtId="1" fontId="1" fillId="10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top"/>
    </xf>
    <xf numFmtId="164" fontId="1" fillId="10" borderId="1" xfId="0" applyNumberFormat="1" applyFont="1" applyFill="1" applyBorder="1" applyAlignment="1">
      <alignment horizontal="center"/>
    </xf>
    <xf numFmtId="49" fontId="2" fillId="10" borderId="1" xfId="0" applyNumberFormat="1" applyFont="1" applyFill="1" applyBorder="1" applyAlignment="1">
      <alignment horizontal="center"/>
    </xf>
    <xf numFmtId="164" fontId="1" fillId="10" borderId="1" xfId="0" applyNumberFormat="1" applyFont="1" applyFill="1" applyBorder="1" applyAlignment="1"/>
    <xf numFmtId="164" fontId="4" fillId="10" borderId="1" xfId="0" applyNumberFormat="1" applyFont="1" applyFill="1" applyBorder="1" applyAlignment="1"/>
    <xf numFmtId="49" fontId="1" fillId="10" borderId="1" xfId="0" applyNumberFormat="1" applyFont="1" applyFill="1" applyBorder="1" applyAlignment="1">
      <alignment horizontal="center"/>
    </xf>
    <xf numFmtId="21" fontId="1" fillId="10" borderId="1" xfId="0" applyNumberFormat="1" applyFont="1" applyFill="1" applyBorder="1" applyAlignment="1"/>
    <xf numFmtId="21" fontId="1" fillId="10" borderId="1" xfId="0" applyNumberFormat="1" applyFont="1" applyFill="1" applyBorder="1" applyAlignment="1">
      <alignment horizontal="center"/>
    </xf>
    <xf numFmtId="49" fontId="1" fillId="10" borderId="1" xfId="0" applyNumberFormat="1" applyFont="1" applyFill="1" applyBorder="1" applyAlignment="1"/>
    <xf numFmtId="21" fontId="4" fillId="10" borderId="1" xfId="0" applyNumberFormat="1" applyFont="1" applyFill="1" applyBorder="1" applyAlignment="1">
      <alignment horizontal="center"/>
    </xf>
    <xf numFmtId="164" fontId="4" fillId="10" borderId="1" xfId="0" applyNumberFormat="1" applyFont="1" applyFill="1" applyBorder="1" applyAlignment="1">
      <alignment horizontal="center"/>
    </xf>
    <xf numFmtId="1" fontId="1" fillId="11" borderId="1" xfId="0" applyNumberFormat="1" applyFont="1" applyFill="1" applyBorder="1" applyAlignment="1">
      <alignment horizontal="center" vertical="top" textRotation="180" wrapText="1"/>
    </xf>
    <xf numFmtId="166" fontId="1" fillId="10" borderId="1" xfId="0" applyNumberFormat="1" applyFont="1" applyFill="1" applyBorder="1" applyAlignment="1">
      <alignment horizontal="center"/>
    </xf>
    <xf numFmtId="165" fontId="1" fillId="10" borderId="1" xfId="0" applyNumberFormat="1" applyFont="1" applyFill="1" applyBorder="1" applyAlignment="1">
      <alignment horizontal="center"/>
    </xf>
    <xf numFmtId="166" fontId="1" fillId="6" borderId="1" xfId="0" applyNumberFormat="1" applyFont="1" applyFill="1" applyBorder="1" applyAlignment="1">
      <alignment horizontal="center"/>
    </xf>
    <xf numFmtId="49" fontId="1" fillId="13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/>
    <xf numFmtId="164" fontId="4" fillId="0" borderId="1" xfId="0" applyNumberFormat="1" applyFont="1" applyFill="1" applyBorder="1" applyAlignment="1"/>
    <xf numFmtId="167" fontId="1" fillId="14" borderId="1" xfId="0" applyNumberFormat="1" applyFont="1" applyFill="1" applyBorder="1" applyAlignment="1">
      <alignment horizontal="center"/>
    </xf>
    <xf numFmtId="164" fontId="1" fillId="6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167" fontId="1" fillId="0" borderId="1" xfId="0" applyNumberFormat="1" applyFont="1" applyFill="1" applyBorder="1" applyAlignment="1">
      <alignment horizontal="center"/>
    </xf>
    <xf numFmtId="167" fontId="1" fillId="6" borderId="1" xfId="0" applyNumberFormat="1" applyFont="1" applyFill="1" applyBorder="1" applyAlignment="1">
      <alignment horizontal="center"/>
    </xf>
    <xf numFmtId="1" fontId="1" fillId="15" borderId="1" xfId="0" applyNumberFormat="1" applyFont="1" applyFill="1" applyBorder="1" applyAlignment="1">
      <alignment horizontal="center"/>
    </xf>
    <xf numFmtId="21" fontId="1" fillId="0" borderId="1" xfId="0" applyNumberFormat="1" applyFont="1" applyFill="1" applyBorder="1" applyAlignment="1">
      <alignment horizontal="center"/>
    </xf>
    <xf numFmtId="1" fontId="1" fillId="16" borderId="1" xfId="0" applyNumberFormat="1" applyFont="1" applyFill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1" fontId="1" fillId="9" borderId="1" xfId="0" applyNumberFormat="1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/>
    <xf numFmtId="1" fontId="4" fillId="9" borderId="1" xfId="0" applyNumberFormat="1" applyFont="1" applyFill="1" applyBorder="1" applyAlignment="1">
      <alignment horizontal="center"/>
    </xf>
    <xf numFmtId="0" fontId="4" fillId="12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 applyProtection="1"/>
    <xf numFmtId="167" fontId="4" fillId="14" borderId="1" xfId="0" applyNumberFormat="1" applyFont="1" applyFill="1" applyBorder="1" applyAlignment="1">
      <alignment horizontal="center"/>
    </xf>
    <xf numFmtId="164" fontId="4" fillId="6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167" fontId="4" fillId="0" borderId="1" xfId="0" applyNumberFormat="1" applyFont="1" applyFill="1" applyBorder="1" applyAlignment="1">
      <alignment horizontal="center"/>
    </xf>
    <xf numFmtId="164" fontId="4" fillId="13" borderId="1" xfId="0" applyNumberFormat="1" applyFont="1" applyFill="1" applyBorder="1" applyAlignment="1">
      <alignment horizontal="center" vertical="center"/>
    </xf>
    <xf numFmtId="167" fontId="4" fillId="6" borderId="1" xfId="0" applyNumberFormat="1" applyFont="1" applyFill="1" applyBorder="1" applyAlignment="1">
      <alignment horizontal="center"/>
    </xf>
    <xf numFmtId="1" fontId="4" fillId="15" borderId="1" xfId="0" applyNumberFormat="1" applyFont="1" applyFill="1" applyBorder="1" applyAlignment="1">
      <alignment horizontal="center"/>
    </xf>
    <xf numFmtId="21" fontId="4" fillId="0" borderId="1" xfId="0" applyNumberFormat="1" applyFont="1" applyFill="1" applyBorder="1" applyAlignment="1">
      <alignment horizontal="center"/>
    </xf>
    <xf numFmtId="1" fontId="4" fillId="8" borderId="1" xfId="0" applyNumberFormat="1" applyFont="1" applyFill="1" applyBorder="1" applyAlignment="1">
      <alignment horizontal="center" vertical="top" textRotation="180" wrapText="1"/>
    </xf>
    <xf numFmtId="1" fontId="4" fillId="16" borderId="1" xfId="0" applyNumberFormat="1" applyFont="1" applyFill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21" fontId="4" fillId="10" borderId="1" xfId="0" applyNumberFormat="1" applyFont="1" applyFill="1" applyBorder="1" applyAlignment="1"/>
    <xf numFmtId="167" fontId="2" fillId="6" borderId="1" xfId="0" applyNumberFormat="1" applyFont="1" applyFill="1" applyBorder="1" applyAlignment="1">
      <alignment horizontal="center"/>
    </xf>
    <xf numFmtId="1" fontId="1" fillId="17" borderId="1" xfId="0" applyNumberFormat="1" applyFont="1" applyFill="1" applyBorder="1" applyAlignment="1">
      <alignment horizontal="center"/>
    </xf>
    <xf numFmtId="164" fontId="1" fillId="17" borderId="1" xfId="0" applyNumberFormat="1" applyFont="1" applyFill="1" applyBorder="1" applyAlignment="1">
      <alignment horizontal="center"/>
    </xf>
    <xf numFmtId="49" fontId="2" fillId="17" borderId="1" xfId="0" applyNumberFormat="1" applyFont="1" applyFill="1" applyBorder="1" applyAlignment="1">
      <alignment horizontal="center"/>
    </xf>
    <xf numFmtId="164" fontId="1" fillId="17" borderId="1" xfId="0" applyNumberFormat="1" applyFont="1" applyFill="1" applyBorder="1" applyAlignment="1"/>
    <xf numFmtId="164" fontId="4" fillId="17" borderId="1" xfId="0" applyNumberFormat="1" applyFont="1" applyFill="1" applyBorder="1" applyAlignment="1"/>
    <xf numFmtId="49" fontId="1" fillId="17" borderId="1" xfId="0" applyNumberFormat="1" applyFont="1" applyFill="1" applyBorder="1" applyAlignment="1">
      <alignment horizontal="center"/>
    </xf>
    <xf numFmtId="21" fontId="1" fillId="17" borderId="1" xfId="0" applyNumberFormat="1" applyFont="1" applyFill="1" applyBorder="1" applyAlignment="1"/>
    <xf numFmtId="21" fontId="1" fillId="17" borderId="1" xfId="0" applyNumberFormat="1" applyFont="1" applyFill="1" applyBorder="1" applyAlignment="1">
      <alignment horizontal="center"/>
    </xf>
    <xf numFmtId="21" fontId="4" fillId="17" borderId="1" xfId="0" applyNumberFormat="1" applyFont="1" applyFill="1" applyBorder="1" applyAlignment="1"/>
    <xf numFmtId="49" fontId="1" fillId="17" borderId="1" xfId="0" applyNumberFormat="1" applyFont="1" applyFill="1" applyBorder="1" applyAlignment="1"/>
    <xf numFmtId="21" fontId="4" fillId="17" borderId="1" xfId="0" applyNumberFormat="1" applyFont="1" applyFill="1" applyBorder="1" applyAlignment="1">
      <alignment horizontal="center"/>
    </xf>
    <xf numFmtId="164" fontId="4" fillId="17" borderId="1" xfId="0" applyNumberFormat="1" applyFont="1" applyFill="1" applyBorder="1" applyAlignment="1">
      <alignment horizontal="center"/>
    </xf>
    <xf numFmtId="166" fontId="1" fillId="17" borderId="1" xfId="0" applyNumberFormat="1" applyFont="1" applyFill="1" applyBorder="1" applyAlignment="1">
      <alignment horizontal="center"/>
    </xf>
    <xf numFmtId="165" fontId="1" fillId="17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6" fontId="1" fillId="17" borderId="1" xfId="0" applyNumberFormat="1" applyFont="1" applyFill="1" applyBorder="1"/>
    <xf numFmtId="49" fontId="1" fillId="17" borderId="1" xfId="0" applyNumberFormat="1" applyFont="1" applyFill="1" applyBorder="1"/>
    <xf numFmtId="164" fontId="1" fillId="17" borderId="1" xfId="0" applyNumberFormat="1" applyFont="1" applyFill="1" applyBorder="1"/>
    <xf numFmtId="49" fontId="4" fillId="17" borderId="1" xfId="0" applyNumberFormat="1" applyFont="1" applyFill="1" applyBorder="1"/>
    <xf numFmtId="167" fontId="1" fillId="18" borderId="1" xfId="0" applyNumberFormat="1" applyFont="1" applyFill="1" applyBorder="1" applyAlignment="1">
      <alignment horizontal="center"/>
    </xf>
    <xf numFmtId="1" fontId="1" fillId="17" borderId="1" xfId="0" applyNumberFormat="1" applyFont="1" applyFill="1" applyBorder="1" applyAlignment="1"/>
    <xf numFmtId="0" fontId="1" fillId="19" borderId="1" xfId="0" applyFont="1" applyFill="1" applyBorder="1" applyAlignment="1">
      <alignment horizontal="center"/>
    </xf>
    <xf numFmtId="164" fontId="1" fillId="19" borderId="1" xfId="0" applyNumberFormat="1" applyFont="1" applyFill="1" applyBorder="1" applyAlignment="1">
      <alignment horizontal="center"/>
    </xf>
    <xf numFmtId="49" fontId="2" fillId="19" borderId="1" xfId="0" applyNumberFormat="1" applyFont="1" applyFill="1" applyBorder="1" applyAlignment="1">
      <alignment horizontal="center"/>
    </xf>
    <xf numFmtId="164" fontId="1" fillId="19" borderId="1" xfId="0" applyNumberFormat="1" applyFont="1" applyFill="1" applyBorder="1" applyAlignment="1"/>
    <xf numFmtId="49" fontId="1" fillId="19" borderId="1" xfId="0" applyNumberFormat="1" applyFont="1" applyFill="1" applyBorder="1" applyAlignment="1">
      <alignment horizontal="center"/>
    </xf>
    <xf numFmtId="164" fontId="4" fillId="19" borderId="1" xfId="0" applyNumberFormat="1" applyFont="1" applyFill="1" applyBorder="1" applyAlignment="1"/>
    <xf numFmtId="21" fontId="1" fillId="19" borderId="1" xfId="0" applyNumberFormat="1" applyFont="1" applyFill="1" applyBorder="1" applyAlignment="1"/>
    <xf numFmtId="49" fontId="1" fillId="19" borderId="1" xfId="0" applyNumberFormat="1" applyFont="1" applyFill="1" applyBorder="1" applyAlignment="1"/>
    <xf numFmtId="49" fontId="4" fillId="19" borderId="1" xfId="0" applyNumberFormat="1" applyFont="1" applyFill="1" applyBorder="1" applyAlignment="1"/>
    <xf numFmtId="21" fontId="1" fillId="19" borderId="1" xfId="0" applyNumberFormat="1" applyFont="1" applyFill="1" applyBorder="1" applyAlignment="1">
      <alignment horizontal="center"/>
    </xf>
    <xf numFmtId="21" fontId="4" fillId="19" borderId="1" xfId="0" applyNumberFormat="1" applyFont="1" applyFill="1" applyBorder="1" applyAlignment="1">
      <alignment horizontal="center"/>
    </xf>
    <xf numFmtId="164" fontId="4" fillId="19" borderId="1" xfId="0" applyNumberFormat="1" applyFont="1" applyFill="1" applyBorder="1" applyAlignment="1">
      <alignment horizontal="center"/>
    </xf>
    <xf numFmtId="1" fontId="1" fillId="19" borderId="1" xfId="0" applyNumberFormat="1" applyFont="1" applyFill="1" applyBorder="1" applyAlignment="1">
      <alignment horizontal="center"/>
    </xf>
    <xf numFmtId="166" fontId="1" fillId="19" borderId="1" xfId="0" applyNumberFormat="1" applyFont="1" applyFill="1" applyBorder="1" applyAlignment="1">
      <alignment horizontal="center"/>
    </xf>
    <xf numFmtId="166" fontId="1" fillId="20" borderId="1" xfId="0" applyNumberFormat="1" applyFont="1" applyFill="1" applyBorder="1" applyAlignment="1">
      <alignment horizontal="center"/>
    </xf>
    <xf numFmtId="165" fontId="1" fillId="19" borderId="1" xfId="0" applyNumberFormat="1" applyFont="1" applyFill="1" applyBorder="1" applyAlignment="1">
      <alignment horizontal="center"/>
    </xf>
    <xf numFmtId="168" fontId="1" fillId="19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/>
    <xf numFmtId="21" fontId="1" fillId="2" borderId="1" xfId="0" applyNumberFormat="1" applyFont="1" applyFill="1" applyBorder="1" applyAlignment="1"/>
    <xf numFmtId="21" fontId="1" fillId="2" borderId="1" xfId="0" applyNumberFormat="1" applyFont="1" applyFill="1" applyBorder="1"/>
    <xf numFmtId="49" fontId="1" fillId="2" borderId="1" xfId="0" applyNumberFormat="1" applyFont="1" applyFill="1" applyBorder="1"/>
    <xf numFmtId="21" fontId="4" fillId="2" borderId="1" xfId="0" applyNumberFormat="1" applyFont="1" applyFill="1" applyBorder="1"/>
    <xf numFmtId="164" fontId="1" fillId="2" borderId="1" xfId="0" applyNumberFormat="1" applyFont="1" applyFill="1" applyBorder="1"/>
    <xf numFmtId="164" fontId="4" fillId="2" borderId="1" xfId="0" applyNumberFormat="1" applyFont="1" applyFill="1" applyBorder="1"/>
    <xf numFmtId="1" fontId="1" fillId="2" borderId="1" xfId="0" applyNumberFormat="1" applyFont="1" applyFill="1" applyBorder="1"/>
    <xf numFmtId="166" fontId="1" fillId="2" borderId="1" xfId="0" applyNumberFormat="1" applyFont="1" applyFill="1" applyBorder="1" applyAlignment="1">
      <alignment horizontal="center"/>
    </xf>
    <xf numFmtId="166" fontId="1" fillId="21" borderId="1" xfId="0" applyNumberFormat="1" applyFont="1" applyFill="1" applyBorder="1" applyAlignment="1">
      <alignment horizontal="center"/>
    </xf>
    <xf numFmtId="1" fontId="1" fillId="22" borderId="1" xfId="0" applyNumberFormat="1" applyFont="1" applyFill="1" applyBorder="1" applyAlignment="1">
      <alignment horizontal="center"/>
    </xf>
    <xf numFmtId="164" fontId="1" fillId="22" borderId="1" xfId="0" applyNumberFormat="1" applyFont="1" applyFill="1" applyBorder="1"/>
    <xf numFmtId="49" fontId="1" fillId="22" borderId="1" xfId="0" applyNumberFormat="1" applyFont="1" applyFill="1" applyBorder="1"/>
    <xf numFmtId="166" fontId="1" fillId="22" borderId="1" xfId="0" applyNumberFormat="1" applyFont="1" applyFill="1" applyBorder="1"/>
    <xf numFmtId="164" fontId="4" fillId="22" borderId="1" xfId="0" applyNumberFormat="1" applyFont="1" applyFill="1" applyBorder="1"/>
    <xf numFmtId="0" fontId="1" fillId="22" borderId="1" xfId="0" applyFont="1" applyFill="1" applyBorder="1"/>
    <xf numFmtId="49" fontId="1" fillId="22" borderId="1" xfId="0" applyNumberFormat="1" applyFont="1" applyFill="1" applyBorder="1" applyAlignment="1"/>
    <xf numFmtId="164" fontId="1" fillId="22" borderId="1" xfId="0" applyNumberFormat="1" applyFont="1" applyFill="1" applyBorder="1" applyAlignment="1"/>
    <xf numFmtId="164" fontId="4" fillId="22" borderId="1" xfId="0" applyNumberFormat="1" applyFont="1" applyFill="1" applyBorder="1" applyAlignment="1"/>
    <xf numFmtId="21" fontId="1" fillId="22" borderId="1" xfId="0" applyNumberFormat="1" applyFont="1" applyFill="1" applyBorder="1" applyAlignment="1"/>
    <xf numFmtId="164" fontId="1" fillId="22" borderId="1" xfId="0" applyNumberFormat="1" applyFont="1" applyFill="1" applyBorder="1" applyAlignment="1">
      <alignment horizontal="center"/>
    </xf>
    <xf numFmtId="1" fontId="1" fillId="22" borderId="1" xfId="0" applyNumberFormat="1" applyFont="1" applyFill="1" applyBorder="1" applyAlignment="1"/>
    <xf numFmtId="21" fontId="1" fillId="22" borderId="1" xfId="0" applyNumberFormat="1" applyFont="1" applyFill="1" applyBorder="1" applyAlignment="1">
      <alignment horizontal="center"/>
    </xf>
    <xf numFmtId="1" fontId="1" fillId="23" borderId="1" xfId="0" applyNumberFormat="1" applyFont="1" applyFill="1" applyBorder="1" applyAlignment="1">
      <alignment horizontal="center" vertical="top" textRotation="180" wrapText="1"/>
    </xf>
    <xf numFmtId="166" fontId="1" fillId="22" borderId="1" xfId="0" applyNumberFormat="1" applyFont="1" applyFill="1" applyBorder="1" applyAlignment="1">
      <alignment horizontal="center"/>
    </xf>
    <xf numFmtId="165" fontId="1" fillId="22" borderId="1" xfId="0" applyNumberFormat="1" applyFont="1" applyFill="1" applyBorder="1" applyAlignment="1">
      <alignment horizontal="center"/>
    </xf>
    <xf numFmtId="1" fontId="1" fillId="24" borderId="1" xfId="0" applyNumberFormat="1" applyFont="1" applyFill="1" applyBorder="1" applyAlignment="1">
      <alignment horizontal="center"/>
    </xf>
    <xf numFmtId="164" fontId="1" fillId="24" borderId="1" xfId="0" applyNumberFormat="1" applyFont="1" applyFill="1" applyBorder="1" applyAlignment="1">
      <alignment horizontal="center"/>
    </xf>
    <xf numFmtId="49" fontId="1" fillId="24" borderId="1" xfId="0" applyNumberFormat="1" applyFont="1" applyFill="1" applyBorder="1" applyAlignment="1">
      <alignment horizontal="center"/>
    </xf>
    <xf numFmtId="164" fontId="1" fillId="24" borderId="1" xfId="0" applyNumberFormat="1" applyFont="1" applyFill="1" applyBorder="1" applyAlignment="1"/>
    <xf numFmtId="21" fontId="1" fillId="24" borderId="1" xfId="0" applyNumberFormat="1" applyFont="1" applyFill="1" applyBorder="1" applyAlignment="1"/>
    <xf numFmtId="166" fontId="1" fillId="24" borderId="1" xfId="0" applyNumberFormat="1" applyFont="1" applyFill="1" applyBorder="1" applyAlignment="1"/>
    <xf numFmtId="164" fontId="1" fillId="24" borderId="1" xfId="0" applyNumberFormat="1" applyFont="1" applyFill="1" applyBorder="1" applyAlignment="1">
      <alignment horizontal="left" vertical="center"/>
    </xf>
    <xf numFmtId="164" fontId="4" fillId="24" borderId="1" xfId="0" applyNumberFormat="1" applyFont="1" applyFill="1" applyBorder="1" applyAlignment="1"/>
    <xf numFmtId="21" fontId="1" fillId="24" borderId="1" xfId="0" applyNumberFormat="1" applyFont="1" applyFill="1" applyBorder="1"/>
    <xf numFmtId="164" fontId="1" fillId="24" borderId="1" xfId="0" applyNumberFormat="1" applyFont="1" applyFill="1" applyBorder="1"/>
    <xf numFmtId="49" fontId="1" fillId="24" borderId="1" xfId="0" applyNumberFormat="1" applyFont="1" applyFill="1" applyBorder="1"/>
    <xf numFmtId="164" fontId="4" fillId="24" borderId="1" xfId="0" applyNumberFormat="1" applyFont="1" applyFill="1" applyBorder="1"/>
    <xf numFmtId="2" fontId="1" fillId="25" borderId="1" xfId="0" applyNumberFormat="1" applyFont="1" applyFill="1" applyBorder="1" applyAlignment="1">
      <alignment horizontal="center"/>
    </xf>
    <xf numFmtId="49" fontId="1" fillId="25" borderId="1" xfId="0" applyNumberFormat="1" applyFont="1" applyFill="1" applyBorder="1" applyAlignment="1">
      <alignment horizontal="center"/>
    </xf>
    <xf numFmtId="2" fontId="4" fillId="25" borderId="1" xfId="0" applyNumberFormat="1" applyFont="1" applyFill="1" applyBorder="1" applyAlignment="1">
      <alignment horizontal="center"/>
    </xf>
    <xf numFmtId="164" fontId="1" fillId="25" borderId="1" xfId="0" applyNumberFormat="1" applyFont="1" applyFill="1" applyBorder="1" applyAlignment="1">
      <alignment horizontal="center"/>
    </xf>
    <xf numFmtId="1" fontId="1" fillId="24" borderId="1" xfId="0" applyNumberFormat="1" applyFont="1" applyFill="1" applyBorder="1"/>
    <xf numFmtId="166" fontId="1" fillId="24" borderId="1" xfId="0" applyNumberFormat="1" applyFont="1" applyFill="1" applyBorder="1" applyAlignment="1">
      <alignment horizontal="center"/>
    </xf>
    <xf numFmtId="166" fontId="1" fillId="26" borderId="1" xfId="0" applyNumberFormat="1" applyFont="1" applyFill="1" applyBorder="1" applyAlignment="1">
      <alignment horizontal="center"/>
    </xf>
    <xf numFmtId="165" fontId="1" fillId="24" borderId="1" xfId="0" applyNumberFormat="1" applyFont="1" applyFill="1" applyBorder="1" applyAlignment="1">
      <alignment horizontal="center"/>
    </xf>
    <xf numFmtId="1" fontId="1" fillId="27" borderId="1" xfId="0" applyNumberFormat="1" applyFont="1" applyFill="1" applyBorder="1" applyAlignment="1">
      <alignment horizontal="center"/>
    </xf>
    <xf numFmtId="0" fontId="1" fillId="27" borderId="1" xfId="0" applyFont="1" applyFill="1" applyBorder="1" applyAlignment="1">
      <alignment horizontal="center"/>
    </xf>
    <xf numFmtId="164" fontId="1" fillId="28" borderId="1" xfId="0" applyNumberFormat="1" applyFont="1" applyFill="1" applyBorder="1" applyAlignment="1">
      <alignment horizontal="left"/>
    </xf>
    <xf numFmtId="49" fontId="1" fillId="28" borderId="1" xfId="0" applyNumberFormat="1" applyFont="1" applyFill="1" applyBorder="1" applyAlignment="1">
      <alignment horizontal="left"/>
    </xf>
    <xf numFmtId="164" fontId="1" fillId="28" borderId="1" xfId="0" applyNumberFormat="1" applyFont="1" applyFill="1" applyBorder="1" applyAlignment="1">
      <alignment horizontal="center"/>
    </xf>
    <xf numFmtId="2" fontId="1" fillId="28" borderId="1" xfId="0" applyNumberFormat="1" applyFont="1" applyFill="1" applyBorder="1" applyAlignment="1">
      <alignment horizontal="center"/>
    </xf>
    <xf numFmtId="166" fontId="1" fillId="29" borderId="1" xfId="0" applyNumberFormat="1" applyFont="1" applyFill="1" applyBorder="1" applyAlignment="1">
      <alignment horizontal="center"/>
    </xf>
    <xf numFmtId="164" fontId="1" fillId="28" borderId="1" xfId="0" applyNumberFormat="1" applyFont="1" applyFill="1" applyBorder="1" applyAlignment="1">
      <alignment horizontal="center" vertical="center"/>
    </xf>
    <xf numFmtId="49" fontId="1" fillId="28" borderId="1" xfId="0" applyNumberFormat="1" applyFont="1" applyFill="1" applyBorder="1" applyAlignment="1">
      <alignment horizontal="center"/>
    </xf>
    <xf numFmtId="0" fontId="1" fillId="28" borderId="1" xfId="0" applyFont="1" applyFill="1" applyBorder="1" applyAlignment="1">
      <alignment horizontal="center"/>
    </xf>
    <xf numFmtId="164" fontId="1" fillId="29" borderId="1" xfId="0" applyNumberFormat="1" applyFont="1" applyFill="1" applyBorder="1" applyAlignment="1">
      <alignment horizontal="center"/>
    </xf>
    <xf numFmtId="49" fontId="1" fillId="28" borderId="1" xfId="0" applyNumberFormat="1" applyFont="1" applyFill="1" applyBorder="1" applyAlignment="1">
      <alignment horizontal="center" vertical="center"/>
    </xf>
    <xf numFmtId="164" fontId="1" fillId="28" borderId="1" xfId="0" applyNumberFormat="1" applyFont="1" applyFill="1" applyBorder="1" applyAlignment="1"/>
    <xf numFmtId="164" fontId="4" fillId="28" borderId="1" xfId="0" applyNumberFormat="1" applyFont="1" applyFill="1" applyBorder="1" applyAlignment="1"/>
    <xf numFmtId="167" fontId="2" fillId="30" borderId="1" xfId="0" applyNumberFormat="1" applyFont="1" applyFill="1" applyBorder="1" applyAlignment="1">
      <alignment horizontal="center"/>
    </xf>
    <xf numFmtId="0" fontId="4" fillId="28" borderId="1" xfId="0" applyFont="1" applyFill="1" applyBorder="1" applyAlignment="1">
      <alignment horizontal="center"/>
    </xf>
    <xf numFmtId="1" fontId="3" fillId="28" borderId="1" xfId="0" applyNumberFormat="1" applyFont="1" applyFill="1" applyBorder="1" applyAlignment="1">
      <alignment horizontal="center"/>
    </xf>
    <xf numFmtId="21" fontId="1" fillId="28" borderId="1" xfId="0" applyNumberFormat="1" applyFont="1" applyFill="1" applyBorder="1" applyAlignment="1">
      <alignment horizontal="center"/>
    </xf>
    <xf numFmtId="1" fontId="1" fillId="28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 vertical="center"/>
    </xf>
    <xf numFmtId="1" fontId="4" fillId="31" borderId="1" xfId="0" applyNumberFormat="1" applyFont="1" applyFill="1" applyBorder="1" applyAlignment="1">
      <alignment horizontal="center"/>
    </xf>
    <xf numFmtId="0" fontId="1" fillId="31" borderId="1" xfId="0" applyFont="1" applyFill="1" applyBorder="1" applyAlignment="1">
      <alignment horizontal="center"/>
    </xf>
    <xf numFmtId="0" fontId="4" fillId="32" borderId="1" xfId="0" applyNumberFormat="1" applyFont="1" applyFill="1" applyBorder="1" applyAlignment="1" applyProtection="1"/>
    <xf numFmtId="166" fontId="4" fillId="33" borderId="1" xfId="0" applyNumberFormat="1" applyFont="1" applyFill="1" applyBorder="1" applyAlignment="1">
      <alignment horizontal="center"/>
    </xf>
    <xf numFmtId="49" fontId="4" fillId="32" borderId="1" xfId="0" applyNumberFormat="1" applyFont="1" applyFill="1" applyBorder="1" applyAlignment="1">
      <alignment horizontal="center" vertical="center"/>
    </xf>
    <xf numFmtId="164" fontId="4" fillId="32" borderId="1" xfId="0" applyNumberFormat="1" applyFont="1" applyFill="1" applyBorder="1" applyAlignment="1"/>
    <xf numFmtId="167" fontId="4" fillId="34" borderId="1" xfId="0" applyNumberFormat="1" applyFont="1" applyFill="1" applyBorder="1" applyAlignment="1">
      <alignment horizontal="center"/>
    </xf>
    <xf numFmtId="164" fontId="4" fillId="33" borderId="1" xfId="0" applyNumberFormat="1" applyFont="1" applyFill="1" applyBorder="1" applyAlignment="1">
      <alignment horizontal="center"/>
    </xf>
    <xf numFmtId="164" fontId="4" fillId="32" borderId="1" xfId="0" applyNumberFormat="1" applyFont="1" applyFill="1" applyBorder="1" applyAlignment="1">
      <alignment horizontal="center"/>
    </xf>
    <xf numFmtId="49" fontId="4" fillId="32" borderId="1" xfId="0" applyNumberFormat="1" applyFont="1" applyFill="1" applyBorder="1" applyAlignment="1">
      <alignment horizontal="center" vertical="center" wrapText="1"/>
    </xf>
    <xf numFmtId="167" fontId="4" fillId="32" borderId="1" xfId="0" applyNumberFormat="1" applyFont="1" applyFill="1" applyBorder="1" applyAlignment="1">
      <alignment horizontal="center"/>
    </xf>
    <xf numFmtId="164" fontId="4" fillId="32" borderId="1" xfId="0" applyNumberFormat="1" applyFont="1" applyFill="1" applyBorder="1" applyAlignment="1">
      <alignment horizontal="center" vertical="center"/>
    </xf>
    <xf numFmtId="167" fontId="4" fillId="33" borderId="1" xfId="0" applyNumberFormat="1" applyFont="1" applyFill="1" applyBorder="1" applyAlignment="1">
      <alignment horizontal="center"/>
    </xf>
    <xf numFmtId="1" fontId="4" fillId="32" borderId="1" xfId="0" applyNumberFormat="1" applyFont="1" applyFill="1" applyBorder="1" applyAlignment="1">
      <alignment horizontal="center"/>
    </xf>
    <xf numFmtId="21" fontId="4" fillId="32" borderId="1" xfId="0" applyNumberFormat="1" applyFont="1" applyFill="1" applyBorder="1" applyAlignment="1">
      <alignment horizontal="center"/>
    </xf>
    <xf numFmtId="1" fontId="4" fillId="35" borderId="1" xfId="0" applyNumberFormat="1" applyFont="1" applyFill="1" applyBorder="1" applyAlignment="1">
      <alignment horizontal="center" vertical="top" textRotation="180" wrapText="1"/>
    </xf>
    <xf numFmtId="4" fontId="4" fillId="32" borderId="1" xfId="0" applyNumberFormat="1" applyFont="1" applyFill="1" applyBorder="1" applyAlignment="1">
      <alignment horizontal="center"/>
    </xf>
    <xf numFmtId="165" fontId="4" fillId="32" borderId="1" xfId="0" applyNumberFormat="1" applyFont="1" applyFill="1" applyBorder="1" applyAlignment="1">
      <alignment horizontal="center"/>
    </xf>
    <xf numFmtId="165" fontId="4" fillId="36" borderId="1" xfId="0" applyNumberFormat="1" applyFont="1" applyFill="1" applyBorder="1" applyAlignment="1">
      <alignment horizontal="center"/>
    </xf>
    <xf numFmtId="164" fontId="1" fillId="40" borderId="1" xfId="0" applyNumberFormat="1" applyFont="1" applyFill="1" applyBorder="1" applyAlignment="1">
      <alignment horizontal="center"/>
    </xf>
    <xf numFmtId="49" fontId="1" fillId="41" borderId="1" xfId="0" applyNumberFormat="1" applyFont="1" applyFill="1" applyBorder="1" applyAlignment="1">
      <alignment horizontal="center" vertical="center"/>
    </xf>
    <xf numFmtId="166" fontId="4" fillId="39" borderId="1" xfId="0" applyNumberFormat="1" applyFont="1" applyFill="1" applyBorder="1" applyAlignment="1">
      <alignment horizontal="center"/>
    </xf>
    <xf numFmtId="21" fontId="1" fillId="40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/>
    <xf numFmtId="3" fontId="1" fillId="0" borderId="1" xfId="0" applyNumberFormat="1" applyFont="1" applyFill="1" applyBorder="1" applyAlignment="1" applyProtection="1">
      <alignment horizontal="center"/>
    </xf>
    <xf numFmtId="3" fontId="4" fillId="0" borderId="1" xfId="0" applyNumberFormat="1" applyFont="1" applyFill="1" applyBorder="1" applyAlignment="1" applyProtection="1">
      <alignment horizontal="center"/>
    </xf>
    <xf numFmtId="0" fontId="1" fillId="19" borderId="1" xfId="0" applyFont="1" applyFill="1" applyBorder="1" applyAlignment="1"/>
    <xf numFmtId="1" fontId="1" fillId="2" borderId="1" xfId="0" applyNumberFormat="1" applyFont="1" applyFill="1" applyBorder="1" applyAlignment="1"/>
    <xf numFmtId="1" fontId="1" fillId="24" borderId="1" xfId="0" applyNumberFormat="1" applyFont="1" applyFill="1" applyBorder="1" applyAlignment="1"/>
    <xf numFmtId="0" fontId="1" fillId="28" borderId="1" xfId="0" applyFont="1" applyFill="1" applyBorder="1" applyAlignment="1"/>
    <xf numFmtId="1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2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169" fontId="4" fillId="0" borderId="1" xfId="0" applyNumberFormat="1" applyFont="1" applyFill="1" applyBorder="1"/>
    <xf numFmtId="170" fontId="1" fillId="0" borderId="1" xfId="0" applyNumberFormat="1" applyFont="1" applyFill="1" applyBorder="1" applyAlignment="1">
      <alignment horizontal="left"/>
    </xf>
    <xf numFmtId="1" fontId="1" fillId="0" borderId="1" xfId="0" applyNumberFormat="1" applyFont="1" applyBorder="1"/>
    <xf numFmtId="1" fontId="1" fillId="0" borderId="1" xfId="0" applyNumberFormat="1" applyFont="1" applyFill="1" applyBorder="1"/>
    <xf numFmtId="0" fontId="1" fillId="38" borderId="1" xfId="0" applyFont="1" applyFill="1" applyBorder="1" applyAlignment="1">
      <alignment horizontal="center" vertical="top" textRotation="180" wrapText="1"/>
    </xf>
    <xf numFmtId="0" fontId="1" fillId="37" borderId="1" xfId="0" applyFont="1" applyFill="1" applyBorder="1" applyAlignment="1">
      <alignment horizontal="center"/>
    </xf>
    <xf numFmtId="0" fontId="1" fillId="37" borderId="1" xfId="0" applyFont="1" applyFill="1" applyBorder="1" applyAlignment="1">
      <alignment horizontal="left"/>
    </xf>
    <xf numFmtId="21" fontId="1" fillId="41" borderId="1" xfId="0" applyNumberFormat="1" applyFont="1" applyFill="1" applyBorder="1" applyAlignment="1" applyProtection="1">
      <alignment horizontal="center" vertical="center" wrapText="1" readingOrder="1"/>
      <protection locked="0"/>
    </xf>
    <xf numFmtId="164" fontId="1" fillId="41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37" borderId="1" xfId="0" applyFont="1" applyFill="1" applyBorder="1" applyAlignment="1">
      <alignment horizontal="center"/>
    </xf>
    <xf numFmtId="0" fontId="6" fillId="37" borderId="1" xfId="0" applyFont="1" applyFill="1" applyBorder="1" applyAlignment="1">
      <alignment horizontal="left"/>
    </xf>
    <xf numFmtId="21" fontId="6" fillId="41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41" borderId="1" xfId="0" applyFont="1" applyFill="1" applyBorder="1" applyAlignment="1" applyProtection="1">
      <alignment horizontal="center" vertical="center" wrapText="1" readingOrder="1"/>
      <protection locked="0"/>
    </xf>
    <xf numFmtId="3" fontId="4" fillId="32" borderId="1" xfId="1" applyNumberFormat="1" applyFont="1" applyFill="1" applyBorder="1" applyAlignment="1" applyProtection="1">
      <alignment horizontal="center"/>
    </xf>
    <xf numFmtId="3" fontId="4" fillId="0" borderId="1" xfId="1" applyNumberFormat="1" applyFont="1" applyFill="1" applyBorder="1" applyAlignment="1" applyProtection="1">
      <alignment horizontal="center"/>
    </xf>
    <xf numFmtId="3" fontId="1" fillId="0" borderId="1" xfId="1" applyNumberFormat="1" applyFont="1" applyFill="1" applyBorder="1" applyAlignment="1" applyProtection="1">
      <alignment horizontal="center"/>
    </xf>
    <xf numFmtId="49" fontId="6" fillId="41" borderId="1" xfId="0" applyNumberFormat="1" applyFont="1" applyFill="1" applyBorder="1" applyAlignment="1">
      <alignment horizontal="center" vertical="center"/>
    </xf>
    <xf numFmtId="0" fontId="1" fillId="42" borderId="1" xfId="0" applyFont="1" applyFill="1" applyBorder="1" applyAlignment="1">
      <alignment horizontal="center"/>
    </xf>
    <xf numFmtId="49" fontId="1" fillId="41" borderId="1" xfId="0" applyNumberFormat="1" applyFont="1" applyFill="1" applyBorder="1" applyAlignment="1">
      <alignment horizontal="center" vertical="center" wrapText="1"/>
    </xf>
    <xf numFmtId="21" fontId="1" fillId="41" borderId="1" xfId="0" applyNumberFormat="1" applyFont="1" applyFill="1" applyBorder="1" applyAlignment="1">
      <alignment horizontal="center"/>
    </xf>
    <xf numFmtId="49" fontId="6" fillId="41" borderId="1" xfId="0" applyNumberFormat="1" applyFont="1" applyFill="1" applyBorder="1" applyAlignment="1">
      <alignment horizontal="center" vertical="center" wrapText="1"/>
    </xf>
    <xf numFmtId="21" fontId="6" fillId="41" borderId="1" xfId="0" applyNumberFormat="1" applyFont="1" applyFill="1" applyBorder="1" applyAlignment="1">
      <alignment horizontal="center"/>
    </xf>
    <xf numFmtId="20" fontId="6" fillId="41" borderId="1" xfId="0" applyNumberFormat="1" applyFont="1" applyFill="1" applyBorder="1" applyAlignment="1" applyProtection="1">
      <alignment horizontal="center" vertical="center" wrapText="1" readingOrder="1"/>
      <protection locked="0"/>
    </xf>
    <xf numFmtId="49" fontId="6" fillId="41" borderId="1" xfId="0" applyNumberFormat="1" applyFont="1" applyFill="1" applyBorder="1" applyAlignment="1" applyProtection="1">
      <alignment horizontal="center" vertical="center" wrapText="1" readingOrder="1"/>
      <protection locked="0"/>
    </xf>
    <xf numFmtId="1" fontId="6" fillId="9" borderId="1" xfId="0" applyNumberFormat="1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3" fontId="6" fillId="0" borderId="1" xfId="1" applyNumberFormat="1" applyFont="1" applyFill="1" applyBorder="1" applyAlignment="1" applyProtection="1">
      <alignment horizontal="center"/>
    </xf>
    <xf numFmtId="0" fontId="6" fillId="0" borderId="1" xfId="0" applyNumberFormat="1" applyFont="1" applyFill="1" applyBorder="1" applyAlignment="1" applyProtection="1"/>
    <xf numFmtId="166" fontId="6" fillId="6" borderId="1" xfId="0" applyNumberFormat="1" applyFont="1" applyFill="1" applyBorder="1" applyAlignment="1">
      <alignment horizontal="center"/>
    </xf>
    <xf numFmtId="49" fontId="6" fillId="13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/>
    <xf numFmtId="167" fontId="6" fillId="14" borderId="1" xfId="0" applyNumberFormat="1" applyFont="1" applyFill="1" applyBorder="1" applyAlignment="1">
      <alignment horizontal="center"/>
    </xf>
    <xf numFmtId="164" fontId="6" fillId="6" borderId="1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167" fontId="6" fillId="0" borderId="1" xfId="0" applyNumberFormat="1" applyFont="1" applyFill="1" applyBorder="1" applyAlignment="1">
      <alignment horizontal="center"/>
    </xf>
    <xf numFmtId="164" fontId="6" fillId="13" borderId="1" xfId="0" applyNumberFormat="1" applyFont="1" applyFill="1" applyBorder="1" applyAlignment="1">
      <alignment horizontal="center" vertical="center"/>
    </xf>
    <xf numFmtId="167" fontId="6" fillId="6" borderId="1" xfId="0" applyNumberFormat="1" applyFont="1" applyFill="1" applyBorder="1" applyAlignment="1">
      <alignment horizontal="center"/>
    </xf>
    <xf numFmtId="1" fontId="6" fillId="15" borderId="1" xfId="0" applyNumberFormat="1" applyFont="1" applyFill="1" applyBorder="1" applyAlignment="1">
      <alignment horizontal="center"/>
    </xf>
    <xf numFmtId="21" fontId="6" fillId="0" borderId="1" xfId="0" applyNumberFormat="1" applyFont="1" applyFill="1" applyBorder="1" applyAlignment="1">
      <alignment horizontal="center"/>
    </xf>
    <xf numFmtId="1" fontId="6" fillId="8" borderId="1" xfId="0" applyNumberFormat="1" applyFont="1" applyFill="1" applyBorder="1" applyAlignment="1">
      <alignment horizontal="center" vertical="top" textRotation="180" wrapText="1"/>
    </xf>
    <xf numFmtId="1" fontId="6" fillId="16" borderId="1" xfId="0" applyNumberFormat="1" applyFont="1" applyFill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165" fontId="6" fillId="0" borderId="1" xfId="0" applyNumberFormat="1" applyFont="1" applyFill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49" fontId="6" fillId="13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 applyProtection="1">
      <alignment horizontal="center"/>
    </xf>
    <xf numFmtId="0" fontId="6" fillId="0" borderId="1" xfId="0" applyFont="1" applyBorder="1" applyAlignment="1">
      <alignment horizontal="center"/>
    </xf>
    <xf numFmtId="166" fontId="1" fillId="39" borderId="1" xfId="0" applyNumberFormat="1" applyFont="1" applyFill="1" applyBorder="1" applyAlignment="1">
      <alignment horizontal="center"/>
    </xf>
    <xf numFmtId="49" fontId="1" fillId="38" borderId="1" xfId="0" applyNumberFormat="1" applyFont="1" applyFill="1" applyBorder="1" applyAlignment="1">
      <alignment horizontal="center" vertical="center"/>
    </xf>
    <xf numFmtId="164" fontId="1" fillId="38" borderId="1" xfId="0" applyNumberFormat="1" applyFont="1" applyFill="1" applyBorder="1" applyAlignment="1"/>
    <xf numFmtId="0" fontId="1" fillId="47" borderId="1" xfId="0" applyNumberFormat="1" applyFont="1" applyFill="1" applyBorder="1" applyAlignment="1">
      <alignment horizontal="center"/>
    </xf>
    <xf numFmtId="167" fontId="1" fillId="47" borderId="1" xfId="0" applyNumberFormat="1" applyFont="1" applyFill="1" applyBorder="1" applyAlignment="1">
      <alignment horizontal="center"/>
    </xf>
    <xf numFmtId="49" fontId="4" fillId="38" borderId="1" xfId="0" applyNumberFormat="1" applyFont="1" applyFill="1" applyBorder="1" applyAlignment="1">
      <alignment horizontal="center" vertical="center"/>
    </xf>
    <xf numFmtId="164" fontId="4" fillId="38" borderId="1" xfId="0" applyNumberFormat="1" applyFont="1" applyFill="1" applyBorder="1" applyAlignment="1"/>
    <xf numFmtId="167" fontId="4" fillId="47" borderId="1" xfId="0" applyNumberFormat="1" applyFont="1" applyFill="1" applyBorder="1" applyAlignment="1">
      <alignment horizontal="center"/>
    </xf>
    <xf numFmtId="49" fontId="1" fillId="39" borderId="1" xfId="0" applyNumberFormat="1" applyFont="1" applyFill="1" applyBorder="1" applyAlignment="1">
      <alignment horizontal="center" vertical="center"/>
    </xf>
    <xf numFmtId="164" fontId="1" fillId="39" borderId="1" xfId="0" applyNumberFormat="1" applyFont="1" applyFill="1" applyBorder="1" applyAlignment="1"/>
    <xf numFmtId="167" fontId="1" fillId="39" borderId="1" xfId="0" applyNumberFormat="1" applyFont="1" applyFill="1" applyBorder="1" applyAlignment="1">
      <alignment horizontal="center"/>
    </xf>
    <xf numFmtId="166" fontId="6" fillId="39" borderId="1" xfId="0" applyNumberFormat="1" applyFont="1" applyFill="1" applyBorder="1" applyAlignment="1">
      <alignment horizontal="center"/>
    </xf>
    <xf numFmtId="49" fontId="6" fillId="39" borderId="1" xfId="0" applyNumberFormat="1" applyFont="1" applyFill="1" applyBorder="1" applyAlignment="1">
      <alignment horizontal="center" vertical="center"/>
    </xf>
    <xf numFmtId="164" fontId="6" fillId="39" borderId="1" xfId="0" applyNumberFormat="1" applyFont="1" applyFill="1" applyBorder="1" applyAlignment="1"/>
    <xf numFmtId="167" fontId="6" fillId="39" borderId="1" xfId="0" applyNumberFormat="1" applyFont="1" applyFill="1" applyBorder="1" applyAlignment="1">
      <alignment horizontal="center"/>
    </xf>
    <xf numFmtId="164" fontId="1" fillId="39" borderId="1" xfId="0" applyNumberFormat="1" applyFont="1" applyFill="1" applyBorder="1" applyAlignment="1">
      <alignment horizontal="center"/>
    </xf>
    <xf numFmtId="164" fontId="4" fillId="39" borderId="1" xfId="0" applyNumberFormat="1" applyFont="1" applyFill="1" applyBorder="1" applyAlignment="1"/>
    <xf numFmtId="164" fontId="4" fillId="39" borderId="1" xfId="0" applyNumberFormat="1" applyFont="1" applyFill="1" applyBorder="1" applyAlignment="1">
      <alignment horizontal="center"/>
    </xf>
    <xf numFmtId="49" fontId="4" fillId="39" borderId="1" xfId="0" applyNumberFormat="1" applyFont="1" applyFill="1" applyBorder="1" applyAlignment="1">
      <alignment horizontal="center" vertical="center"/>
    </xf>
    <xf numFmtId="167" fontId="4" fillId="39" borderId="1" xfId="0" applyNumberFormat="1" applyFont="1" applyFill="1" applyBorder="1" applyAlignment="1">
      <alignment horizontal="center"/>
    </xf>
    <xf numFmtId="164" fontId="1" fillId="38" borderId="1" xfId="0" applyNumberFormat="1" applyFont="1" applyFill="1" applyBorder="1" applyAlignment="1">
      <alignment horizontal="center"/>
    </xf>
    <xf numFmtId="167" fontId="1" fillId="38" borderId="1" xfId="0" applyNumberFormat="1" applyFont="1" applyFill="1" applyBorder="1" applyAlignment="1">
      <alignment horizontal="center"/>
    </xf>
    <xf numFmtId="21" fontId="6" fillId="40" borderId="1" xfId="0" applyNumberFormat="1" applyFont="1" applyFill="1" applyBorder="1" applyAlignment="1">
      <alignment horizontal="center"/>
    </xf>
    <xf numFmtId="164" fontId="6" fillId="4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 wrapText="1"/>
    </xf>
    <xf numFmtId="164" fontId="6" fillId="10" borderId="1" xfId="0" applyNumberFormat="1" applyFont="1" applyFill="1" applyBorder="1" applyAlignment="1"/>
    <xf numFmtId="164" fontId="6" fillId="17" borderId="1" xfId="0" applyNumberFormat="1" applyFont="1" applyFill="1" applyBorder="1" applyAlignment="1"/>
    <xf numFmtId="164" fontId="6" fillId="17" borderId="1" xfId="0" applyNumberFormat="1" applyFont="1" applyFill="1" applyBorder="1"/>
    <xf numFmtId="164" fontId="6" fillId="19" borderId="1" xfId="0" applyNumberFormat="1" applyFont="1" applyFill="1" applyBorder="1" applyAlignment="1"/>
    <xf numFmtId="164" fontId="6" fillId="19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/>
    <xf numFmtId="49" fontId="6" fillId="19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/>
    <xf numFmtId="164" fontId="6" fillId="2" borderId="1" xfId="0" applyNumberFormat="1" applyFont="1" applyFill="1" applyBorder="1"/>
    <xf numFmtId="164" fontId="6" fillId="22" borderId="1" xfId="0" applyNumberFormat="1" applyFont="1" applyFill="1" applyBorder="1"/>
    <xf numFmtId="49" fontId="6" fillId="19" borderId="1" xfId="0" applyNumberFormat="1" applyFont="1" applyFill="1" applyBorder="1" applyAlignment="1"/>
    <xf numFmtId="164" fontId="6" fillId="24" borderId="1" xfId="0" applyNumberFormat="1" applyFont="1" applyFill="1" applyBorder="1"/>
    <xf numFmtId="164" fontId="6" fillId="28" borderId="1" xfId="0" applyNumberFormat="1" applyFont="1" applyFill="1" applyBorder="1" applyAlignment="1">
      <alignment horizontal="center"/>
    </xf>
    <xf numFmtId="164" fontId="6" fillId="32" borderId="1" xfId="0" applyNumberFormat="1" applyFont="1" applyFill="1" applyBorder="1" applyAlignment="1"/>
    <xf numFmtId="164" fontId="6" fillId="10" borderId="1" xfId="0" applyNumberFormat="1" applyFont="1" applyFill="1" applyBorder="1" applyAlignment="1">
      <alignment horizontal="center"/>
    </xf>
    <xf numFmtId="164" fontId="6" fillId="17" borderId="1" xfId="0" applyNumberFormat="1" applyFont="1" applyFill="1" applyBorder="1" applyAlignment="1">
      <alignment horizontal="center"/>
    </xf>
    <xf numFmtId="21" fontId="6" fillId="2" borderId="1" xfId="0" applyNumberFormat="1" applyFont="1" applyFill="1" applyBorder="1"/>
    <xf numFmtId="164" fontId="6" fillId="22" borderId="1" xfId="0" applyNumberFormat="1" applyFont="1" applyFill="1" applyBorder="1" applyAlignment="1"/>
    <xf numFmtId="2" fontId="6" fillId="25" borderId="1" xfId="0" applyNumberFormat="1" applyFont="1" applyFill="1" applyBorder="1" applyAlignment="1">
      <alignment horizontal="center"/>
    </xf>
    <xf numFmtId="0" fontId="6" fillId="28" borderId="1" xfId="0" applyFont="1" applyFill="1" applyBorder="1" applyAlignment="1">
      <alignment horizontal="center"/>
    </xf>
    <xf numFmtId="0" fontId="1" fillId="32" borderId="1" xfId="0" applyNumberFormat="1" applyFont="1" applyFill="1" applyBorder="1" applyAlignment="1">
      <alignment horizontal="center"/>
    </xf>
    <xf numFmtId="167" fontId="6" fillId="47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9" fontId="4" fillId="0" borderId="1" xfId="2" applyFont="1" applyFill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49" fontId="2" fillId="0" borderId="1" xfId="0" applyNumberFormat="1" applyFont="1" applyBorder="1"/>
    <xf numFmtId="49" fontId="1" fillId="0" borderId="1" xfId="0" applyNumberFormat="1" applyFont="1" applyBorder="1"/>
    <xf numFmtId="164" fontId="1" fillId="0" borderId="1" xfId="0" applyNumberFormat="1" applyFont="1" applyBorder="1"/>
    <xf numFmtId="2" fontId="1" fillId="0" borderId="1" xfId="0" applyNumberFormat="1" applyFont="1" applyFill="1" applyBorder="1" applyAlignment="1">
      <alignment horizontal="center" vertical="top" textRotation="180" wrapText="1"/>
    </xf>
    <xf numFmtId="0" fontId="1" fillId="48" borderId="1" xfId="0" applyFont="1" applyFill="1" applyBorder="1"/>
    <xf numFmtId="0" fontId="1" fillId="49" borderId="1" xfId="0" applyFont="1" applyFill="1" applyBorder="1" applyAlignment="1">
      <alignment horizontal="center"/>
    </xf>
    <xf numFmtId="0" fontId="1" fillId="0" borderId="0" xfId="0" applyFont="1" applyBorder="1"/>
    <xf numFmtId="1" fontId="1" fillId="54" borderId="1" xfId="0" applyNumberFormat="1" applyFont="1" applyFill="1" applyBorder="1" applyAlignment="1">
      <alignment horizontal="center" vertical="top" textRotation="180" wrapText="1"/>
    </xf>
    <xf numFmtId="0" fontId="1" fillId="0" borderId="0" xfId="0" applyFont="1" applyFill="1" applyBorder="1" applyAlignment="1">
      <alignment horizontal="center"/>
    </xf>
    <xf numFmtId="0" fontId="1" fillId="55" borderId="1" xfId="0" applyFont="1" applyFill="1" applyBorder="1" applyAlignment="1">
      <alignment horizontal="center" vertical="top" textRotation="180" wrapText="1"/>
    </xf>
    <xf numFmtId="0" fontId="1" fillId="4" borderId="2" xfId="0" applyFont="1" applyFill="1" applyBorder="1" applyAlignment="1">
      <alignment vertical="top"/>
    </xf>
    <xf numFmtId="0" fontId="1" fillId="4" borderId="3" xfId="0" applyFont="1" applyFill="1" applyBorder="1" applyAlignment="1">
      <alignment vertical="top"/>
    </xf>
    <xf numFmtId="1" fontId="1" fillId="56" borderId="1" xfId="0" applyNumberFormat="1" applyFont="1" applyFill="1" applyBorder="1" applyAlignment="1">
      <alignment horizontal="center"/>
    </xf>
    <xf numFmtId="0" fontId="1" fillId="57" borderId="1" xfId="0" applyFont="1" applyFill="1" applyBorder="1" applyAlignment="1" applyProtection="1">
      <alignment vertical="top" wrapText="1" readingOrder="1"/>
      <protection locked="0"/>
    </xf>
    <xf numFmtId="0" fontId="2" fillId="41" borderId="1" xfId="0" applyFont="1" applyFill="1" applyBorder="1" applyAlignment="1" applyProtection="1">
      <alignment horizontal="center" vertical="center" wrapText="1" readingOrder="1"/>
      <protection locked="0"/>
    </xf>
    <xf numFmtId="167" fontId="1" fillId="58" borderId="1" xfId="0" applyNumberFormat="1" applyFont="1" applyFill="1" applyBorder="1" applyAlignment="1">
      <alignment horizontal="center"/>
    </xf>
    <xf numFmtId="164" fontId="2" fillId="41" borderId="1" xfId="0" applyNumberFormat="1" applyFont="1" applyFill="1" applyBorder="1" applyAlignment="1" applyProtection="1">
      <alignment horizontal="center" vertical="center" wrapText="1" readingOrder="1"/>
      <protection locked="0"/>
    </xf>
    <xf numFmtId="2" fontId="1" fillId="59" borderId="1" xfId="0" applyNumberFormat="1" applyFont="1" applyFill="1" applyBorder="1" applyAlignment="1">
      <alignment horizontal="center"/>
    </xf>
    <xf numFmtId="165" fontId="1" fillId="46" borderId="1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21" fontId="2" fillId="41" borderId="1" xfId="0" applyNumberFormat="1" applyFont="1" applyFill="1" applyBorder="1" applyAlignment="1" applyProtection="1">
      <alignment horizontal="center" vertical="center" wrapText="1" readingOrder="1"/>
      <protection locked="0"/>
    </xf>
    <xf numFmtId="166" fontId="1" fillId="38" borderId="1" xfId="0" applyNumberFormat="1" applyFont="1" applyFill="1" applyBorder="1" applyAlignment="1">
      <alignment horizontal="center"/>
    </xf>
    <xf numFmtId="164" fontId="6" fillId="38" borderId="1" xfId="0" applyNumberFormat="1" applyFont="1" applyFill="1" applyBorder="1" applyAlignment="1"/>
    <xf numFmtId="0" fontId="6" fillId="0" borderId="1" xfId="0" applyFont="1" applyFill="1" applyBorder="1" applyAlignment="1">
      <alignment horizontal="center"/>
    </xf>
    <xf numFmtId="0" fontId="6" fillId="57" borderId="1" xfId="0" applyFont="1" applyFill="1" applyBorder="1" applyAlignment="1" applyProtection="1">
      <alignment vertical="top" wrapText="1" readingOrder="1"/>
      <protection locked="0"/>
    </xf>
    <xf numFmtId="166" fontId="6" fillId="38" borderId="1" xfId="0" applyNumberFormat="1" applyFont="1" applyFill="1" applyBorder="1" applyAlignment="1">
      <alignment horizontal="center"/>
    </xf>
    <xf numFmtId="49" fontId="6" fillId="38" borderId="1" xfId="0" applyNumberFormat="1" applyFont="1" applyFill="1" applyBorder="1" applyAlignment="1">
      <alignment horizontal="center" vertical="center"/>
    </xf>
    <xf numFmtId="167" fontId="6" fillId="38" borderId="1" xfId="0" applyNumberFormat="1" applyFont="1" applyFill="1" applyBorder="1" applyAlignment="1">
      <alignment horizontal="center"/>
    </xf>
    <xf numFmtId="167" fontId="6" fillId="58" borderId="1" xfId="0" applyNumberFormat="1" applyFont="1" applyFill="1" applyBorder="1" applyAlignment="1">
      <alignment horizontal="center"/>
    </xf>
    <xf numFmtId="164" fontId="6" fillId="38" borderId="1" xfId="0" applyNumberFormat="1" applyFont="1" applyFill="1" applyBorder="1" applyAlignment="1">
      <alignment horizontal="center" vertical="center"/>
    </xf>
    <xf numFmtId="164" fontId="6" fillId="38" borderId="1" xfId="0" applyNumberFormat="1" applyFont="1" applyFill="1" applyBorder="1" applyAlignment="1">
      <alignment horizontal="center"/>
    </xf>
    <xf numFmtId="1" fontId="6" fillId="56" borderId="1" xfId="0" applyNumberFormat="1" applyFont="1" applyFill="1" applyBorder="1" applyAlignment="1">
      <alignment horizontal="center"/>
    </xf>
    <xf numFmtId="1" fontId="6" fillId="54" borderId="1" xfId="0" applyNumberFormat="1" applyFont="1" applyFill="1" applyBorder="1" applyAlignment="1">
      <alignment horizontal="center" vertical="top" textRotation="180" wrapText="1"/>
    </xf>
    <xf numFmtId="165" fontId="6" fillId="46" borderId="1" xfId="0" applyNumberFormat="1" applyFont="1" applyFill="1" applyBorder="1" applyAlignment="1">
      <alignment horizontal="center"/>
    </xf>
    <xf numFmtId="21" fontId="6" fillId="10" borderId="1" xfId="0" applyNumberFormat="1" applyFont="1" applyFill="1" applyBorder="1" applyAlignment="1"/>
    <xf numFmtId="21" fontId="6" fillId="10" borderId="1" xfId="0" applyNumberFormat="1" applyFont="1" applyFill="1" applyBorder="1" applyAlignment="1">
      <alignment horizontal="center"/>
    </xf>
    <xf numFmtId="0" fontId="2" fillId="60" borderId="1" xfId="0" applyFont="1" applyFill="1" applyBorder="1" applyAlignment="1" applyProtection="1">
      <alignment horizontal="center" vertical="center" wrapText="1" readingOrder="1"/>
      <protection locked="0"/>
    </xf>
    <xf numFmtId="1" fontId="4" fillId="56" borderId="1" xfId="0" applyNumberFormat="1" applyFont="1" applyFill="1" applyBorder="1" applyAlignment="1">
      <alignment horizontal="center"/>
    </xf>
    <xf numFmtId="21" fontId="6" fillId="17" borderId="1" xfId="0" applyNumberFormat="1" applyFont="1" applyFill="1" applyBorder="1" applyAlignment="1"/>
    <xf numFmtId="21" fontId="6" fillId="17" borderId="1" xfId="0" applyNumberFormat="1" applyFont="1" applyFill="1" applyBorder="1" applyAlignment="1">
      <alignment horizontal="center"/>
    </xf>
    <xf numFmtId="49" fontId="1" fillId="38" borderId="1" xfId="0" applyNumberFormat="1" applyFont="1" applyFill="1" applyBorder="1" applyAlignment="1">
      <alignment horizontal="center" vertical="center" wrapText="1"/>
    </xf>
    <xf numFmtId="164" fontId="2" fillId="60" borderId="1" xfId="0" applyNumberFormat="1" applyFont="1" applyFill="1" applyBorder="1" applyAlignment="1" applyProtection="1">
      <alignment horizontal="center" vertical="center" wrapText="1" readingOrder="1"/>
      <protection locked="0"/>
    </xf>
    <xf numFmtId="1" fontId="9" fillId="16" borderId="1" xfId="0" applyNumberFormat="1" applyFont="1" applyFill="1" applyBorder="1" applyAlignment="1">
      <alignment horizontal="center"/>
    </xf>
    <xf numFmtId="49" fontId="6" fillId="38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60" borderId="1" xfId="0" applyFont="1" applyFill="1" applyBorder="1" applyAlignment="1" applyProtection="1">
      <alignment horizontal="center" vertical="center" wrapText="1" readingOrder="1"/>
      <protection locked="0"/>
    </xf>
    <xf numFmtId="0" fontId="2" fillId="38" borderId="1" xfId="0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49" fontId="6" fillId="17" borderId="1" xfId="0" applyNumberFormat="1" applyFont="1" applyFill="1" applyBorder="1"/>
    <xf numFmtId="0" fontId="1" fillId="61" borderId="1" xfId="0" applyFont="1" applyFill="1" applyBorder="1" applyAlignment="1">
      <alignment horizontal="center"/>
    </xf>
    <xf numFmtId="0" fontId="6" fillId="61" borderId="1" xfId="0" applyFont="1" applyFill="1" applyBorder="1" applyAlignment="1">
      <alignment horizontal="center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49" fontId="6" fillId="62" borderId="1" xfId="0" applyNumberFormat="1" applyFont="1" applyFill="1" applyBorder="1" applyAlignment="1">
      <alignment horizontal="center" vertical="center"/>
    </xf>
    <xf numFmtId="21" fontId="6" fillId="19" borderId="1" xfId="0" applyNumberFormat="1" applyFont="1" applyFill="1" applyBorder="1" applyAlignment="1">
      <alignment horizontal="center"/>
    </xf>
    <xf numFmtId="167" fontId="6" fillId="59" borderId="1" xfId="0" applyNumberFormat="1" applyFont="1" applyFill="1" applyBorder="1" applyAlignment="1">
      <alignment horizontal="center"/>
    </xf>
    <xf numFmtId="166" fontId="6" fillId="0" borderId="1" xfId="0" applyNumberFormat="1" applyFont="1" applyFill="1" applyBorder="1" applyAlignment="1">
      <alignment horizontal="center"/>
    </xf>
    <xf numFmtId="0" fontId="6" fillId="39" borderId="1" xfId="0" applyFont="1" applyFill="1" applyBorder="1" applyAlignment="1" applyProtection="1">
      <alignment horizontal="center" vertical="center" wrapText="1" readingOrder="1"/>
      <protection locked="0"/>
    </xf>
    <xf numFmtId="164" fontId="6" fillId="39" borderId="1" xfId="0" applyNumberFormat="1" applyFont="1" applyFill="1" applyBorder="1" applyAlignment="1">
      <alignment horizontal="center"/>
    </xf>
    <xf numFmtId="0" fontId="6" fillId="38" borderId="1" xfId="0" applyFont="1" applyFill="1" applyBorder="1" applyAlignment="1" applyProtection="1">
      <alignment horizontal="center" vertical="center" wrapText="1" readingOrder="1"/>
      <protection locked="0"/>
    </xf>
    <xf numFmtId="167" fontId="1" fillId="59" borderId="1" xfId="0" applyNumberFormat="1" applyFont="1" applyFill="1" applyBorder="1" applyAlignment="1">
      <alignment horizontal="center"/>
    </xf>
    <xf numFmtId="1" fontId="1" fillId="48" borderId="1" xfId="0" applyNumberFormat="1" applyFont="1" applyFill="1" applyBorder="1" applyAlignment="1">
      <alignment horizontal="center"/>
    </xf>
    <xf numFmtId="1" fontId="1" fillId="48" borderId="1" xfId="0" applyNumberFormat="1" applyFont="1" applyFill="1" applyBorder="1" applyAlignment="1"/>
    <xf numFmtId="164" fontId="1" fillId="48" borderId="1" xfId="0" applyNumberFormat="1" applyFont="1" applyFill="1" applyBorder="1" applyAlignment="1">
      <alignment horizontal="center"/>
    </xf>
    <xf numFmtId="49" fontId="1" fillId="48" borderId="1" xfId="0" applyNumberFormat="1" applyFont="1" applyFill="1" applyBorder="1" applyAlignment="1">
      <alignment horizontal="center"/>
    </xf>
    <xf numFmtId="164" fontId="1" fillId="48" borderId="1" xfId="0" applyNumberFormat="1" applyFont="1" applyFill="1" applyBorder="1" applyAlignment="1"/>
    <xf numFmtId="164" fontId="6" fillId="48" borderId="1" xfId="0" applyNumberFormat="1" applyFont="1" applyFill="1" applyBorder="1" applyAlignment="1"/>
    <xf numFmtId="21" fontId="1" fillId="48" borderId="1" xfId="0" applyNumberFormat="1" applyFont="1" applyFill="1" applyBorder="1" applyAlignment="1"/>
    <xf numFmtId="21" fontId="1" fillId="48" borderId="1" xfId="0" applyNumberFormat="1" applyFont="1" applyFill="1" applyBorder="1"/>
    <xf numFmtId="49" fontId="1" fillId="48" borderId="1" xfId="0" applyNumberFormat="1" applyFont="1" applyFill="1" applyBorder="1"/>
    <xf numFmtId="49" fontId="6" fillId="48" borderId="1" xfId="0" applyNumberFormat="1" applyFont="1" applyFill="1" applyBorder="1"/>
    <xf numFmtId="21" fontId="6" fillId="48" borderId="1" xfId="0" applyNumberFormat="1" applyFont="1" applyFill="1" applyBorder="1"/>
    <xf numFmtId="164" fontId="1" fillId="48" borderId="1" xfId="0" applyNumberFormat="1" applyFont="1" applyFill="1" applyBorder="1"/>
    <xf numFmtId="164" fontId="6" fillId="48" borderId="1" xfId="0" applyNumberFormat="1" applyFont="1" applyFill="1" applyBorder="1"/>
    <xf numFmtId="164" fontId="4" fillId="48" borderId="1" xfId="0" applyNumberFormat="1" applyFont="1" applyFill="1" applyBorder="1"/>
    <xf numFmtId="166" fontId="1" fillId="48" borderId="1" xfId="0" applyNumberFormat="1" applyFont="1" applyFill="1" applyBorder="1" applyAlignment="1">
      <alignment horizontal="center"/>
    </xf>
    <xf numFmtId="166" fontId="1" fillId="63" borderId="1" xfId="0" applyNumberFormat="1" applyFont="1" applyFill="1" applyBorder="1" applyAlignment="1">
      <alignment horizontal="center"/>
    </xf>
    <xf numFmtId="165" fontId="1" fillId="48" borderId="1" xfId="0" applyNumberFormat="1" applyFont="1" applyFill="1" applyBorder="1" applyAlignment="1">
      <alignment horizontal="center"/>
    </xf>
    <xf numFmtId="0" fontId="2" fillId="60" borderId="4" xfId="0" applyFont="1" applyFill="1" applyBorder="1" applyAlignment="1" applyProtection="1">
      <alignment horizontal="center" vertical="center" wrapText="1" readingOrder="1"/>
      <protection locked="0"/>
    </xf>
    <xf numFmtId="0" fontId="1" fillId="38" borderId="1" xfId="0" applyFont="1" applyFill="1" applyBorder="1" applyAlignment="1">
      <alignment horizontal="center"/>
    </xf>
    <xf numFmtId="4" fontId="1" fillId="38" borderId="1" xfId="0" applyNumberFormat="1" applyFont="1" applyFill="1" applyBorder="1" applyAlignment="1">
      <alignment horizontal="center"/>
    </xf>
    <xf numFmtId="165" fontId="1" fillId="38" borderId="1" xfId="0" applyNumberFormat="1" applyFont="1" applyFill="1" applyBorder="1" applyAlignment="1">
      <alignment horizontal="center"/>
    </xf>
    <xf numFmtId="0" fontId="6" fillId="60" borderId="4" xfId="0" applyFont="1" applyFill="1" applyBorder="1" applyAlignment="1" applyProtection="1">
      <alignment horizontal="center" vertical="center" wrapText="1" readingOrder="1"/>
      <protection locked="0"/>
    </xf>
    <xf numFmtId="0" fontId="6" fillId="0" borderId="4" xfId="0" applyFont="1" applyBorder="1" applyAlignment="1" applyProtection="1">
      <alignment horizontal="center" vertical="center" wrapText="1" readingOrder="1"/>
      <protection locked="0"/>
    </xf>
    <xf numFmtId="164" fontId="1" fillId="38" borderId="1" xfId="0" applyNumberFormat="1" applyFont="1" applyFill="1" applyBorder="1" applyAlignment="1">
      <alignment horizontal="center" vertical="center"/>
    </xf>
    <xf numFmtId="49" fontId="1" fillId="13" borderId="1" xfId="0" applyNumberFormat="1" applyFont="1" applyFill="1" applyBorder="1" applyAlignment="1">
      <alignment horizontal="center" vertical="center" wrapText="1"/>
    </xf>
    <xf numFmtId="164" fontId="6" fillId="28" borderId="1" xfId="0" applyNumberFormat="1" applyFont="1" applyFill="1" applyBorder="1" applyAlignment="1">
      <alignment horizontal="center" vertical="center"/>
    </xf>
    <xf numFmtId="164" fontId="6" fillId="28" borderId="1" xfId="0" applyNumberFormat="1" applyFont="1" applyFill="1" applyBorder="1" applyAlignment="1"/>
    <xf numFmtId="164" fontId="6" fillId="0" borderId="1" xfId="0" applyNumberFormat="1" applyFont="1" applyFill="1" applyBorder="1" applyAlignment="1">
      <alignment horizontal="center" vertical="center"/>
    </xf>
    <xf numFmtId="1" fontId="1" fillId="37" borderId="6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2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Border="1"/>
    <xf numFmtId="170" fontId="1" fillId="0" borderId="0" xfId="0" applyNumberFormat="1" applyFont="1" applyFill="1" applyBorder="1" applyAlignment="1">
      <alignment horizontal="left"/>
    </xf>
    <xf numFmtId="0" fontId="11" fillId="0" borderId="0" xfId="0" applyFont="1"/>
    <xf numFmtId="0" fontId="11" fillId="0" borderId="0" xfId="0" applyFont="1" applyAlignment="1"/>
    <xf numFmtId="0" fontId="11" fillId="0" borderId="10" xfId="0" applyFont="1" applyBorder="1" applyAlignment="1"/>
    <xf numFmtId="0" fontId="12" fillId="64" borderId="11" xfId="0" applyFont="1" applyFill="1" applyBorder="1" applyAlignment="1" applyProtection="1">
      <alignment horizontal="left" vertical="center" wrapText="1" readingOrder="1"/>
      <protection locked="0"/>
    </xf>
    <xf numFmtId="0" fontId="12" fillId="65" borderId="11" xfId="0" applyFont="1" applyFill="1" applyBorder="1" applyAlignment="1" applyProtection="1">
      <alignment vertical="top" wrapText="1" readingOrder="1"/>
      <protection locked="0"/>
    </xf>
    <xf numFmtId="0" fontId="11" fillId="0" borderId="14" xfId="0" applyFont="1" applyBorder="1" applyAlignment="1"/>
    <xf numFmtId="0" fontId="11" fillId="0" borderId="15" xfId="0" applyFont="1" applyBorder="1" applyAlignment="1"/>
    <xf numFmtId="0" fontId="12" fillId="65" borderId="11" xfId="0" applyFont="1" applyFill="1" applyBorder="1" applyAlignment="1" applyProtection="1">
      <alignment vertical="top" textRotation="180" wrapText="1" readingOrder="1"/>
      <protection locked="0"/>
    </xf>
    <xf numFmtId="0" fontId="12" fillId="65" borderId="11" xfId="0" applyFont="1" applyFill="1" applyBorder="1" applyAlignment="1" applyProtection="1">
      <alignment horizontal="center" vertical="top" wrapText="1" readingOrder="1"/>
      <protection locked="0"/>
    </xf>
    <xf numFmtId="0" fontId="12" fillId="66" borderId="11" xfId="0" applyFont="1" applyFill="1" applyBorder="1" applyAlignment="1" applyProtection="1">
      <alignment vertical="center" readingOrder="1"/>
      <protection locked="0"/>
    </xf>
    <xf numFmtId="0" fontId="13" fillId="0" borderId="4" xfId="0" applyFont="1" applyBorder="1" applyAlignment="1" applyProtection="1">
      <alignment horizontal="center" vertical="center" wrapText="1" readingOrder="1"/>
      <protection locked="0"/>
    </xf>
    <xf numFmtId="171" fontId="13" fillId="0" borderId="4" xfId="0" applyNumberFormat="1" applyFont="1" applyBorder="1" applyAlignment="1" applyProtection="1">
      <alignment horizontal="center" vertical="center" wrapText="1" readingOrder="1"/>
      <protection locked="0"/>
    </xf>
    <xf numFmtId="2" fontId="13" fillId="0" borderId="4" xfId="0" applyNumberFormat="1" applyFont="1" applyBorder="1" applyAlignment="1" applyProtection="1">
      <alignment horizontal="center" vertical="center" readingOrder="1"/>
      <protection locked="0"/>
    </xf>
    <xf numFmtId="2" fontId="13" fillId="0" borderId="4" xfId="0" applyNumberFormat="1" applyFont="1" applyBorder="1" applyAlignment="1" applyProtection="1">
      <alignment horizontal="center" vertical="center" wrapText="1" readingOrder="1"/>
      <protection locked="0"/>
    </xf>
    <xf numFmtId="0" fontId="14" fillId="67" borderId="11" xfId="0" applyFont="1" applyFill="1" applyBorder="1" applyAlignment="1" applyProtection="1">
      <alignment vertical="center" readingOrder="1"/>
      <protection locked="0"/>
    </xf>
    <xf numFmtId="0" fontId="12" fillId="64" borderId="16" xfId="0" applyFont="1" applyFill="1" applyBorder="1" applyAlignment="1" applyProtection="1">
      <alignment vertical="top" textRotation="180" wrapText="1" readingOrder="1"/>
      <protection locked="0"/>
    </xf>
    <xf numFmtId="0" fontId="11" fillId="0" borderId="18" xfId="0" applyFont="1" applyBorder="1" applyAlignment="1">
      <alignment textRotation="180"/>
    </xf>
    <xf numFmtId="0" fontId="11" fillId="0" borderId="19" xfId="0" applyFont="1" applyBorder="1" applyAlignment="1">
      <alignment textRotation="180"/>
    </xf>
    <xf numFmtId="0" fontId="11" fillId="0" borderId="17" xfId="0" applyFont="1" applyBorder="1" applyAlignment="1" applyProtection="1">
      <alignment vertical="top" wrapText="1"/>
      <protection locked="0"/>
    </xf>
    <xf numFmtId="167" fontId="11" fillId="0" borderId="0" xfId="0" applyNumberFormat="1" applyFont="1"/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1" fillId="57" borderId="1" xfId="0" applyFont="1" applyFill="1" applyBorder="1" applyAlignment="1" applyProtection="1">
      <alignment vertical="top"/>
      <protection locked="0"/>
    </xf>
    <xf numFmtId="0" fontId="6" fillId="57" borderId="1" xfId="0" applyFont="1" applyFill="1" applyBorder="1" applyAlignment="1" applyProtection="1">
      <alignment vertical="top"/>
      <protection locked="0"/>
    </xf>
    <xf numFmtId="0" fontId="1" fillId="0" borderId="0" xfId="0" applyFont="1" applyBorder="1" applyAlignment="1"/>
    <xf numFmtId="1" fontId="1" fillId="0" borderId="1" xfId="0" applyNumberFormat="1" applyFont="1" applyFill="1" applyBorder="1" applyAlignment="1"/>
    <xf numFmtId="1" fontId="4" fillId="0" borderId="9" xfId="0" applyNumberFormat="1" applyFont="1" applyFill="1" applyBorder="1" applyAlignment="1"/>
    <xf numFmtId="169" fontId="4" fillId="0" borderId="1" xfId="0" applyNumberFormat="1" applyFont="1" applyFill="1" applyBorder="1" applyAlignment="1"/>
    <xf numFmtId="167" fontId="1" fillId="46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21" fontId="1" fillId="38" borderId="1" xfId="0" applyNumberFormat="1" applyFont="1" applyFill="1" applyBorder="1" applyAlignment="1" applyProtection="1">
      <alignment horizontal="center" vertical="center" wrapText="1" readingOrder="1"/>
      <protection locked="0"/>
    </xf>
    <xf numFmtId="21" fontId="6" fillId="38" borderId="1" xfId="0" applyNumberFormat="1" applyFont="1" applyFill="1" applyBorder="1" applyAlignment="1" applyProtection="1">
      <alignment horizontal="center" vertical="center" wrapText="1" readingOrder="1"/>
      <protection locked="0"/>
    </xf>
    <xf numFmtId="1" fontId="6" fillId="39" borderId="1" xfId="0" applyNumberFormat="1" applyFont="1" applyFill="1" applyBorder="1" applyAlignment="1">
      <alignment horizontal="center"/>
    </xf>
    <xf numFmtId="165" fontId="6" fillId="39" borderId="1" xfId="0" applyNumberFormat="1" applyFont="1" applyFill="1" applyBorder="1" applyAlignment="1">
      <alignment horizontal="center"/>
    </xf>
    <xf numFmtId="165" fontId="1" fillId="39" borderId="1" xfId="0" applyNumberFormat="1" applyFont="1" applyFill="1" applyBorder="1" applyAlignment="1">
      <alignment horizontal="center"/>
    </xf>
    <xf numFmtId="3" fontId="1" fillId="38" borderId="1" xfId="0" applyNumberFormat="1" applyFont="1" applyFill="1" applyBorder="1" applyAlignment="1" applyProtection="1">
      <alignment horizontal="center"/>
    </xf>
    <xf numFmtId="0" fontId="1" fillId="38" borderId="1" xfId="0" applyNumberFormat="1" applyFont="1" applyFill="1" applyBorder="1" applyAlignment="1" applyProtection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9" fontId="1" fillId="0" borderId="1" xfId="2" applyFont="1" applyFill="1" applyBorder="1" applyAlignment="1">
      <alignment horizontal="center"/>
    </xf>
    <xf numFmtId="0" fontId="19" fillId="38" borderId="1" xfId="0" applyNumberFormat="1" applyFont="1" applyFill="1" applyBorder="1" applyAlignment="1" applyProtection="1"/>
    <xf numFmtId="0" fontId="4" fillId="0" borderId="0" xfId="0" applyFont="1" applyBorder="1" applyAlignment="1">
      <alignment horizontal="center"/>
    </xf>
    <xf numFmtId="1" fontId="15" fillId="22" borderId="0" xfId="0" applyNumberFormat="1" applyFont="1" applyFill="1" applyBorder="1" applyAlignment="1">
      <alignment horizontal="center"/>
    </xf>
    <xf numFmtId="1" fontId="15" fillId="22" borderId="0" xfId="0" applyNumberFormat="1" applyFont="1" applyFill="1" applyBorder="1" applyAlignment="1"/>
    <xf numFmtId="164" fontId="15" fillId="22" borderId="0" xfId="0" applyNumberFormat="1" applyFont="1" applyFill="1" applyBorder="1"/>
    <xf numFmtId="49" fontId="15" fillId="22" borderId="0" xfId="0" applyNumberFormat="1" applyFont="1" applyFill="1" applyBorder="1"/>
    <xf numFmtId="166" fontId="15" fillId="22" borderId="0" xfId="0" applyNumberFormat="1" applyFont="1" applyFill="1" applyBorder="1"/>
    <xf numFmtId="164" fontId="17" fillId="22" borderId="0" xfId="0" applyNumberFormat="1" applyFont="1" applyFill="1" applyBorder="1"/>
    <xf numFmtId="0" fontId="15" fillId="22" borderId="0" xfId="0" applyFont="1" applyFill="1" applyBorder="1"/>
    <xf numFmtId="164" fontId="16" fillId="22" borderId="0" xfId="0" applyNumberFormat="1" applyFont="1" applyFill="1" applyBorder="1"/>
    <xf numFmtId="49" fontId="15" fillId="22" borderId="0" xfId="0" applyNumberFormat="1" applyFont="1" applyFill="1" applyBorder="1" applyAlignment="1"/>
    <xf numFmtId="164" fontId="15" fillId="22" borderId="0" xfId="0" applyNumberFormat="1" applyFont="1" applyFill="1" applyBorder="1" applyAlignment="1"/>
    <xf numFmtId="164" fontId="16" fillId="22" borderId="0" xfId="0" applyNumberFormat="1" applyFont="1" applyFill="1" applyBorder="1" applyAlignment="1"/>
    <xf numFmtId="21" fontId="15" fillId="22" borderId="0" xfId="0" applyNumberFormat="1" applyFont="1" applyFill="1" applyBorder="1" applyAlignment="1"/>
    <xf numFmtId="164" fontId="15" fillId="22" borderId="0" xfId="0" applyNumberFormat="1" applyFont="1" applyFill="1" applyBorder="1" applyAlignment="1">
      <alignment horizontal="center"/>
    </xf>
    <xf numFmtId="164" fontId="17" fillId="22" borderId="0" xfId="0" applyNumberFormat="1" applyFont="1" applyFill="1" applyBorder="1" applyAlignment="1"/>
    <xf numFmtId="21" fontId="15" fillId="22" borderId="0" xfId="0" applyNumberFormat="1" applyFont="1" applyFill="1" applyBorder="1" applyAlignment="1">
      <alignment horizontal="center"/>
    </xf>
    <xf numFmtId="1" fontId="15" fillId="23" borderId="0" xfId="0" applyNumberFormat="1" applyFont="1" applyFill="1" applyBorder="1" applyAlignment="1">
      <alignment horizontal="center" vertical="top" textRotation="180" wrapText="1"/>
    </xf>
    <xf numFmtId="166" fontId="15" fillId="22" borderId="0" xfId="0" applyNumberFormat="1" applyFont="1" applyFill="1" applyBorder="1" applyAlignment="1">
      <alignment horizontal="center"/>
    </xf>
    <xf numFmtId="165" fontId="15" fillId="22" borderId="0" xfId="0" applyNumberFormat="1" applyFont="1" applyFill="1" applyBorder="1" applyAlignment="1">
      <alignment horizontal="center"/>
    </xf>
    <xf numFmtId="1" fontId="15" fillId="9" borderId="0" xfId="0" applyNumberFormat="1" applyFont="1" applyFill="1" applyBorder="1" applyAlignment="1">
      <alignment horizontal="center"/>
    </xf>
    <xf numFmtId="0" fontId="15" fillId="12" borderId="0" xfId="0" applyFont="1" applyFill="1" applyBorder="1" applyAlignment="1">
      <alignment horizontal="center"/>
    </xf>
    <xf numFmtId="3" fontId="15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/>
    <xf numFmtId="164" fontId="15" fillId="39" borderId="0" xfId="0" applyNumberFormat="1" applyFont="1" applyFill="1" applyBorder="1" applyAlignment="1">
      <alignment horizontal="center"/>
    </xf>
    <xf numFmtId="21" fontId="15" fillId="38" borderId="0" xfId="0" applyNumberFormat="1" applyFont="1" applyFill="1" applyBorder="1" applyAlignment="1" applyProtection="1">
      <alignment horizontal="center" vertical="center" wrapText="1" readingOrder="1"/>
      <protection locked="0"/>
    </xf>
    <xf numFmtId="164" fontId="15" fillId="38" borderId="0" xfId="0" applyNumberFormat="1" applyFont="1" applyFill="1" applyBorder="1" applyAlignment="1"/>
    <xf numFmtId="164" fontId="17" fillId="38" borderId="0" xfId="0" applyNumberFormat="1" applyFont="1" applyFill="1" applyBorder="1" applyAlignment="1"/>
    <xf numFmtId="167" fontId="15" fillId="47" borderId="0" xfId="0" applyNumberFormat="1" applyFont="1" applyFill="1" applyBorder="1" applyAlignment="1">
      <alignment horizontal="center"/>
    </xf>
    <xf numFmtId="164" fontId="15" fillId="6" borderId="0" xfId="0" applyNumberFormat="1" applyFont="1" applyFill="1" applyBorder="1" applyAlignment="1">
      <alignment horizontal="center"/>
    </xf>
    <xf numFmtId="21" fontId="15" fillId="41" borderId="0" xfId="0" applyNumberFormat="1" applyFont="1" applyFill="1" applyBorder="1" applyAlignment="1" applyProtection="1">
      <alignment horizontal="center" vertical="center" wrapText="1" readingOrder="1"/>
      <protection locked="0"/>
    </xf>
    <xf numFmtId="164" fontId="15" fillId="0" borderId="0" xfId="0" applyNumberFormat="1" applyFont="1" applyFill="1" applyBorder="1" applyAlignment="1"/>
    <xf numFmtId="164" fontId="17" fillId="0" borderId="0" xfId="0" applyNumberFormat="1" applyFont="1" applyFill="1" applyBorder="1" applyAlignment="1"/>
    <xf numFmtId="167" fontId="15" fillId="14" borderId="0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164" fontId="15" fillId="0" borderId="0" xfId="0" applyNumberFormat="1" applyFont="1" applyFill="1" applyBorder="1" applyAlignment="1">
      <alignment horizontal="center"/>
    </xf>
    <xf numFmtId="49" fontId="15" fillId="41" borderId="0" xfId="0" applyNumberFormat="1" applyFont="1" applyFill="1" applyBorder="1" applyAlignment="1">
      <alignment horizontal="center" vertical="center" wrapText="1"/>
    </xf>
    <xf numFmtId="164" fontId="16" fillId="0" borderId="0" xfId="0" applyNumberFormat="1" applyFont="1" applyFill="1" applyBorder="1" applyAlignment="1"/>
    <xf numFmtId="164" fontId="15" fillId="38" borderId="0" xfId="0" applyNumberFormat="1" applyFont="1" applyFill="1" applyBorder="1" applyAlignment="1">
      <alignment horizontal="center"/>
    </xf>
    <xf numFmtId="167" fontId="15" fillId="6" borderId="0" xfId="0" applyNumberFormat="1" applyFont="1" applyFill="1" applyBorder="1" applyAlignment="1">
      <alignment horizontal="center"/>
    </xf>
    <xf numFmtId="1" fontId="17" fillId="15" borderId="0" xfId="0" applyNumberFormat="1" applyFont="1" applyFill="1" applyBorder="1" applyAlignment="1">
      <alignment horizontal="center"/>
    </xf>
    <xf numFmtId="21" fontId="15" fillId="0" borderId="0" xfId="0" applyNumberFormat="1" applyFont="1" applyFill="1" applyBorder="1" applyAlignment="1">
      <alignment horizontal="center"/>
    </xf>
    <xf numFmtId="1" fontId="15" fillId="8" borderId="0" xfId="0" applyNumberFormat="1" applyFont="1" applyFill="1" applyBorder="1" applyAlignment="1">
      <alignment horizontal="center" vertical="top" textRotation="180" wrapText="1"/>
    </xf>
    <xf numFmtId="1" fontId="15" fillId="16" borderId="0" xfId="0" applyNumberFormat="1" applyFont="1" applyFill="1" applyBorder="1" applyAlignment="1">
      <alignment horizontal="center"/>
    </xf>
    <xf numFmtId="4" fontId="15" fillId="0" borderId="0" xfId="0" applyNumberFormat="1" applyFont="1" applyBorder="1" applyAlignment="1">
      <alignment horizontal="center"/>
    </xf>
    <xf numFmtId="165" fontId="15" fillId="0" borderId="0" xfId="0" applyNumberFormat="1" applyFont="1" applyFill="1" applyBorder="1" applyAlignment="1">
      <alignment horizontal="center"/>
    </xf>
    <xf numFmtId="165" fontId="15" fillId="0" borderId="0" xfId="0" applyNumberFormat="1" applyFont="1" applyBorder="1" applyAlignment="1">
      <alignment horizontal="center"/>
    </xf>
    <xf numFmtId="165" fontId="15" fillId="39" borderId="0" xfId="0" applyNumberFormat="1" applyFont="1" applyFill="1" applyBorder="1" applyAlignment="1">
      <alignment horizontal="center"/>
    </xf>
    <xf numFmtId="164" fontId="15" fillId="38" borderId="0" xfId="0" applyNumberFormat="1" applyFont="1" applyFill="1" applyBorder="1" applyAlignment="1" applyProtection="1">
      <alignment horizontal="center" vertical="center" wrapText="1" readingOrder="1"/>
      <protection locked="0"/>
    </xf>
    <xf numFmtId="167" fontId="18" fillId="6" borderId="0" xfId="0" applyNumberFormat="1" applyFont="1" applyFill="1" applyBorder="1" applyAlignment="1">
      <alignment horizontal="center"/>
    </xf>
    <xf numFmtId="0" fontId="15" fillId="19" borderId="0" xfId="0" applyFont="1" applyFill="1" applyBorder="1" applyAlignment="1">
      <alignment horizontal="center"/>
    </xf>
    <xf numFmtId="0" fontId="15" fillId="19" borderId="0" xfId="0" applyFont="1" applyFill="1" applyBorder="1" applyAlignment="1"/>
    <xf numFmtId="164" fontId="15" fillId="19" borderId="0" xfId="0" applyNumberFormat="1" applyFont="1" applyFill="1" applyBorder="1" applyAlignment="1">
      <alignment horizontal="center"/>
    </xf>
    <xf numFmtId="49" fontId="18" fillId="19" borderId="0" xfId="0" applyNumberFormat="1" applyFont="1" applyFill="1" applyBorder="1" applyAlignment="1">
      <alignment horizontal="center"/>
    </xf>
    <xf numFmtId="164" fontId="15" fillId="19" borderId="0" xfId="0" applyNumberFormat="1" applyFont="1" applyFill="1" applyBorder="1" applyAlignment="1"/>
    <xf numFmtId="49" fontId="15" fillId="19" borderId="0" xfId="0" applyNumberFormat="1" applyFont="1" applyFill="1" applyBorder="1" applyAlignment="1">
      <alignment horizontal="center"/>
    </xf>
    <xf numFmtId="164" fontId="17" fillId="19" borderId="0" xfId="0" applyNumberFormat="1" applyFont="1" applyFill="1" applyBorder="1" applyAlignment="1"/>
    <xf numFmtId="21" fontId="15" fillId="19" borderId="0" xfId="0" applyNumberFormat="1" applyFont="1" applyFill="1" applyBorder="1" applyAlignment="1"/>
    <xf numFmtId="49" fontId="15" fillId="19" borderId="0" xfId="0" applyNumberFormat="1" applyFont="1" applyFill="1" applyBorder="1" applyAlignment="1"/>
    <xf numFmtId="49" fontId="16" fillId="19" borderId="0" xfId="0" applyNumberFormat="1" applyFont="1" applyFill="1" applyBorder="1" applyAlignment="1"/>
    <xf numFmtId="21" fontId="15" fillId="19" borderId="0" xfId="0" applyNumberFormat="1" applyFont="1" applyFill="1" applyBorder="1" applyAlignment="1">
      <alignment horizontal="center"/>
    </xf>
    <xf numFmtId="21" fontId="17" fillId="19" borderId="0" xfId="0" applyNumberFormat="1" applyFont="1" applyFill="1" applyBorder="1" applyAlignment="1">
      <alignment horizontal="center"/>
    </xf>
    <xf numFmtId="164" fontId="16" fillId="19" borderId="0" xfId="0" applyNumberFormat="1" applyFont="1" applyFill="1" applyBorder="1" applyAlignment="1">
      <alignment horizontal="center"/>
    </xf>
    <xf numFmtId="164" fontId="17" fillId="19" borderId="0" xfId="0" applyNumberFormat="1" applyFont="1" applyFill="1" applyBorder="1" applyAlignment="1">
      <alignment horizontal="center"/>
    </xf>
    <xf numFmtId="1" fontId="15" fillId="19" borderId="0" xfId="0" applyNumberFormat="1" applyFont="1" applyFill="1" applyBorder="1" applyAlignment="1">
      <alignment horizontal="center"/>
    </xf>
    <xf numFmtId="166" fontId="15" fillId="19" borderId="0" xfId="0" applyNumberFormat="1" applyFont="1" applyFill="1" applyBorder="1" applyAlignment="1">
      <alignment horizontal="center"/>
    </xf>
    <xf numFmtId="166" fontId="15" fillId="20" borderId="0" xfId="0" applyNumberFormat="1" applyFont="1" applyFill="1" applyBorder="1" applyAlignment="1">
      <alignment horizontal="center"/>
    </xf>
    <xf numFmtId="165" fontId="15" fillId="19" borderId="0" xfId="0" applyNumberFormat="1" applyFont="1" applyFill="1" applyBorder="1" applyAlignment="1">
      <alignment horizontal="center"/>
    </xf>
    <xf numFmtId="166" fontId="15" fillId="0" borderId="0" xfId="0" applyNumberFormat="1" applyFont="1" applyFill="1" applyBorder="1" applyAlignment="1">
      <alignment horizontal="center"/>
    </xf>
    <xf numFmtId="49" fontId="15" fillId="0" borderId="0" xfId="0" applyNumberFormat="1" applyFont="1" applyFill="1" applyBorder="1" applyAlignment="1">
      <alignment horizontal="center" vertical="center"/>
    </xf>
    <xf numFmtId="167" fontId="15" fillId="0" borderId="0" xfId="0" applyNumberFormat="1" applyFont="1" applyFill="1" applyBorder="1" applyAlignment="1">
      <alignment horizontal="center"/>
    </xf>
    <xf numFmtId="49" fontId="15" fillId="38" borderId="0" xfId="0" applyNumberFormat="1" applyFont="1" applyFill="1" applyBorder="1" applyAlignment="1">
      <alignment horizontal="center" vertical="center"/>
    </xf>
    <xf numFmtId="167" fontId="15" fillId="38" borderId="0" xfId="0" applyNumberFormat="1" applyFont="1" applyFill="1" applyBorder="1" applyAlignment="1">
      <alignment horizontal="center"/>
    </xf>
    <xf numFmtId="1" fontId="15" fillId="24" borderId="0" xfId="0" applyNumberFormat="1" applyFont="1" applyFill="1" applyBorder="1" applyAlignment="1">
      <alignment horizontal="center"/>
    </xf>
    <xf numFmtId="1" fontId="15" fillId="24" borderId="0" xfId="0" applyNumberFormat="1" applyFont="1" applyFill="1" applyBorder="1" applyAlignment="1"/>
    <xf numFmtId="164" fontId="15" fillId="24" borderId="0" xfId="0" applyNumberFormat="1" applyFont="1" applyFill="1" applyBorder="1" applyAlignment="1">
      <alignment horizontal="center"/>
    </xf>
    <xf numFmtId="49" fontId="15" fillId="24" borderId="0" xfId="0" applyNumberFormat="1" applyFont="1" applyFill="1" applyBorder="1" applyAlignment="1">
      <alignment horizontal="center"/>
    </xf>
    <xf numFmtId="164" fontId="15" fillId="24" borderId="0" xfId="0" applyNumberFormat="1" applyFont="1" applyFill="1" applyBorder="1" applyAlignment="1"/>
    <xf numFmtId="21" fontId="15" fillId="24" borderId="0" xfId="0" applyNumberFormat="1" applyFont="1" applyFill="1" applyBorder="1" applyAlignment="1"/>
    <xf numFmtId="166" fontId="15" fillId="24" borderId="0" xfId="0" applyNumberFormat="1" applyFont="1" applyFill="1" applyBorder="1" applyAlignment="1"/>
    <xf numFmtId="164" fontId="15" fillId="24" borderId="0" xfId="0" applyNumberFormat="1" applyFont="1" applyFill="1" applyBorder="1" applyAlignment="1">
      <alignment horizontal="left" vertical="center"/>
    </xf>
    <xf numFmtId="164" fontId="17" fillId="24" borderId="0" xfId="0" applyNumberFormat="1" applyFont="1" applyFill="1" applyBorder="1" applyAlignment="1"/>
    <xf numFmtId="21" fontId="15" fillId="24" borderId="0" xfId="0" applyNumberFormat="1" applyFont="1" applyFill="1" applyBorder="1"/>
    <xf numFmtId="164" fontId="15" fillId="24" borderId="0" xfId="0" applyNumberFormat="1" applyFont="1" applyFill="1" applyBorder="1"/>
    <xf numFmtId="49" fontId="15" fillId="24" borderId="0" xfId="0" applyNumberFormat="1" applyFont="1" applyFill="1" applyBorder="1"/>
    <xf numFmtId="164" fontId="16" fillId="24" borderId="0" xfId="0" applyNumberFormat="1" applyFont="1" applyFill="1" applyBorder="1"/>
    <xf numFmtId="164" fontId="17" fillId="24" borderId="0" xfId="0" applyNumberFormat="1" applyFont="1" applyFill="1" applyBorder="1"/>
    <xf numFmtId="2" fontId="15" fillId="25" borderId="0" xfId="0" applyNumberFormat="1" applyFont="1" applyFill="1" applyBorder="1" applyAlignment="1">
      <alignment horizontal="center"/>
    </xf>
    <xf numFmtId="49" fontId="15" fillId="25" borderId="0" xfId="0" applyNumberFormat="1" applyFont="1" applyFill="1" applyBorder="1" applyAlignment="1">
      <alignment horizontal="center"/>
    </xf>
    <xf numFmtId="2" fontId="16" fillId="25" borderId="0" xfId="0" applyNumberFormat="1" applyFont="1" applyFill="1" applyBorder="1" applyAlignment="1">
      <alignment horizontal="center"/>
    </xf>
    <xf numFmtId="164" fontId="15" fillId="25" borderId="0" xfId="0" applyNumberFormat="1" applyFont="1" applyFill="1" applyBorder="1" applyAlignment="1">
      <alignment horizontal="center"/>
    </xf>
    <xf numFmtId="2" fontId="17" fillId="25" borderId="0" xfId="0" applyNumberFormat="1" applyFont="1" applyFill="1" applyBorder="1" applyAlignment="1">
      <alignment horizontal="center"/>
    </xf>
    <xf numFmtId="1" fontId="15" fillId="24" borderId="0" xfId="0" applyNumberFormat="1" applyFont="1" applyFill="1" applyBorder="1"/>
    <xf numFmtId="166" fontId="15" fillId="24" borderId="0" xfId="0" applyNumberFormat="1" applyFont="1" applyFill="1" applyBorder="1" applyAlignment="1">
      <alignment horizontal="center"/>
    </xf>
    <xf numFmtId="166" fontId="15" fillId="26" borderId="0" xfId="0" applyNumberFormat="1" applyFont="1" applyFill="1" applyBorder="1" applyAlignment="1">
      <alignment horizontal="center"/>
    </xf>
    <xf numFmtId="165" fontId="15" fillId="24" borderId="0" xfId="0" applyNumberFormat="1" applyFont="1" applyFill="1" applyBorder="1" applyAlignment="1">
      <alignment horizontal="center"/>
    </xf>
    <xf numFmtId="49" fontId="15" fillId="0" borderId="0" xfId="0" applyNumberFormat="1" applyFont="1" applyFill="1" applyBorder="1" applyAlignment="1">
      <alignment horizontal="center" vertical="center" wrapText="1"/>
    </xf>
    <xf numFmtId="49" fontId="15" fillId="41" borderId="0" xfId="0" applyNumberFormat="1" applyFont="1" applyFill="1" applyBorder="1" applyAlignment="1">
      <alignment horizontal="center" vertical="center"/>
    </xf>
    <xf numFmtId="1" fontId="15" fillId="0" borderId="0" xfId="0" applyNumberFormat="1" applyFont="1" applyBorder="1"/>
    <xf numFmtId="1" fontId="15" fillId="0" borderId="0" xfId="0" applyNumberFormat="1" applyFont="1" applyFill="1" applyBorder="1" applyAlignment="1">
      <alignment horizontal="center"/>
    </xf>
    <xf numFmtId="1" fontId="15" fillId="0" borderId="0" xfId="0" applyNumberFormat="1" applyFont="1" applyFill="1" applyBorder="1" applyAlignment="1">
      <alignment horizontal="left"/>
    </xf>
    <xf numFmtId="49" fontId="15" fillId="0" borderId="0" xfId="0" applyNumberFormat="1" applyFont="1" applyFill="1" applyBorder="1" applyAlignment="1">
      <alignment horizontal="left"/>
    </xf>
    <xf numFmtId="2" fontId="15" fillId="0" borderId="0" xfId="0" applyNumberFormat="1" applyFont="1" applyFill="1" applyBorder="1" applyAlignment="1">
      <alignment horizontal="center"/>
    </xf>
    <xf numFmtId="49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1" fontId="15" fillId="0" borderId="0" xfId="0" applyNumberFormat="1" applyFont="1" applyFill="1" applyBorder="1"/>
    <xf numFmtId="169" fontId="17" fillId="0" borderId="0" xfId="0" applyNumberFormat="1" applyFont="1" applyFill="1" applyBorder="1"/>
    <xf numFmtId="9" fontId="1" fillId="0" borderId="0" xfId="2" applyFont="1" applyFill="1" applyBorder="1" applyAlignment="1">
      <alignment horizontal="center"/>
    </xf>
    <xf numFmtId="1" fontId="15" fillId="0" borderId="23" xfId="0" applyNumberFormat="1" applyFont="1" applyBorder="1"/>
    <xf numFmtId="1" fontId="15" fillId="0" borderId="24" xfId="0" applyNumberFormat="1" applyFont="1" applyFill="1" applyBorder="1"/>
    <xf numFmtId="9" fontId="17" fillId="0" borderId="25" xfId="2" applyFont="1" applyFill="1" applyBorder="1"/>
    <xf numFmtId="0" fontId="15" fillId="0" borderId="21" xfId="0" applyFont="1" applyBorder="1"/>
    <xf numFmtId="0" fontId="15" fillId="0" borderId="22" xfId="0" applyFont="1" applyBorder="1"/>
    <xf numFmtId="1" fontId="15" fillId="8" borderId="22" xfId="0" applyNumberFormat="1" applyFont="1" applyFill="1" applyBorder="1" applyAlignment="1">
      <alignment horizontal="center" vertical="top" textRotation="180" wrapText="1"/>
    </xf>
    <xf numFmtId="2" fontId="15" fillId="0" borderId="22" xfId="0" applyNumberFormat="1" applyFont="1" applyBorder="1"/>
    <xf numFmtId="0" fontId="15" fillId="0" borderId="23" xfId="0" applyFont="1" applyBorder="1"/>
    <xf numFmtId="0" fontId="15" fillId="0" borderId="7" xfId="0" applyFont="1" applyBorder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5" fillId="0" borderId="1" xfId="0" applyFont="1" applyFill="1" applyBorder="1"/>
    <xf numFmtId="0" fontId="15" fillId="0" borderId="1" xfId="0" applyFont="1" applyFill="1" applyBorder="1" applyAlignment="1">
      <alignment horizontal="center"/>
    </xf>
    <xf numFmtId="0" fontId="15" fillId="0" borderId="1" xfId="0" applyFont="1" applyBorder="1" applyAlignment="1"/>
    <xf numFmtId="1" fontId="15" fillId="8" borderId="1" xfId="0" applyNumberFormat="1" applyFont="1" applyFill="1" applyBorder="1" applyAlignment="1">
      <alignment horizontal="center" vertical="top" textRotation="180" wrapText="1"/>
    </xf>
    <xf numFmtId="2" fontId="15" fillId="0" borderId="1" xfId="0" applyNumberFormat="1" applyFont="1" applyBorder="1"/>
    <xf numFmtId="0" fontId="15" fillId="0" borderId="24" xfId="0" applyFont="1" applyBorder="1"/>
    <xf numFmtId="16" fontId="15" fillId="0" borderId="1" xfId="0" applyNumberFormat="1" applyFont="1" applyBorder="1" applyAlignment="1">
      <alignment horizontal="center"/>
    </xf>
    <xf numFmtId="0" fontId="15" fillId="0" borderId="24" xfId="0" applyFont="1" applyFill="1" applyBorder="1" applyAlignment="1">
      <alignment horizontal="center"/>
    </xf>
    <xf numFmtId="1" fontId="15" fillId="0" borderId="1" xfId="0" applyNumberFormat="1" applyFont="1" applyFill="1" applyBorder="1" applyAlignment="1">
      <alignment horizontal="center"/>
    </xf>
    <xf numFmtId="165" fontId="15" fillId="0" borderId="1" xfId="0" applyNumberFormat="1" applyFont="1" applyFill="1" applyBorder="1" applyAlignment="1">
      <alignment horizontal="center"/>
    </xf>
    <xf numFmtId="164" fontId="15" fillId="0" borderId="1" xfId="0" applyNumberFormat="1" applyFont="1" applyFill="1" applyBorder="1" applyAlignment="1">
      <alignment horizontal="center" vertical="top"/>
    </xf>
    <xf numFmtId="166" fontId="15" fillId="4" borderId="1" xfId="0" applyNumberFormat="1" applyFont="1" applyFill="1" applyBorder="1" applyAlignment="1">
      <alignment horizontal="center" vertical="top"/>
    </xf>
    <xf numFmtId="1" fontId="15" fillId="9" borderId="7" xfId="0" applyNumberFormat="1" applyFont="1" applyFill="1" applyBorder="1" applyAlignment="1">
      <alignment horizontal="center" vertical="top" textRotation="180" wrapText="1"/>
    </xf>
    <xf numFmtId="1" fontId="15" fillId="0" borderId="1" xfId="0" applyNumberFormat="1" applyFont="1" applyFill="1" applyBorder="1" applyAlignment="1">
      <alignment horizontal="center" vertical="top" textRotation="180" wrapText="1"/>
    </xf>
    <xf numFmtId="1" fontId="15" fillId="0" borderId="1" xfId="0" applyNumberFormat="1" applyFont="1" applyBorder="1" applyAlignment="1">
      <alignment horizontal="center" vertical="top" textRotation="180" wrapText="1"/>
    </xf>
    <xf numFmtId="0" fontId="15" fillId="0" borderId="1" xfId="0" applyFont="1" applyBorder="1" applyAlignment="1">
      <alignment horizontal="center" vertical="top" textRotation="180" wrapText="1"/>
    </xf>
    <xf numFmtId="0" fontId="21" fillId="70" borderId="1" xfId="0" applyFont="1" applyFill="1" applyBorder="1" applyAlignment="1">
      <alignment horizontal="center" vertical="top" textRotation="180" wrapText="1"/>
    </xf>
    <xf numFmtId="2" fontId="15" fillId="6" borderId="1" xfId="0" applyNumberFormat="1" applyFont="1" applyFill="1" applyBorder="1" applyAlignment="1">
      <alignment horizontal="center" vertical="center" textRotation="180"/>
    </xf>
    <xf numFmtId="49" fontId="15" fillId="0" borderId="1" xfId="0" applyNumberFormat="1" applyFont="1" applyBorder="1" applyAlignment="1">
      <alignment horizontal="center" vertical="top" textRotation="180" wrapText="1"/>
    </xf>
    <xf numFmtId="2" fontId="15" fillId="0" borderId="1" xfId="0" applyNumberFormat="1" applyFont="1" applyBorder="1" applyAlignment="1">
      <alignment horizontal="center" vertical="top" textRotation="180" wrapText="1"/>
    </xf>
    <xf numFmtId="2" fontId="15" fillId="6" borderId="1" xfId="0" applyNumberFormat="1" applyFont="1" applyFill="1" applyBorder="1" applyAlignment="1">
      <alignment horizontal="center" vertical="top" textRotation="180" wrapText="1"/>
    </xf>
    <xf numFmtId="164" fontId="15" fillId="0" borderId="1" xfId="0" applyNumberFormat="1" applyFont="1" applyBorder="1" applyAlignment="1">
      <alignment horizontal="center" vertical="top" textRotation="180" wrapText="1"/>
    </xf>
    <xf numFmtId="0" fontId="15" fillId="0" borderId="1" xfId="0" applyFont="1" applyFill="1" applyBorder="1" applyAlignment="1">
      <alignment horizontal="center" vertical="top" textRotation="180" wrapText="1"/>
    </xf>
    <xf numFmtId="165" fontId="15" fillId="0" borderId="1" xfId="0" applyNumberFormat="1" applyFont="1" applyFill="1" applyBorder="1" applyAlignment="1">
      <alignment horizontal="center" vertical="top" textRotation="180" wrapText="1"/>
    </xf>
    <xf numFmtId="0" fontId="15" fillId="9" borderId="24" xfId="0" applyFont="1" applyFill="1" applyBorder="1" applyAlignment="1">
      <alignment horizontal="center" vertical="top" textRotation="180" wrapText="1"/>
    </xf>
    <xf numFmtId="1" fontId="15" fillId="10" borderId="7" xfId="0" applyNumberFormat="1" applyFont="1" applyFill="1" applyBorder="1" applyAlignment="1">
      <alignment horizontal="center"/>
    </xf>
    <xf numFmtId="1" fontId="15" fillId="10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top"/>
    </xf>
    <xf numFmtId="164" fontId="15" fillId="10" borderId="1" xfId="0" applyNumberFormat="1" applyFont="1" applyFill="1" applyBorder="1" applyAlignment="1">
      <alignment horizontal="center"/>
    </xf>
    <xf numFmtId="49" fontId="18" fillId="10" borderId="1" xfId="0" applyNumberFormat="1" applyFont="1" applyFill="1" applyBorder="1" applyAlignment="1">
      <alignment horizontal="center"/>
    </xf>
    <xf numFmtId="164" fontId="15" fillId="10" borderId="1" xfId="0" applyNumberFormat="1" applyFont="1" applyFill="1" applyBorder="1" applyAlignment="1"/>
    <xf numFmtId="164" fontId="17" fillId="10" borderId="1" xfId="0" applyNumberFormat="1" applyFont="1" applyFill="1" applyBorder="1" applyAlignment="1"/>
    <xf numFmtId="49" fontId="15" fillId="10" borderId="1" xfId="0" applyNumberFormat="1" applyFont="1" applyFill="1" applyBorder="1" applyAlignment="1">
      <alignment horizontal="center"/>
    </xf>
    <xf numFmtId="21" fontId="15" fillId="10" borderId="1" xfId="0" applyNumberFormat="1" applyFont="1" applyFill="1" applyBorder="1" applyAlignment="1"/>
    <xf numFmtId="21" fontId="15" fillId="10" borderId="1" xfId="0" applyNumberFormat="1" applyFont="1" applyFill="1" applyBorder="1" applyAlignment="1">
      <alignment horizontal="center"/>
    </xf>
    <xf numFmtId="49" fontId="15" fillId="10" borderId="1" xfId="0" applyNumberFormat="1" applyFont="1" applyFill="1" applyBorder="1" applyAlignment="1"/>
    <xf numFmtId="21" fontId="17" fillId="10" borderId="1" xfId="0" applyNumberFormat="1" applyFont="1" applyFill="1" applyBorder="1" applyAlignment="1">
      <alignment horizontal="center"/>
    </xf>
    <xf numFmtId="164" fontId="17" fillId="10" borderId="1" xfId="0" applyNumberFormat="1" applyFont="1" applyFill="1" applyBorder="1" applyAlignment="1">
      <alignment horizontal="center"/>
    </xf>
    <xf numFmtId="1" fontId="15" fillId="11" borderId="1" xfId="0" applyNumberFormat="1" applyFont="1" applyFill="1" applyBorder="1" applyAlignment="1">
      <alignment horizontal="center" vertical="top" textRotation="180" wrapText="1"/>
    </xf>
    <xf numFmtId="166" fontId="15" fillId="10" borderId="1" xfId="0" applyNumberFormat="1" applyFont="1" applyFill="1" applyBorder="1" applyAlignment="1">
      <alignment horizontal="center"/>
    </xf>
    <xf numFmtId="165" fontId="15" fillId="10" borderId="1" xfId="0" applyNumberFormat="1" applyFont="1" applyFill="1" applyBorder="1" applyAlignment="1">
      <alignment horizontal="center"/>
    </xf>
    <xf numFmtId="165" fontId="15" fillId="10" borderId="24" xfId="0" applyNumberFormat="1" applyFont="1" applyFill="1" applyBorder="1" applyAlignment="1">
      <alignment horizontal="center"/>
    </xf>
    <xf numFmtId="1" fontId="15" fillId="9" borderId="7" xfId="0" applyNumberFormat="1" applyFont="1" applyFill="1" applyBorder="1" applyAlignment="1">
      <alignment horizontal="center"/>
    </xf>
    <xf numFmtId="0" fontId="15" fillId="12" borderId="1" xfId="0" applyFont="1" applyFill="1" applyBorder="1" applyAlignment="1">
      <alignment horizontal="center"/>
    </xf>
    <xf numFmtId="0" fontId="15" fillId="37" borderId="1" xfId="0" applyFont="1" applyFill="1" applyBorder="1" applyAlignment="1">
      <alignment horizontal="center"/>
    </xf>
    <xf numFmtId="0" fontId="15" fillId="37" borderId="1" xfId="0" applyFont="1" applyFill="1" applyBorder="1" applyAlignment="1">
      <alignment horizontal="left"/>
    </xf>
    <xf numFmtId="166" fontId="15" fillId="6" borderId="1" xfId="0" applyNumberFormat="1" applyFont="1" applyFill="1" applyBorder="1" applyAlignment="1">
      <alignment horizontal="center"/>
    </xf>
    <xf numFmtId="21" fontId="15" fillId="41" borderId="1" xfId="0" applyNumberFormat="1" applyFont="1" applyFill="1" applyBorder="1" applyAlignment="1" applyProtection="1">
      <alignment horizontal="center" vertical="center" wrapText="1" readingOrder="1"/>
      <protection locked="0"/>
    </xf>
    <xf numFmtId="164" fontId="15" fillId="0" borderId="1" xfId="0" applyNumberFormat="1" applyFont="1" applyFill="1" applyBorder="1" applyAlignment="1"/>
    <xf numFmtId="164" fontId="17" fillId="0" borderId="1" xfId="0" applyNumberFormat="1" applyFont="1" applyFill="1" applyBorder="1" applyAlignment="1"/>
    <xf numFmtId="167" fontId="15" fillId="14" borderId="1" xfId="0" applyNumberFormat="1" applyFont="1" applyFill="1" applyBorder="1" applyAlignment="1">
      <alignment horizontal="center"/>
    </xf>
    <xf numFmtId="164" fontId="15" fillId="6" borderId="1" xfId="0" applyNumberFormat="1" applyFont="1" applyFill="1" applyBorder="1" applyAlignment="1">
      <alignment horizontal="center"/>
    </xf>
    <xf numFmtId="164" fontId="15" fillId="40" borderId="1" xfId="0" applyNumberFormat="1" applyFont="1" applyFill="1" applyBorder="1" applyAlignment="1">
      <alignment horizontal="center"/>
    </xf>
    <xf numFmtId="164" fontId="15" fillId="0" borderId="1" xfId="0" applyNumberFormat="1" applyFont="1" applyFill="1" applyBorder="1" applyAlignment="1">
      <alignment horizontal="center"/>
    </xf>
    <xf numFmtId="21" fontId="15" fillId="40" borderId="1" xfId="0" applyNumberFormat="1" applyFont="1" applyFill="1" applyBorder="1" applyAlignment="1">
      <alignment horizontal="center"/>
    </xf>
    <xf numFmtId="164" fontId="16" fillId="0" borderId="1" xfId="0" applyNumberFormat="1" applyFont="1" applyFill="1" applyBorder="1" applyAlignment="1"/>
    <xf numFmtId="164" fontId="15" fillId="41" borderId="1" xfId="0" applyNumberFormat="1" applyFont="1" applyFill="1" applyBorder="1" applyAlignment="1" applyProtection="1">
      <alignment horizontal="center" vertical="center" wrapText="1" readingOrder="1"/>
      <protection locked="0"/>
    </xf>
    <xf numFmtId="167" fontId="15" fillId="6" borderId="1" xfId="0" applyNumberFormat="1" applyFont="1" applyFill="1" applyBorder="1" applyAlignment="1">
      <alignment horizontal="center"/>
    </xf>
    <xf numFmtId="1" fontId="15" fillId="15" borderId="1" xfId="0" applyNumberFormat="1" applyFont="1" applyFill="1" applyBorder="1" applyAlignment="1">
      <alignment horizontal="center"/>
    </xf>
    <xf numFmtId="21" fontId="15" fillId="0" borderId="1" xfId="0" applyNumberFormat="1" applyFont="1" applyFill="1" applyBorder="1" applyAlignment="1">
      <alignment horizontal="center"/>
    </xf>
    <xf numFmtId="1" fontId="15" fillId="16" borderId="1" xfId="0" applyNumberFormat="1" applyFont="1" applyFill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165" fontId="15" fillId="0" borderId="1" xfId="0" applyNumberFormat="1" applyFont="1" applyBorder="1" applyAlignment="1">
      <alignment horizontal="center"/>
    </xf>
    <xf numFmtId="165" fontId="15" fillId="2" borderId="24" xfId="0" applyNumberFormat="1" applyFont="1" applyFill="1" applyBorder="1" applyAlignment="1">
      <alignment horizontal="center"/>
    </xf>
    <xf numFmtId="0" fontId="16" fillId="37" borderId="1" xfId="0" applyFont="1" applyFill="1" applyBorder="1" applyAlignment="1">
      <alignment horizontal="center"/>
    </xf>
    <xf numFmtId="0" fontId="16" fillId="37" borderId="1" xfId="0" applyFont="1" applyFill="1" applyBorder="1" applyAlignment="1">
      <alignment horizontal="left"/>
    </xf>
    <xf numFmtId="21" fontId="16" fillId="41" borderId="1" xfId="0" applyNumberFormat="1" applyFont="1" applyFill="1" applyBorder="1" applyAlignment="1" applyProtection="1">
      <alignment horizontal="center" vertical="center" wrapText="1" readingOrder="1"/>
      <protection locked="0"/>
    </xf>
    <xf numFmtId="1" fontId="17" fillId="31" borderId="7" xfId="0" applyNumberFormat="1" applyFont="1" applyFill="1" applyBorder="1" applyAlignment="1">
      <alignment horizontal="center"/>
    </xf>
    <xf numFmtId="0" fontId="15" fillId="31" borderId="1" xfId="0" applyFont="1" applyFill="1" applyBorder="1" applyAlignment="1">
      <alignment horizontal="center"/>
    </xf>
    <xf numFmtId="3" fontId="17" fillId="32" borderId="1" xfId="1" applyNumberFormat="1" applyFont="1" applyFill="1" applyBorder="1" applyAlignment="1" applyProtection="1">
      <alignment horizontal="center"/>
    </xf>
    <xf numFmtId="0" fontId="15" fillId="32" borderId="1" xfId="0" applyNumberFormat="1" applyFont="1" applyFill="1" applyBorder="1" applyAlignment="1" applyProtection="1"/>
    <xf numFmtId="0" fontId="17" fillId="32" borderId="1" xfId="0" applyNumberFormat="1" applyFont="1" applyFill="1" applyBorder="1" applyAlignment="1" applyProtection="1"/>
    <xf numFmtId="166" fontId="17" fillId="33" borderId="1" xfId="0" applyNumberFormat="1" applyFont="1" applyFill="1" applyBorder="1" applyAlignment="1">
      <alignment horizontal="center"/>
    </xf>
    <xf numFmtId="49" fontId="17" fillId="32" borderId="1" xfId="0" applyNumberFormat="1" applyFont="1" applyFill="1" applyBorder="1" applyAlignment="1">
      <alignment horizontal="center" vertical="center"/>
    </xf>
    <xf numFmtId="164" fontId="17" fillId="32" borderId="1" xfId="0" applyNumberFormat="1" applyFont="1" applyFill="1" applyBorder="1" applyAlignment="1"/>
    <xf numFmtId="167" fontId="17" fillId="34" borderId="1" xfId="0" applyNumberFormat="1" applyFont="1" applyFill="1" applyBorder="1" applyAlignment="1">
      <alignment horizontal="center"/>
    </xf>
    <xf numFmtId="164" fontId="17" fillId="33" borderId="1" xfId="0" applyNumberFormat="1" applyFont="1" applyFill="1" applyBorder="1" applyAlignment="1">
      <alignment horizontal="center"/>
    </xf>
    <xf numFmtId="164" fontId="17" fillId="32" borderId="1" xfId="0" applyNumberFormat="1" applyFont="1" applyFill="1" applyBorder="1" applyAlignment="1">
      <alignment horizontal="center"/>
    </xf>
    <xf numFmtId="49" fontId="17" fillId="32" borderId="1" xfId="0" applyNumberFormat="1" applyFont="1" applyFill="1" applyBorder="1" applyAlignment="1">
      <alignment horizontal="center" vertical="center" wrapText="1"/>
    </xf>
    <xf numFmtId="164" fontId="16" fillId="32" borderId="1" xfId="0" applyNumberFormat="1" applyFont="1" applyFill="1" applyBorder="1" applyAlignment="1"/>
    <xf numFmtId="167" fontId="17" fillId="32" borderId="1" xfId="0" applyNumberFormat="1" applyFont="1" applyFill="1" applyBorder="1" applyAlignment="1">
      <alignment horizontal="center"/>
    </xf>
    <xf numFmtId="164" fontId="17" fillId="32" borderId="1" xfId="0" applyNumberFormat="1" applyFont="1" applyFill="1" applyBorder="1" applyAlignment="1">
      <alignment horizontal="center" vertical="center"/>
    </xf>
    <xf numFmtId="167" fontId="17" fillId="33" borderId="1" xfId="0" applyNumberFormat="1" applyFont="1" applyFill="1" applyBorder="1" applyAlignment="1">
      <alignment horizontal="center"/>
    </xf>
    <xf numFmtId="1" fontId="17" fillId="32" borderId="1" xfId="0" applyNumberFormat="1" applyFont="1" applyFill="1" applyBorder="1" applyAlignment="1">
      <alignment horizontal="center"/>
    </xf>
    <xf numFmtId="21" fontId="17" fillId="32" borderId="1" xfId="0" applyNumberFormat="1" applyFont="1" applyFill="1" applyBorder="1" applyAlignment="1">
      <alignment horizontal="center"/>
    </xf>
    <xf numFmtId="0" fontId="15" fillId="32" borderId="1" xfId="0" applyNumberFormat="1" applyFont="1" applyFill="1" applyBorder="1" applyAlignment="1">
      <alignment horizontal="center"/>
    </xf>
    <xf numFmtId="1" fontId="17" fillId="35" borderId="1" xfId="0" applyNumberFormat="1" applyFont="1" applyFill="1" applyBorder="1" applyAlignment="1">
      <alignment horizontal="center" vertical="top" textRotation="180" wrapText="1"/>
    </xf>
    <xf numFmtId="4" fontId="17" fillId="32" borderId="1" xfId="0" applyNumberFormat="1" applyFont="1" applyFill="1" applyBorder="1" applyAlignment="1">
      <alignment horizontal="center"/>
    </xf>
    <xf numFmtId="165" fontId="17" fillId="32" borderId="1" xfId="0" applyNumberFormat="1" applyFont="1" applyFill="1" applyBorder="1" applyAlignment="1">
      <alignment horizontal="center"/>
    </xf>
    <xf numFmtId="165" fontId="17" fillId="36" borderId="24" xfId="0" applyNumberFormat="1" applyFont="1" applyFill="1" applyBorder="1" applyAlignment="1">
      <alignment horizontal="center"/>
    </xf>
    <xf numFmtId="3" fontId="15" fillId="0" borderId="1" xfId="1" applyNumberFormat="1" applyFont="1" applyFill="1" applyBorder="1" applyAlignment="1" applyProtection="1">
      <alignment horizontal="center"/>
    </xf>
    <xf numFmtId="172" fontId="15" fillId="0" borderId="1" xfId="0" applyNumberFormat="1" applyFont="1" applyBorder="1" applyAlignment="1">
      <alignment vertical="center"/>
    </xf>
    <xf numFmtId="166" fontId="15" fillId="39" borderId="1" xfId="0" applyNumberFormat="1" applyFont="1" applyFill="1" applyBorder="1" applyAlignment="1">
      <alignment horizontal="center"/>
    </xf>
    <xf numFmtId="49" fontId="15" fillId="38" borderId="1" xfId="0" applyNumberFormat="1" applyFont="1" applyFill="1" applyBorder="1" applyAlignment="1">
      <alignment horizontal="center" vertical="center"/>
    </xf>
    <xf numFmtId="164" fontId="15" fillId="38" borderId="1" xfId="0" applyNumberFormat="1" applyFont="1" applyFill="1" applyBorder="1" applyAlignment="1"/>
    <xf numFmtId="0" fontId="15" fillId="47" borderId="1" xfId="0" applyNumberFormat="1" applyFont="1" applyFill="1" applyBorder="1" applyAlignment="1">
      <alignment horizontal="center"/>
    </xf>
    <xf numFmtId="167" fontId="15" fillId="47" borderId="1" xfId="0" applyNumberFormat="1" applyFont="1" applyFill="1" applyBorder="1" applyAlignment="1">
      <alignment horizontal="center"/>
    </xf>
    <xf numFmtId="21" fontId="15" fillId="41" borderId="1" xfId="0" applyNumberFormat="1" applyFont="1" applyFill="1" applyBorder="1" applyAlignment="1" applyProtection="1">
      <alignment horizontal="center" vertical="center"/>
      <protection locked="0"/>
    </xf>
    <xf numFmtId="166" fontId="17" fillId="39" borderId="1" xfId="0" applyNumberFormat="1" applyFont="1" applyFill="1" applyBorder="1" applyAlignment="1">
      <alignment horizontal="center"/>
    </xf>
    <xf numFmtId="49" fontId="17" fillId="38" borderId="1" xfId="0" applyNumberFormat="1" applyFont="1" applyFill="1" applyBorder="1" applyAlignment="1">
      <alignment horizontal="center" vertical="center"/>
    </xf>
    <xf numFmtId="164" fontId="17" fillId="38" borderId="1" xfId="0" applyNumberFormat="1" applyFont="1" applyFill="1" applyBorder="1" applyAlignment="1"/>
    <xf numFmtId="167" fontId="17" fillId="47" borderId="1" xfId="0" applyNumberFormat="1" applyFont="1" applyFill="1" applyBorder="1" applyAlignment="1">
      <alignment horizontal="center"/>
    </xf>
    <xf numFmtId="1" fontId="17" fillId="15" borderId="1" xfId="0" applyNumberFormat="1" applyFont="1" applyFill="1" applyBorder="1" applyAlignment="1">
      <alignment horizontal="center"/>
    </xf>
    <xf numFmtId="1" fontId="17" fillId="8" borderId="1" xfId="0" applyNumberFormat="1" applyFont="1" applyFill="1" applyBorder="1" applyAlignment="1">
      <alignment horizontal="center" vertical="top" textRotation="180" wrapText="1"/>
    </xf>
    <xf numFmtId="0" fontId="15" fillId="0" borderId="1" xfId="0" applyNumberFormat="1" applyFont="1" applyFill="1" applyBorder="1" applyAlignment="1" applyProtection="1"/>
    <xf numFmtId="1" fontId="16" fillId="9" borderId="7" xfId="0" applyNumberFormat="1" applyFont="1" applyFill="1" applyBorder="1" applyAlignment="1">
      <alignment horizontal="center"/>
    </xf>
    <xf numFmtId="0" fontId="16" fillId="12" borderId="1" xfId="0" applyFont="1" applyFill="1" applyBorder="1" applyAlignment="1">
      <alignment horizontal="center"/>
    </xf>
    <xf numFmtId="3" fontId="16" fillId="38" borderId="1" xfId="1" applyNumberFormat="1" applyFont="1" applyFill="1" applyBorder="1" applyAlignment="1" applyProtection="1">
      <alignment horizontal="center"/>
    </xf>
    <xf numFmtId="0" fontId="16" fillId="0" borderId="1" xfId="0" applyNumberFormat="1" applyFont="1" applyFill="1" applyBorder="1" applyAlignment="1" applyProtection="1"/>
    <xf numFmtId="172" fontId="16" fillId="0" borderId="1" xfId="0" applyNumberFormat="1" applyFont="1" applyBorder="1" applyAlignment="1">
      <alignment vertical="center"/>
    </xf>
    <xf numFmtId="166" fontId="16" fillId="39" borderId="1" xfId="0" applyNumberFormat="1" applyFont="1" applyFill="1" applyBorder="1" applyAlignment="1">
      <alignment horizontal="center"/>
    </xf>
    <xf numFmtId="49" fontId="16" fillId="38" borderId="1" xfId="0" applyNumberFormat="1" applyFont="1" applyFill="1" applyBorder="1" applyAlignment="1">
      <alignment horizontal="center" vertical="center"/>
    </xf>
    <xf numFmtId="164" fontId="16" fillId="38" borderId="1" xfId="0" applyNumberFormat="1" applyFont="1" applyFill="1" applyBorder="1" applyAlignment="1"/>
    <xf numFmtId="167" fontId="16" fillId="47" borderId="1" xfId="0" applyNumberFormat="1" applyFont="1" applyFill="1" applyBorder="1" applyAlignment="1">
      <alignment horizontal="center"/>
    </xf>
    <xf numFmtId="166" fontId="16" fillId="6" borderId="1" xfId="0" applyNumberFormat="1" applyFont="1" applyFill="1" applyBorder="1" applyAlignment="1">
      <alignment horizontal="center"/>
    </xf>
    <xf numFmtId="167" fontId="16" fillId="14" borderId="1" xfId="0" applyNumberFormat="1" applyFont="1" applyFill="1" applyBorder="1" applyAlignment="1">
      <alignment horizontal="center"/>
    </xf>
    <xf numFmtId="164" fontId="16" fillId="6" borderId="1" xfId="0" applyNumberFormat="1" applyFont="1" applyFill="1" applyBorder="1" applyAlignment="1">
      <alignment horizontal="center"/>
    </xf>
    <xf numFmtId="164" fontId="16" fillId="0" borderId="1" xfId="0" applyNumberFormat="1" applyFont="1" applyFill="1" applyBorder="1" applyAlignment="1">
      <alignment horizontal="center"/>
    </xf>
    <xf numFmtId="21" fontId="16" fillId="41" borderId="1" xfId="0" applyNumberFormat="1" applyFont="1" applyFill="1" applyBorder="1" applyAlignment="1" applyProtection="1">
      <alignment horizontal="center" vertical="center"/>
      <protection locked="0"/>
    </xf>
    <xf numFmtId="21" fontId="16" fillId="47" borderId="1" xfId="0" applyNumberFormat="1" applyFont="1" applyFill="1" applyBorder="1" applyAlignment="1" applyProtection="1">
      <alignment horizontal="center" vertical="center" wrapText="1" readingOrder="1"/>
      <protection locked="0"/>
    </xf>
    <xf numFmtId="164" fontId="16" fillId="47" borderId="1" xfId="0" applyNumberFormat="1" applyFont="1" applyFill="1" applyBorder="1" applyAlignment="1">
      <alignment horizontal="center"/>
    </xf>
    <xf numFmtId="164" fontId="16" fillId="47" borderId="1" xfId="0" applyNumberFormat="1" applyFont="1" applyFill="1" applyBorder="1" applyAlignment="1"/>
    <xf numFmtId="1" fontId="16" fillId="15" borderId="1" xfId="0" applyNumberFormat="1" applyFont="1" applyFill="1" applyBorder="1" applyAlignment="1">
      <alignment horizontal="center"/>
    </xf>
    <xf numFmtId="21" fontId="16" fillId="0" borderId="1" xfId="0" applyNumberFormat="1" applyFont="1" applyFill="1" applyBorder="1" applyAlignment="1">
      <alignment horizontal="center"/>
    </xf>
    <xf numFmtId="1" fontId="16" fillId="8" borderId="1" xfId="0" applyNumberFormat="1" applyFont="1" applyFill="1" applyBorder="1" applyAlignment="1">
      <alignment horizontal="center" vertical="top" textRotation="180" wrapText="1"/>
    </xf>
    <xf numFmtId="1" fontId="16" fillId="16" borderId="1" xfId="0" applyNumberFormat="1" applyFont="1" applyFill="1" applyBorder="1" applyAlignment="1">
      <alignment horizontal="center"/>
    </xf>
    <xf numFmtId="4" fontId="16" fillId="0" borderId="1" xfId="0" applyNumberFormat="1" applyFont="1" applyBorder="1" applyAlignment="1">
      <alignment horizontal="center"/>
    </xf>
    <xf numFmtId="165" fontId="16" fillId="0" borderId="1" xfId="0" applyNumberFormat="1" applyFont="1" applyFill="1" applyBorder="1" applyAlignment="1">
      <alignment horizontal="center"/>
    </xf>
    <xf numFmtId="165" fontId="16" fillId="0" borderId="1" xfId="0" applyNumberFormat="1" applyFont="1" applyBorder="1" applyAlignment="1">
      <alignment horizontal="center"/>
    </xf>
    <xf numFmtId="165" fontId="16" fillId="2" borderId="24" xfId="0" applyNumberFormat="1" applyFont="1" applyFill="1" applyBorder="1" applyAlignment="1">
      <alignment horizontal="center"/>
    </xf>
    <xf numFmtId="0" fontId="15" fillId="4" borderId="1" xfId="0" applyFont="1" applyFill="1" applyBorder="1" applyAlignment="1"/>
    <xf numFmtId="164" fontId="16" fillId="10" borderId="1" xfId="0" applyNumberFormat="1" applyFont="1" applyFill="1" applyBorder="1" applyAlignment="1"/>
    <xf numFmtId="21" fontId="17" fillId="10" borderId="1" xfId="0" applyNumberFormat="1" applyFont="1" applyFill="1" applyBorder="1" applyAlignment="1"/>
    <xf numFmtId="49" fontId="15" fillId="10" borderId="1" xfId="0" applyNumberFormat="1" applyFont="1" applyFill="1" applyBorder="1" applyAlignment="1">
      <alignment horizontal="center" vertical="center"/>
    </xf>
    <xf numFmtId="164" fontId="16" fillId="10" borderId="1" xfId="0" applyNumberFormat="1" applyFont="1" applyFill="1" applyBorder="1" applyAlignment="1">
      <alignment horizontal="center"/>
    </xf>
    <xf numFmtId="0" fontId="15" fillId="38" borderId="1" xfId="0" applyNumberFormat="1" applyFont="1" applyFill="1" applyBorder="1" applyAlignment="1" applyProtection="1"/>
    <xf numFmtId="49" fontId="15" fillId="39" borderId="1" xfId="0" applyNumberFormat="1" applyFont="1" applyFill="1" applyBorder="1" applyAlignment="1">
      <alignment horizontal="center" vertical="center"/>
    </xf>
    <xf numFmtId="164" fontId="15" fillId="39" borderId="1" xfId="0" applyNumberFormat="1" applyFont="1" applyFill="1" applyBorder="1" applyAlignment="1"/>
    <xf numFmtId="167" fontId="15" fillId="39" borderId="1" xfId="0" applyNumberFormat="1" applyFont="1" applyFill="1" applyBorder="1" applyAlignment="1">
      <alignment horizontal="center"/>
    </xf>
    <xf numFmtId="49" fontId="15" fillId="41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 applyProtection="1">
      <alignment horizontal="center"/>
    </xf>
    <xf numFmtId="49" fontId="16" fillId="39" borderId="1" xfId="0" applyNumberFormat="1" applyFont="1" applyFill="1" applyBorder="1" applyAlignment="1">
      <alignment horizontal="center" vertical="center"/>
    </xf>
    <xf numFmtId="164" fontId="16" fillId="39" borderId="1" xfId="0" applyNumberFormat="1" applyFont="1" applyFill="1" applyBorder="1" applyAlignment="1"/>
    <xf numFmtId="167" fontId="16" fillId="39" borderId="1" xfId="0" applyNumberFormat="1" applyFont="1" applyFill="1" applyBorder="1" applyAlignment="1">
      <alignment horizontal="center"/>
    </xf>
    <xf numFmtId="1" fontId="15" fillId="17" borderId="7" xfId="0" applyNumberFormat="1" applyFont="1" applyFill="1" applyBorder="1" applyAlignment="1">
      <alignment horizontal="center"/>
    </xf>
    <xf numFmtId="1" fontId="15" fillId="17" borderId="1" xfId="0" applyNumberFormat="1" applyFont="1" applyFill="1" applyBorder="1" applyAlignment="1">
      <alignment horizontal="center"/>
    </xf>
    <xf numFmtId="1" fontId="15" fillId="17" borderId="1" xfId="0" applyNumberFormat="1" applyFont="1" applyFill="1" applyBorder="1" applyAlignment="1"/>
    <xf numFmtId="164" fontId="15" fillId="17" borderId="1" xfId="0" applyNumberFormat="1" applyFont="1" applyFill="1" applyBorder="1" applyAlignment="1">
      <alignment horizontal="center"/>
    </xf>
    <xf numFmtId="49" fontId="18" fillId="17" borderId="1" xfId="0" applyNumberFormat="1" applyFont="1" applyFill="1" applyBorder="1" applyAlignment="1">
      <alignment horizontal="center"/>
    </xf>
    <xf numFmtId="164" fontId="15" fillId="17" borderId="1" xfId="0" applyNumberFormat="1" applyFont="1" applyFill="1" applyBorder="1" applyAlignment="1"/>
    <xf numFmtId="164" fontId="17" fillId="17" borderId="1" xfId="0" applyNumberFormat="1" applyFont="1" applyFill="1" applyBorder="1" applyAlignment="1"/>
    <xf numFmtId="166" fontId="15" fillId="17" borderId="1" xfId="0" applyNumberFormat="1" applyFont="1" applyFill="1" applyBorder="1" applyAlignment="1">
      <alignment horizontal="center"/>
    </xf>
    <xf numFmtId="49" fontId="15" fillId="17" borderId="1" xfId="0" applyNumberFormat="1" applyFont="1" applyFill="1" applyBorder="1" applyAlignment="1">
      <alignment horizontal="center"/>
    </xf>
    <xf numFmtId="164" fontId="16" fillId="17" borderId="1" xfId="0" applyNumberFormat="1" applyFont="1" applyFill="1" applyBorder="1" applyAlignment="1"/>
    <xf numFmtId="21" fontId="15" fillId="17" borderId="1" xfId="0" applyNumberFormat="1" applyFont="1" applyFill="1" applyBorder="1" applyAlignment="1"/>
    <xf numFmtId="21" fontId="15" fillId="17" borderId="1" xfId="0" applyNumberFormat="1" applyFont="1" applyFill="1" applyBorder="1" applyAlignment="1">
      <alignment horizontal="center"/>
    </xf>
    <xf numFmtId="21" fontId="17" fillId="17" borderId="1" xfId="0" applyNumberFormat="1" applyFont="1" applyFill="1" applyBorder="1" applyAlignment="1"/>
    <xf numFmtId="49" fontId="15" fillId="17" borderId="1" xfId="0" applyNumberFormat="1" applyFont="1" applyFill="1" applyBorder="1" applyAlignment="1"/>
    <xf numFmtId="21" fontId="17" fillId="17" borderId="1" xfId="0" applyNumberFormat="1" applyFont="1" applyFill="1" applyBorder="1" applyAlignment="1">
      <alignment horizontal="center"/>
    </xf>
    <xf numFmtId="49" fontId="15" fillId="17" borderId="1" xfId="0" applyNumberFormat="1" applyFont="1" applyFill="1" applyBorder="1" applyAlignment="1">
      <alignment horizontal="center" vertical="center"/>
    </xf>
    <xf numFmtId="164" fontId="16" fillId="17" borderId="1" xfId="0" applyNumberFormat="1" applyFont="1" applyFill="1" applyBorder="1" applyAlignment="1">
      <alignment horizontal="center"/>
    </xf>
    <xf numFmtId="164" fontId="17" fillId="17" borderId="1" xfId="0" applyNumberFormat="1" applyFont="1" applyFill="1" applyBorder="1" applyAlignment="1">
      <alignment horizontal="center"/>
    </xf>
    <xf numFmtId="165" fontId="15" fillId="17" borderId="1" xfId="0" applyNumberFormat="1" applyFont="1" applyFill="1" applyBorder="1" applyAlignment="1">
      <alignment horizontal="center"/>
    </xf>
    <xf numFmtId="165" fontId="15" fillId="17" borderId="24" xfId="0" applyNumberFormat="1" applyFont="1" applyFill="1" applyBorder="1" applyAlignment="1">
      <alignment horizontal="center"/>
    </xf>
    <xf numFmtId="0" fontId="15" fillId="42" borderId="1" xfId="0" applyFont="1" applyFill="1" applyBorder="1" applyAlignment="1">
      <alignment horizontal="center"/>
    </xf>
    <xf numFmtId="3" fontId="15" fillId="0" borderId="1" xfId="0" applyNumberFormat="1" applyFont="1" applyFill="1" applyBorder="1" applyAlignment="1" applyProtection="1">
      <alignment horizontal="center"/>
    </xf>
    <xf numFmtId="0" fontId="15" fillId="38" borderId="1" xfId="0" applyFont="1" applyFill="1" applyBorder="1" applyAlignment="1">
      <alignment horizontal="center"/>
    </xf>
    <xf numFmtId="21" fontId="15" fillId="41" borderId="1" xfId="0" applyNumberFormat="1" applyFont="1" applyFill="1" applyBorder="1" applyAlignment="1">
      <alignment horizontal="center" vertical="center"/>
    </xf>
    <xf numFmtId="164" fontId="15" fillId="39" borderId="1" xfId="0" applyNumberFormat="1" applyFont="1" applyFill="1" applyBorder="1" applyAlignment="1">
      <alignment horizontal="center"/>
    </xf>
    <xf numFmtId="21" fontId="15" fillId="38" borderId="1" xfId="0" applyNumberFormat="1" applyFont="1" applyFill="1" applyBorder="1" applyAlignment="1" applyProtection="1">
      <alignment horizontal="center" vertical="center" wrapText="1" readingOrder="1"/>
      <protection locked="0"/>
    </xf>
    <xf numFmtId="164" fontId="15" fillId="38" borderId="1" xfId="0" applyNumberFormat="1" applyFont="1" applyFill="1" applyBorder="1" applyAlignment="1">
      <alignment horizontal="center"/>
    </xf>
    <xf numFmtId="164" fontId="15" fillId="38" borderId="1" xfId="0" applyNumberFormat="1" applyFont="1" applyFill="1" applyBorder="1" applyAlignment="1">
      <alignment horizontal="center" vertical="center"/>
    </xf>
    <xf numFmtId="167" fontId="18" fillId="6" borderId="1" xfId="0" applyNumberFormat="1" applyFont="1" applyFill="1" applyBorder="1" applyAlignment="1">
      <alignment horizontal="center"/>
    </xf>
    <xf numFmtId="0" fontId="15" fillId="0" borderId="1" xfId="0" applyFont="1" applyBorder="1" applyAlignment="1">
      <alignment vertical="center"/>
    </xf>
    <xf numFmtId="21" fontId="15" fillId="41" borderId="1" xfId="0" applyNumberFormat="1" applyFont="1" applyFill="1" applyBorder="1" applyAlignment="1">
      <alignment horizontal="center"/>
    </xf>
    <xf numFmtId="164" fontId="15" fillId="38" borderId="1" xfId="0" applyNumberFormat="1" applyFont="1" applyFill="1" applyBorder="1" applyAlignment="1" applyProtection="1">
      <alignment horizontal="center" vertical="center" wrapText="1" readingOrder="1"/>
      <protection locked="0"/>
    </xf>
    <xf numFmtId="49" fontId="15" fillId="13" borderId="1" xfId="0" applyNumberFormat="1" applyFont="1" applyFill="1" applyBorder="1" applyAlignment="1">
      <alignment horizontal="center" vertical="center"/>
    </xf>
    <xf numFmtId="0" fontId="15" fillId="68" borderId="1" xfId="0" applyFont="1" applyFill="1" applyBorder="1" applyAlignment="1">
      <alignment horizontal="center"/>
    </xf>
    <xf numFmtId="0" fontId="16" fillId="68" borderId="1" xfId="0" applyFont="1" applyFill="1" applyBorder="1" applyAlignment="1">
      <alignment horizontal="center"/>
    </xf>
    <xf numFmtId="3" fontId="16" fillId="0" borderId="1" xfId="0" applyNumberFormat="1" applyFont="1" applyFill="1" applyBorder="1" applyAlignment="1" applyProtection="1">
      <alignment horizontal="center"/>
    </xf>
    <xf numFmtId="0" fontId="16" fillId="38" borderId="1" xfId="0" applyNumberFormat="1" applyFont="1" applyFill="1" applyBorder="1" applyAlignment="1" applyProtection="1"/>
    <xf numFmtId="0" fontId="16" fillId="0" borderId="1" xfId="0" applyNumberFormat="1" applyFont="1" applyFill="1" applyBorder="1" applyAlignment="1" applyProtection="1">
      <alignment horizontal="center"/>
    </xf>
    <xf numFmtId="0" fontId="16" fillId="0" borderId="1" xfId="0" applyFont="1" applyBorder="1" applyAlignment="1">
      <alignment horizontal="center"/>
    </xf>
    <xf numFmtId="21" fontId="16" fillId="41" borderId="1" xfId="0" applyNumberFormat="1" applyFont="1" applyFill="1" applyBorder="1" applyAlignment="1">
      <alignment horizontal="center"/>
    </xf>
    <xf numFmtId="0" fontId="16" fillId="38" borderId="1" xfId="0" applyFont="1" applyFill="1" applyBorder="1" applyAlignment="1">
      <alignment horizontal="center"/>
    </xf>
    <xf numFmtId="21" fontId="16" fillId="38" borderId="1" xfId="0" applyNumberFormat="1" applyFont="1" applyFill="1" applyBorder="1" applyAlignment="1" applyProtection="1">
      <alignment horizontal="center" vertical="center" wrapText="1" readingOrder="1"/>
      <protection locked="0"/>
    </xf>
    <xf numFmtId="49" fontId="16" fillId="41" borderId="1" xfId="0" applyNumberFormat="1" applyFont="1" applyFill="1" applyBorder="1" applyAlignment="1">
      <alignment horizontal="center" vertical="center"/>
    </xf>
    <xf numFmtId="164" fontId="16" fillId="39" borderId="1" xfId="0" applyNumberFormat="1" applyFont="1" applyFill="1" applyBorder="1" applyAlignment="1">
      <alignment horizontal="center"/>
    </xf>
    <xf numFmtId="164" fontId="16" fillId="38" borderId="1" xfId="0" applyNumberFormat="1" applyFont="1" applyFill="1" applyBorder="1" applyAlignment="1">
      <alignment horizontal="center" vertical="center"/>
    </xf>
    <xf numFmtId="164" fontId="16" fillId="38" borderId="1" xfId="0" applyNumberFormat="1" applyFont="1" applyFill="1" applyBorder="1" applyAlignment="1">
      <alignment horizontal="center"/>
    </xf>
    <xf numFmtId="167" fontId="16" fillId="37" borderId="1" xfId="0" applyNumberFormat="1" applyFont="1" applyFill="1" applyBorder="1" applyAlignment="1">
      <alignment horizontal="center"/>
    </xf>
    <xf numFmtId="1" fontId="16" fillId="37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vertical="center"/>
    </xf>
    <xf numFmtId="0" fontId="16" fillId="41" borderId="1" xfId="0" applyFont="1" applyFill="1" applyBorder="1" applyAlignment="1">
      <alignment horizontal="center"/>
    </xf>
    <xf numFmtId="164" fontId="16" fillId="37" borderId="1" xfId="0" applyNumberFormat="1" applyFont="1" applyFill="1" applyBorder="1" applyAlignment="1">
      <alignment horizontal="center"/>
    </xf>
    <xf numFmtId="49" fontId="16" fillId="37" borderId="1" xfId="0" applyNumberFormat="1" applyFont="1" applyFill="1" applyBorder="1" applyAlignment="1">
      <alignment horizontal="center" vertical="center"/>
    </xf>
    <xf numFmtId="164" fontId="16" fillId="37" borderId="1" xfId="0" applyNumberFormat="1" applyFont="1" applyFill="1" applyBorder="1" applyAlignment="1"/>
    <xf numFmtId="164" fontId="15" fillId="17" borderId="1" xfId="0" applyNumberFormat="1" applyFont="1" applyFill="1" applyBorder="1"/>
    <xf numFmtId="166" fontId="15" fillId="17" borderId="1" xfId="0" applyNumberFormat="1" applyFont="1" applyFill="1" applyBorder="1"/>
    <xf numFmtId="49" fontId="15" fillId="17" borderId="1" xfId="0" applyNumberFormat="1" applyFont="1" applyFill="1" applyBorder="1"/>
    <xf numFmtId="49" fontId="17" fillId="17" borderId="1" xfId="0" applyNumberFormat="1" applyFont="1" applyFill="1" applyBorder="1"/>
    <xf numFmtId="167" fontId="15" fillId="18" borderId="1" xfId="0" applyNumberFormat="1" applyFont="1" applyFill="1" applyBorder="1" applyAlignment="1">
      <alignment horizontal="center"/>
    </xf>
    <xf numFmtId="164" fontId="15" fillId="41" borderId="1" xfId="0" applyNumberFormat="1" applyFont="1" applyFill="1" applyBorder="1" applyAlignment="1">
      <alignment horizontal="center"/>
    </xf>
    <xf numFmtId="167" fontId="15" fillId="0" borderId="1" xfId="0" applyNumberFormat="1" applyFont="1" applyFill="1" applyBorder="1" applyAlignment="1">
      <alignment horizontal="center"/>
    </xf>
    <xf numFmtId="21" fontId="15" fillId="39" borderId="1" xfId="0" applyNumberFormat="1" applyFont="1" applyFill="1" applyBorder="1" applyAlignment="1" applyProtection="1">
      <alignment horizontal="center" vertical="center" wrapText="1" readingOrder="1"/>
      <protection locked="0"/>
    </xf>
    <xf numFmtId="164" fontId="17" fillId="39" borderId="1" xfId="0" applyNumberFormat="1" applyFont="1" applyFill="1" applyBorder="1" applyAlignment="1"/>
    <xf numFmtId="0" fontId="16" fillId="42" borderId="1" xfId="0" applyFont="1" applyFill="1" applyBorder="1" applyAlignment="1">
      <alignment horizontal="center"/>
    </xf>
    <xf numFmtId="167" fontId="16" fillId="0" borderId="1" xfId="0" applyNumberFormat="1" applyFont="1" applyFill="1" applyBorder="1" applyAlignment="1">
      <alignment horizontal="center"/>
    </xf>
    <xf numFmtId="21" fontId="16" fillId="39" borderId="1" xfId="0" applyNumberFormat="1" applyFont="1" applyFill="1" applyBorder="1" applyAlignment="1" applyProtection="1">
      <alignment horizontal="center" vertical="center" wrapText="1" readingOrder="1"/>
      <protection locked="0"/>
    </xf>
    <xf numFmtId="167" fontId="16" fillId="6" borderId="1" xfId="0" applyNumberFormat="1" applyFont="1" applyFill="1" applyBorder="1" applyAlignment="1">
      <alignment horizontal="center"/>
    </xf>
    <xf numFmtId="3" fontId="16" fillId="38" borderId="1" xfId="0" applyNumberFormat="1" applyFont="1" applyFill="1" applyBorder="1" applyAlignment="1" applyProtection="1">
      <alignment horizontal="center"/>
    </xf>
    <xf numFmtId="0" fontId="16" fillId="38" borderId="1" xfId="0" applyFont="1" applyFill="1" applyBorder="1" applyAlignment="1">
      <alignment vertical="center"/>
    </xf>
    <xf numFmtId="0" fontId="15" fillId="19" borderId="7" xfId="0" applyFont="1" applyFill="1" applyBorder="1" applyAlignment="1">
      <alignment horizontal="center"/>
    </xf>
    <xf numFmtId="0" fontId="15" fillId="19" borderId="1" xfId="0" applyFont="1" applyFill="1" applyBorder="1" applyAlignment="1">
      <alignment horizontal="center"/>
    </xf>
    <xf numFmtId="0" fontId="15" fillId="19" borderId="1" xfId="0" applyFont="1" applyFill="1" applyBorder="1" applyAlignment="1"/>
    <xf numFmtId="164" fontId="15" fillId="19" borderId="1" xfId="0" applyNumberFormat="1" applyFont="1" applyFill="1" applyBorder="1" applyAlignment="1">
      <alignment horizontal="center"/>
    </xf>
    <xf numFmtId="49" fontId="18" fillId="19" borderId="1" xfId="0" applyNumberFormat="1" applyFont="1" applyFill="1" applyBorder="1" applyAlignment="1">
      <alignment horizontal="center"/>
    </xf>
    <xf numFmtId="164" fontId="15" fillId="19" borderId="1" xfId="0" applyNumberFormat="1" applyFont="1" applyFill="1" applyBorder="1" applyAlignment="1"/>
    <xf numFmtId="49" fontId="15" fillId="19" borderId="1" xfId="0" applyNumberFormat="1" applyFont="1" applyFill="1" applyBorder="1" applyAlignment="1">
      <alignment horizontal="center"/>
    </xf>
    <xf numFmtId="164" fontId="16" fillId="19" borderId="1" xfId="0" applyNumberFormat="1" applyFont="1" applyFill="1" applyBorder="1" applyAlignment="1"/>
    <xf numFmtId="21" fontId="15" fillId="19" borderId="1" xfId="0" applyNumberFormat="1" applyFont="1" applyFill="1" applyBorder="1" applyAlignment="1"/>
    <xf numFmtId="49" fontId="15" fillId="19" borderId="1" xfId="0" applyNumberFormat="1" applyFont="1" applyFill="1" applyBorder="1" applyAlignment="1"/>
    <xf numFmtId="49" fontId="17" fillId="19" borderId="1" xfId="0" applyNumberFormat="1" applyFont="1" applyFill="1" applyBorder="1" applyAlignment="1"/>
    <xf numFmtId="21" fontId="15" fillId="19" borderId="1" xfId="0" applyNumberFormat="1" applyFont="1" applyFill="1" applyBorder="1" applyAlignment="1">
      <alignment horizontal="center"/>
    </xf>
    <xf numFmtId="21" fontId="17" fillId="19" borderId="1" xfId="0" applyNumberFormat="1" applyFont="1" applyFill="1" applyBorder="1" applyAlignment="1">
      <alignment horizontal="center"/>
    </xf>
    <xf numFmtId="49" fontId="15" fillId="19" borderId="1" xfId="0" applyNumberFormat="1" applyFont="1" applyFill="1" applyBorder="1" applyAlignment="1">
      <alignment horizontal="center" vertical="center"/>
    </xf>
    <xf numFmtId="164" fontId="16" fillId="19" borderId="1" xfId="0" applyNumberFormat="1" applyFont="1" applyFill="1" applyBorder="1" applyAlignment="1">
      <alignment horizontal="center"/>
    </xf>
    <xf numFmtId="164" fontId="17" fillId="19" borderId="1" xfId="0" applyNumberFormat="1" applyFont="1" applyFill="1" applyBorder="1" applyAlignment="1">
      <alignment horizontal="center"/>
    </xf>
    <xf numFmtId="1" fontId="15" fillId="19" borderId="1" xfId="0" applyNumberFormat="1" applyFont="1" applyFill="1" applyBorder="1" applyAlignment="1">
      <alignment horizontal="center"/>
    </xf>
    <xf numFmtId="166" fontId="15" fillId="19" borderId="1" xfId="0" applyNumberFormat="1" applyFont="1" applyFill="1" applyBorder="1" applyAlignment="1">
      <alignment horizontal="center"/>
    </xf>
    <xf numFmtId="166" fontId="15" fillId="20" borderId="1" xfId="0" applyNumberFormat="1" applyFont="1" applyFill="1" applyBorder="1" applyAlignment="1">
      <alignment horizontal="center"/>
    </xf>
    <xf numFmtId="165" fontId="15" fillId="19" borderId="1" xfId="0" applyNumberFormat="1" applyFont="1" applyFill="1" applyBorder="1" applyAlignment="1">
      <alignment horizontal="center"/>
    </xf>
    <xf numFmtId="165" fontId="15" fillId="19" borderId="24" xfId="0" applyNumberFormat="1" applyFont="1" applyFill="1" applyBorder="1" applyAlignment="1">
      <alignment horizontal="center"/>
    </xf>
    <xf numFmtId="0" fontId="22" fillId="38" borderId="1" xfId="0" applyNumberFormat="1" applyFont="1" applyFill="1" applyBorder="1" applyAlignment="1" applyProtection="1"/>
    <xf numFmtId="166" fontId="22" fillId="0" borderId="1" xfId="0" applyNumberFormat="1" applyFont="1" applyFill="1" applyBorder="1" applyAlignment="1">
      <alignment horizontal="center"/>
    </xf>
    <xf numFmtId="49" fontId="15" fillId="0" borderId="1" xfId="0" applyNumberFormat="1" applyFont="1" applyFill="1" applyBorder="1" applyAlignment="1">
      <alignment horizontal="center" vertical="center"/>
    </xf>
    <xf numFmtId="21" fontId="22" fillId="41" borderId="1" xfId="0" applyNumberFormat="1" applyFont="1" applyFill="1" applyBorder="1" applyAlignment="1" applyProtection="1">
      <alignment horizontal="center" vertical="center" wrapText="1" readingOrder="1"/>
      <protection locked="0"/>
    </xf>
    <xf numFmtId="21" fontId="22" fillId="41" borderId="1" xfId="0" applyNumberFormat="1" applyFont="1" applyFill="1" applyBorder="1" applyAlignment="1" applyProtection="1">
      <alignment horizontal="center" vertical="center"/>
      <protection locked="0"/>
    </xf>
    <xf numFmtId="167" fontId="15" fillId="58" borderId="1" xfId="0" applyNumberFormat="1" applyFont="1" applyFill="1" applyBorder="1" applyAlignment="1">
      <alignment horizontal="center"/>
    </xf>
    <xf numFmtId="167" fontId="15" fillId="59" borderId="1" xfId="0" applyNumberFormat="1" applyFont="1" applyFill="1" applyBorder="1" applyAlignment="1">
      <alignment horizontal="center"/>
    </xf>
    <xf numFmtId="164" fontId="22" fillId="41" borderId="1" xfId="0" applyNumberFormat="1" applyFont="1" applyFill="1" applyBorder="1" applyAlignment="1" applyProtection="1">
      <alignment horizontal="center" vertical="center" wrapText="1" readingOrder="1"/>
      <protection locked="0"/>
    </xf>
    <xf numFmtId="166" fontId="15" fillId="0" borderId="1" xfId="0" applyNumberFormat="1" applyFont="1" applyFill="1" applyBorder="1" applyAlignment="1">
      <alignment horizontal="center"/>
    </xf>
    <xf numFmtId="3" fontId="15" fillId="38" borderId="1" xfId="0" applyNumberFormat="1" applyFont="1" applyFill="1" applyBorder="1" applyAlignment="1" applyProtection="1">
      <alignment horizontal="right"/>
    </xf>
    <xf numFmtId="0" fontId="22" fillId="38" borderId="1" xfId="0" applyFont="1" applyFill="1" applyBorder="1" applyAlignment="1">
      <alignment vertical="center"/>
    </xf>
    <xf numFmtId="0" fontId="22" fillId="0" borderId="1" xfId="0" applyNumberFormat="1" applyFont="1" applyFill="1" applyBorder="1" applyAlignment="1" applyProtection="1"/>
    <xf numFmtId="164" fontId="15" fillId="41" borderId="1" xfId="0" applyNumberFormat="1" applyFont="1" applyFill="1" applyBorder="1" applyAlignment="1" applyProtection="1">
      <alignment horizontal="center" vertical="center"/>
      <protection locked="0"/>
    </xf>
    <xf numFmtId="49" fontId="15" fillId="41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1" xfId="0" applyFont="1" applyBorder="1" applyAlignment="1">
      <alignment vertical="center"/>
    </xf>
    <xf numFmtId="21" fontId="22" fillId="41" borderId="1" xfId="0" applyNumberFormat="1" applyFont="1" applyFill="1" applyBorder="1" applyAlignment="1">
      <alignment horizontal="center"/>
    </xf>
    <xf numFmtId="0" fontId="15" fillId="38" borderId="1" xfId="0" applyFont="1" applyFill="1" applyBorder="1" applyAlignment="1">
      <alignment vertical="center"/>
    </xf>
    <xf numFmtId="0" fontId="17" fillId="0" borderId="1" xfId="0" applyFont="1" applyBorder="1" applyAlignment="1">
      <alignment horizontal="center"/>
    </xf>
    <xf numFmtId="49" fontId="17" fillId="0" borderId="1" xfId="0" applyNumberFormat="1" applyFont="1" applyFill="1" applyBorder="1" applyAlignment="1">
      <alignment horizontal="center" vertical="center"/>
    </xf>
    <xf numFmtId="167" fontId="17" fillId="0" borderId="1" xfId="0" applyNumberFormat="1" applyFont="1" applyFill="1" applyBorder="1" applyAlignment="1">
      <alignment horizontal="center"/>
    </xf>
    <xf numFmtId="164" fontId="17" fillId="39" borderId="1" xfId="0" applyNumberFormat="1" applyFont="1" applyFill="1" applyBorder="1" applyAlignment="1">
      <alignment horizontal="center"/>
    </xf>
    <xf numFmtId="49" fontId="17" fillId="39" borderId="1" xfId="0" applyNumberFormat="1" applyFont="1" applyFill="1" applyBorder="1" applyAlignment="1">
      <alignment horizontal="center" vertical="center"/>
    </xf>
    <xf numFmtId="167" fontId="17" fillId="39" borderId="1" xfId="0" applyNumberFormat="1" applyFont="1" applyFill="1" applyBorder="1" applyAlignment="1">
      <alignment horizontal="center"/>
    </xf>
    <xf numFmtId="164" fontId="17" fillId="0" borderId="1" xfId="0" applyNumberFormat="1" applyFont="1" applyFill="1" applyBorder="1" applyAlignment="1">
      <alignment horizontal="center"/>
    </xf>
    <xf numFmtId="166" fontId="16" fillId="0" borderId="1" xfId="0" applyNumberFormat="1" applyFont="1" applyFill="1" applyBorder="1" applyAlignment="1">
      <alignment horizontal="center"/>
    </xf>
    <xf numFmtId="49" fontId="16" fillId="0" borderId="1" xfId="0" applyNumberFormat="1" applyFont="1" applyFill="1" applyBorder="1" applyAlignment="1">
      <alignment horizontal="center" vertical="center"/>
    </xf>
    <xf numFmtId="167" fontId="16" fillId="58" borderId="1" xfId="0" applyNumberFormat="1" applyFont="1" applyFill="1" applyBorder="1" applyAlignment="1">
      <alignment horizontal="center"/>
    </xf>
    <xf numFmtId="164" fontId="16" fillId="41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6" fillId="38" borderId="1" xfId="0" applyNumberFormat="1" applyFont="1" applyFill="1" applyBorder="1" applyAlignment="1" applyProtection="1">
      <alignment horizontal="center"/>
    </xf>
    <xf numFmtId="1" fontId="16" fillId="39" borderId="1" xfId="0" applyNumberFormat="1" applyFont="1" applyFill="1" applyBorder="1" applyAlignment="1">
      <alignment horizontal="center"/>
    </xf>
    <xf numFmtId="21" fontId="16" fillId="47" borderId="1" xfId="0" applyNumberFormat="1" applyFont="1" applyFill="1" applyBorder="1" applyAlignment="1" applyProtection="1">
      <alignment horizontal="center" vertical="center"/>
      <protection locked="0"/>
    </xf>
    <xf numFmtId="0" fontId="16" fillId="47" borderId="1" xfId="0" applyFont="1" applyFill="1" applyBorder="1" applyAlignment="1" applyProtection="1">
      <alignment horizontal="center" vertical="center"/>
      <protection locked="0"/>
    </xf>
    <xf numFmtId="164" fontId="16" fillId="47" borderId="1" xfId="0" applyNumberFormat="1" applyFont="1" applyFill="1" applyBorder="1" applyAlignment="1" applyProtection="1">
      <alignment horizontal="center" vertical="center" wrapText="1" readingOrder="1"/>
      <protection locked="0"/>
    </xf>
    <xf numFmtId="168" fontId="15" fillId="19" borderId="1" xfId="0" applyNumberFormat="1" applyFont="1" applyFill="1" applyBorder="1" applyAlignment="1">
      <alignment horizontal="center"/>
    </xf>
    <xf numFmtId="49" fontId="16" fillId="19" borderId="1" xfId="0" applyNumberFormat="1" applyFont="1" applyFill="1" applyBorder="1" applyAlignment="1">
      <alignment horizontal="center"/>
    </xf>
    <xf numFmtId="3" fontId="15" fillId="38" borderId="1" xfId="0" applyNumberFormat="1" applyFont="1" applyFill="1" applyBorder="1" applyAlignment="1" applyProtection="1">
      <alignment horizontal="center"/>
    </xf>
    <xf numFmtId="1" fontId="15" fillId="2" borderId="7" xfId="0" applyNumberFormat="1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15" fillId="2" borderId="1" xfId="0" applyNumberFormat="1" applyFont="1" applyFill="1" applyBorder="1" applyAlignment="1"/>
    <xf numFmtId="164" fontId="15" fillId="2" borderId="1" xfId="0" applyNumberFormat="1" applyFont="1" applyFill="1" applyBorder="1" applyAlignment="1">
      <alignment horizontal="center"/>
    </xf>
    <xf numFmtId="49" fontId="15" fillId="2" borderId="1" xfId="0" applyNumberFormat="1" applyFont="1" applyFill="1" applyBorder="1" applyAlignment="1">
      <alignment horizontal="center"/>
    </xf>
    <xf numFmtId="164" fontId="15" fillId="2" borderId="1" xfId="0" applyNumberFormat="1" applyFont="1" applyFill="1" applyBorder="1" applyAlignment="1"/>
    <xf numFmtId="21" fontId="15" fillId="2" borderId="1" xfId="0" applyNumberFormat="1" applyFont="1" applyFill="1" applyBorder="1" applyAlignment="1"/>
    <xf numFmtId="164" fontId="16" fillId="2" borderId="1" xfId="0" applyNumberFormat="1" applyFont="1" applyFill="1" applyBorder="1" applyAlignment="1"/>
    <xf numFmtId="166" fontId="15" fillId="2" borderId="1" xfId="0" applyNumberFormat="1" applyFont="1" applyFill="1" applyBorder="1"/>
    <xf numFmtId="49" fontId="15" fillId="2" borderId="1" xfId="0" applyNumberFormat="1" applyFont="1" applyFill="1" applyBorder="1"/>
    <xf numFmtId="49" fontId="16" fillId="2" borderId="1" xfId="0" applyNumberFormat="1" applyFont="1" applyFill="1" applyBorder="1"/>
    <xf numFmtId="21" fontId="15" fillId="2" borderId="1" xfId="0" applyNumberFormat="1" applyFont="1" applyFill="1" applyBorder="1"/>
    <xf numFmtId="21" fontId="17" fillId="2" borderId="1" xfId="0" applyNumberFormat="1" applyFont="1" applyFill="1" applyBorder="1"/>
    <xf numFmtId="164" fontId="15" fillId="2" borderId="1" xfId="0" applyNumberFormat="1" applyFont="1" applyFill="1" applyBorder="1"/>
    <xf numFmtId="49" fontId="15" fillId="2" borderId="1" xfId="0" applyNumberFormat="1" applyFont="1" applyFill="1" applyBorder="1" applyAlignment="1">
      <alignment horizontal="center" vertical="center"/>
    </xf>
    <xf numFmtId="164" fontId="16" fillId="2" borderId="1" xfId="0" applyNumberFormat="1" applyFont="1" applyFill="1" applyBorder="1"/>
    <xf numFmtId="164" fontId="17" fillId="2" borderId="1" xfId="0" applyNumberFormat="1" applyFont="1" applyFill="1" applyBorder="1"/>
    <xf numFmtId="1" fontId="15" fillId="2" borderId="1" xfId="0" applyNumberFormat="1" applyFont="1" applyFill="1" applyBorder="1"/>
    <xf numFmtId="166" fontId="15" fillId="2" borderId="1" xfId="0" applyNumberFormat="1" applyFont="1" applyFill="1" applyBorder="1" applyAlignment="1">
      <alignment horizontal="center"/>
    </xf>
    <xf numFmtId="166" fontId="15" fillId="21" borderId="1" xfId="0" applyNumberFormat="1" applyFont="1" applyFill="1" applyBorder="1" applyAlignment="1">
      <alignment horizontal="center"/>
    </xf>
    <xf numFmtId="165" fontId="15" fillId="2" borderId="1" xfId="0" applyNumberFormat="1" applyFont="1" applyFill="1" applyBorder="1" applyAlignment="1">
      <alignment horizontal="center"/>
    </xf>
    <xf numFmtId="0" fontId="15" fillId="38" borderId="1" xfId="0" applyFont="1" applyFill="1" applyBorder="1" applyAlignment="1">
      <alignment horizontal="left"/>
    </xf>
    <xf numFmtId="3" fontId="16" fillId="71" borderId="1" xfId="0" applyNumberFormat="1" applyFont="1" applyFill="1" applyBorder="1" applyAlignment="1" applyProtection="1">
      <alignment horizontal="center"/>
    </xf>
    <xf numFmtId="21" fontId="16" fillId="2" borderId="1" xfId="0" applyNumberFormat="1" applyFont="1" applyFill="1" applyBorder="1"/>
    <xf numFmtId="21" fontId="15" fillId="38" borderId="1" xfId="0" applyNumberFormat="1" applyFont="1" applyFill="1" applyBorder="1" applyAlignment="1" applyProtection="1">
      <alignment horizontal="center" vertical="center"/>
      <protection locked="0"/>
    </xf>
    <xf numFmtId="166" fontId="17" fillId="0" borderId="1" xfId="0" applyNumberFormat="1" applyFont="1" applyFill="1" applyBorder="1" applyAlignment="1">
      <alignment horizontal="center"/>
    </xf>
    <xf numFmtId="21" fontId="16" fillId="38" borderId="1" xfId="0" applyNumberFormat="1" applyFont="1" applyFill="1" applyBorder="1" applyAlignment="1" applyProtection="1">
      <alignment horizontal="center" vertical="center"/>
      <protection locked="0"/>
    </xf>
    <xf numFmtId="1" fontId="15" fillId="73" borderId="7" xfId="0" applyNumberFormat="1" applyFont="1" applyFill="1" applyBorder="1" applyAlignment="1">
      <alignment horizontal="center"/>
    </xf>
    <xf numFmtId="0" fontId="15" fillId="73" borderId="1" xfId="0" applyFont="1" applyFill="1" applyBorder="1" applyAlignment="1">
      <alignment horizontal="center"/>
    </xf>
    <xf numFmtId="0" fontId="21" fillId="72" borderId="1" xfId="0" applyFont="1" applyFill="1" applyBorder="1" applyAlignment="1"/>
    <xf numFmtId="0" fontId="15" fillId="72" borderId="1" xfId="0" applyFont="1" applyFill="1" applyBorder="1" applyAlignment="1"/>
    <xf numFmtId="164" fontId="15" fillId="72" borderId="1" xfId="0" applyNumberFormat="1" applyFont="1" applyFill="1" applyBorder="1" applyAlignment="1">
      <alignment horizontal="left"/>
    </xf>
    <xf numFmtId="49" fontId="15" fillId="72" borderId="1" xfId="0" applyNumberFormat="1" applyFont="1" applyFill="1" applyBorder="1" applyAlignment="1">
      <alignment horizontal="left"/>
    </xf>
    <xf numFmtId="164" fontId="15" fillId="72" borderId="1" xfId="0" applyNumberFormat="1" applyFont="1" applyFill="1" applyBorder="1" applyAlignment="1">
      <alignment horizontal="center"/>
    </xf>
    <xf numFmtId="2" fontId="15" fillId="72" borderId="1" xfId="0" applyNumberFormat="1" applyFont="1" applyFill="1" applyBorder="1" applyAlignment="1">
      <alignment horizontal="center"/>
    </xf>
    <xf numFmtId="166" fontId="15" fillId="74" borderId="1" xfId="0" applyNumberFormat="1" applyFont="1" applyFill="1" applyBorder="1" applyAlignment="1">
      <alignment horizontal="center"/>
    </xf>
    <xf numFmtId="164" fontId="15" fillId="72" borderId="1" xfId="0" applyNumberFormat="1" applyFont="1" applyFill="1" applyBorder="1" applyAlignment="1">
      <alignment horizontal="center" vertical="center"/>
    </xf>
    <xf numFmtId="49" fontId="15" fillId="72" borderId="1" xfId="0" applyNumberFormat="1" applyFont="1" applyFill="1" applyBorder="1" applyAlignment="1">
      <alignment horizontal="center"/>
    </xf>
    <xf numFmtId="164" fontId="16" fillId="72" borderId="1" xfId="0" applyNumberFormat="1" applyFont="1" applyFill="1" applyBorder="1" applyAlignment="1">
      <alignment horizontal="center"/>
    </xf>
    <xf numFmtId="0" fontId="15" fillId="72" borderId="1" xfId="0" applyFont="1" applyFill="1" applyBorder="1" applyAlignment="1">
      <alignment horizontal="center"/>
    </xf>
    <xf numFmtId="164" fontId="15" fillId="74" borderId="1" xfId="0" applyNumberFormat="1" applyFont="1" applyFill="1" applyBorder="1" applyAlignment="1">
      <alignment horizontal="center"/>
    </xf>
    <xf numFmtId="49" fontId="15" fillId="72" borderId="1" xfId="0" applyNumberFormat="1" applyFont="1" applyFill="1" applyBorder="1" applyAlignment="1">
      <alignment horizontal="center" vertical="center"/>
    </xf>
    <xf numFmtId="164" fontId="15" fillId="72" borderId="1" xfId="0" applyNumberFormat="1" applyFont="1" applyFill="1" applyBorder="1" applyAlignment="1"/>
    <xf numFmtId="164" fontId="17" fillId="72" borderId="1" xfId="0" applyNumberFormat="1" applyFont="1" applyFill="1" applyBorder="1" applyAlignment="1"/>
    <xf numFmtId="167" fontId="18" fillId="75" borderId="1" xfId="0" applyNumberFormat="1" applyFont="1" applyFill="1" applyBorder="1" applyAlignment="1">
      <alignment horizontal="center"/>
    </xf>
    <xf numFmtId="0" fontId="16" fillId="72" borderId="1" xfId="0" applyFont="1" applyFill="1" applyBorder="1" applyAlignment="1">
      <alignment horizontal="center"/>
    </xf>
    <xf numFmtId="0" fontId="17" fillId="72" borderId="1" xfId="0" applyFont="1" applyFill="1" applyBorder="1" applyAlignment="1">
      <alignment horizontal="center"/>
    </xf>
    <xf numFmtId="1" fontId="20" fillId="72" borderId="1" xfId="0" applyNumberFormat="1" applyFont="1" applyFill="1" applyBorder="1" applyAlignment="1">
      <alignment horizontal="center"/>
    </xf>
    <xf numFmtId="21" fontId="15" fillId="72" borderId="1" xfId="0" applyNumberFormat="1" applyFont="1" applyFill="1" applyBorder="1" applyAlignment="1">
      <alignment horizontal="center"/>
    </xf>
    <xf numFmtId="1" fontId="15" fillId="72" borderId="1" xfId="0" applyNumberFormat="1" applyFont="1" applyFill="1" applyBorder="1" applyAlignment="1">
      <alignment horizontal="center"/>
    </xf>
    <xf numFmtId="1" fontId="15" fillId="76" borderId="1" xfId="0" applyNumberFormat="1" applyFont="1" applyFill="1" applyBorder="1" applyAlignment="1">
      <alignment horizontal="center" vertical="top" textRotation="180" wrapText="1"/>
    </xf>
    <xf numFmtId="1" fontId="15" fillId="73" borderId="1" xfId="0" applyNumberFormat="1" applyFont="1" applyFill="1" applyBorder="1" applyAlignment="1">
      <alignment horizontal="center"/>
    </xf>
    <xf numFmtId="1" fontId="15" fillId="73" borderId="24" xfId="0" applyNumberFormat="1" applyFont="1" applyFill="1" applyBorder="1" applyAlignment="1">
      <alignment horizontal="center"/>
    </xf>
    <xf numFmtId="167" fontId="15" fillId="38" borderId="1" xfId="0" applyNumberFormat="1" applyFont="1" applyFill="1" applyBorder="1" applyAlignment="1">
      <alignment horizontal="center"/>
    </xf>
    <xf numFmtId="164" fontId="15" fillId="0" borderId="1" xfId="0" applyNumberFormat="1" applyFont="1" applyFill="1" applyBorder="1" applyAlignment="1">
      <alignment horizontal="center" vertical="center"/>
    </xf>
    <xf numFmtId="167" fontId="15" fillId="46" borderId="24" xfId="0" applyNumberFormat="1" applyFont="1" applyFill="1" applyBorder="1" applyAlignment="1">
      <alignment horizontal="center"/>
    </xf>
    <xf numFmtId="0" fontId="17" fillId="0" borderId="1" xfId="0" applyNumberFormat="1" applyFont="1" applyFill="1" applyBorder="1" applyAlignment="1" applyProtection="1">
      <alignment horizontal="center"/>
    </xf>
    <xf numFmtId="165" fontId="15" fillId="46" borderId="24" xfId="0" applyNumberFormat="1" applyFont="1" applyFill="1" applyBorder="1" applyAlignment="1">
      <alignment horizontal="center"/>
    </xf>
    <xf numFmtId="167" fontId="16" fillId="38" borderId="1" xfId="0" applyNumberFormat="1" applyFont="1" applyFill="1" applyBorder="1" applyAlignment="1">
      <alignment horizontal="center"/>
    </xf>
    <xf numFmtId="164" fontId="16" fillId="0" borderId="1" xfId="0" applyNumberFormat="1" applyFont="1" applyFill="1" applyBorder="1" applyAlignment="1">
      <alignment horizontal="center" vertical="center"/>
    </xf>
    <xf numFmtId="165" fontId="16" fillId="46" borderId="24" xfId="0" applyNumberFormat="1" applyFont="1" applyFill="1" applyBorder="1" applyAlignment="1">
      <alignment horizontal="center"/>
    </xf>
    <xf numFmtId="1" fontId="16" fillId="9" borderId="8" xfId="0" applyNumberFormat="1" applyFont="1" applyFill="1" applyBorder="1" applyAlignment="1">
      <alignment horizontal="center"/>
    </xf>
    <xf numFmtId="0" fontId="16" fillId="12" borderId="9" xfId="0" applyFont="1" applyFill="1" applyBorder="1" applyAlignment="1">
      <alignment horizontal="center"/>
    </xf>
    <xf numFmtId="3" fontId="16" fillId="0" borderId="9" xfId="0" applyNumberFormat="1" applyFont="1" applyFill="1" applyBorder="1" applyAlignment="1" applyProtection="1">
      <alignment horizontal="center"/>
    </xf>
    <xf numFmtId="0" fontId="16" fillId="38" borderId="9" xfId="0" applyNumberFormat="1" applyFont="1" applyFill="1" applyBorder="1" applyAlignment="1" applyProtection="1"/>
    <xf numFmtId="172" fontId="16" fillId="0" borderId="9" xfId="0" applyNumberFormat="1" applyFont="1" applyBorder="1" applyAlignment="1">
      <alignment vertical="center"/>
    </xf>
    <xf numFmtId="0" fontId="16" fillId="0" borderId="9" xfId="0" applyNumberFormat="1" applyFont="1" applyFill="1" applyBorder="1" applyAlignment="1" applyProtection="1">
      <alignment horizontal="center"/>
    </xf>
    <xf numFmtId="166" fontId="16" fillId="0" borderId="9" xfId="0" applyNumberFormat="1" applyFont="1" applyFill="1" applyBorder="1" applyAlignment="1">
      <alignment horizontal="center"/>
    </xf>
    <xf numFmtId="49" fontId="16" fillId="0" borderId="9" xfId="0" applyNumberFormat="1" applyFont="1" applyFill="1" applyBorder="1" applyAlignment="1">
      <alignment horizontal="center" vertical="center"/>
    </xf>
    <xf numFmtId="164" fontId="16" fillId="0" borderId="9" xfId="0" applyNumberFormat="1" applyFont="1" applyFill="1" applyBorder="1" applyAlignment="1"/>
    <xf numFmtId="167" fontId="16" fillId="0" borderId="9" xfId="0" applyNumberFormat="1" applyFont="1" applyFill="1" applyBorder="1" applyAlignment="1">
      <alignment horizontal="center"/>
    </xf>
    <xf numFmtId="164" fontId="16" fillId="0" borderId="9" xfId="0" applyNumberFormat="1" applyFont="1" applyFill="1" applyBorder="1" applyAlignment="1">
      <alignment horizontal="center"/>
    </xf>
    <xf numFmtId="164" fontId="16" fillId="39" borderId="9" xfId="0" applyNumberFormat="1" applyFont="1" applyFill="1" applyBorder="1" applyAlignment="1">
      <alignment horizontal="center"/>
    </xf>
    <xf numFmtId="49" fontId="16" fillId="38" borderId="9" xfId="0" applyNumberFormat="1" applyFont="1" applyFill="1" applyBorder="1" applyAlignment="1">
      <alignment horizontal="center" vertical="center"/>
    </xf>
    <xf numFmtId="164" fontId="16" fillId="38" borderId="9" xfId="0" applyNumberFormat="1" applyFont="1" applyFill="1" applyBorder="1" applyAlignment="1">
      <alignment horizontal="center"/>
    </xf>
    <xf numFmtId="164" fontId="16" fillId="38" borderId="9" xfId="0" applyNumberFormat="1" applyFont="1" applyFill="1" applyBorder="1" applyAlignment="1"/>
    <xf numFmtId="167" fontId="16" fillId="38" borderId="9" xfId="0" applyNumberFormat="1" applyFont="1" applyFill="1" applyBorder="1" applyAlignment="1">
      <alignment horizontal="center"/>
    </xf>
    <xf numFmtId="167" fontId="16" fillId="47" borderId="9" xfId="0" applyNumberFormat="1" applyFont="1" applyFill="1" applyBorder="1" applyAlignment="1">
      <alignment horizontal="center"/>
    </xf>
    <xf numFmtId="166" fontId="16" fillId="39" borderId="9" xfId="0" applyNumberFormat="1" applyFont="1" applyFill="1" applyBorder="1" applyAlignment="1">
      <alignment horizontal="center"/>
    </xf>
    <xf numFmtId="21" fontId="16" fillId="39" borderId="9" xfId="0" applyNumberFormat="1" applyFont="1" applyFill="1" applyBorder="1" applyAlignment="1" applyProtection="1">
      <alignment horizontal="center" vertical="center"/>
      <protection locked="0"/>
    </xf>
    <xf numFmtId="164" fontId="16" fillId="39" borderId="9" xfId="0" applyNumberFormat="1" applyFont="1" applyFill="1" applyBorder="1" applyAlignment="1"/>
    <xf numFmtId="167" fontId="16" fillId="39" borderId="9" xfId="0" applyNumberFormat="1" applyFont="1" applyFill="1" applyBorder="1" applyAlignment="1">
      <alignment horizontal="center"/>
    </xf>
    <xf numFmtId="164" fontId="16" fillId="0" borderId="9" xfId="0" applyNumberFormat="1" applyFont="1" applyFill="1" applyBorder="1" applyAlignment="1">
      <alignment horizontal="center" vertical="center"/>
    </xf>
    <xf numFmtId="167" fontId="16" fillId="6" borderId="9" xfId="0" applyNumberFormat="1" applyFont="1" applyFill="1" applyBorder="1" applyAlignment="1">
      <alignment horizontal="center"/>
    </xf>
    <xf numFmtId="1" fontId="16" fillId="15" borderId="9" xfId="0" applyNumberFormat="1" applyFont="1" applyFill="1" applyBorder="1" applyAlignment="1">
      <alignment horizontal="center"/>
    </xf>
    <xf numFmtId="21" fontId="16" fillId="0" borderId="9" xfId="0" applyNumberFormat="1" applyFont="1" applyFill="1" applyBorder="1" applyAlignment="1">
      <alignment horizontal="center"/>
    </xf>
    <xf numFmtId="1" fontId="16" fillId="8" borderId="9" xfId="0" applyNumberFormat="1" applyFont="1" applyFill="1" applyBorder="1" applyAlignment="1">
      <alignment horizontal="center" vertical="top" textRotation="180" wrapText="1"/>
    </xf>
    <xf numFmtId="1" fontId="16" fillId="39" borderId="9" xfId="0" applyNumberFormat="1" applyFont="1" applyFill="1" applyBorder="1" applyAlignment="1">
      <alignment horizontal="center"/>
    </xf>
    <xf numFmtId="4" fontId="16" fillId="0" borderId="9" xfId="0" applyNumberFormat="1" applyFont="1" applyBorder="1" applyAlignment="1">
      <alignment horizontal="center"/>
    </xf>
    <xf numFmtId="165" fontId="16" fillId="0" borderId="9" xfId="0" applyNumberFormat="1" applyFont="1" applyFill="1" applyBorder="1" applyAlignment="1">
      <alignment horizontal="center"/>
    </xf>
    <xf numFmtId="165" fontId="16" fillId="0" borderId="9" xfId="0" applyNumberFormat="1" applyFont="1" applyBorder="1" applyAlignment="1">
      <alignment horizontal="center"/>
    </xf>
    <xf numFmtId="165" fontId="16" fillId="46" borderId="25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4" borderId="1" xfId="0" applyFont="1" applyFill="1" applyBorder="1" applyAlignment="1">
      <alignment horizontal="center" vertical="top"/>
    </xf>
    <xf numFmtId="0" fontId="15" fillId="0" borderId="1" xfId="0" applyFont="1" applyBorder="1" applyAlignment="1">
      <alignment horizontal="center" vertical="top" textRotation="180" wrapText="1"/>
    </xf>
    <xf numFmtId="14" fontId="15" fillId="0" borderId="1" xfId="0" applyNumberFormat="1" applyFont="1" applyBorder="1" applyAlignment="1">
      <alignment horizontal="center"/>
    </xf>
    <xf numFmtId="0" fontId="15" fillId="41" borderId="26" xfId="0" applyFont="1" applyFill="1" applyBorder="1" applyAlignment="1"/>
    <xf numFmtId="0" fontId="15" fillId="41" borderId="27" xfId="0" applyFont="1" applyFill="1" applyBorder="1" applyAlignment="1"/>
    <xf numFmtId="0" fontId="15" fillId="41" borderId="28" xfId="0" applyFont="1" applyFill="1" applyBorder="1" applyAlignment="1"/>
    <xf numFmtId="0" fontId="15" fillId="41" borderId="22" xfId="0" applyFont="1" applyFill="1" applyBorder="1"/>
    <xf numFmtId="0" fontId="15" fillId="41" borderId="22" xfId="0" applyFont="1" applyFill="1" applyBorder="1" applyAlignment="1"/>
    <xf numFmtId="0" fontId="15" fillId="41" borderId="22" xfId="0" applyFont="1" applyFill="1" applyBorder="1" applyAlignment="1">
      <alignment horizontal="center"/>
    </xf>
    <xf numFmtId="1" fontId="15" fillId="8" borderId="22" xfId="0" applyNumberFormat="1" applyFont="1" applyFill="1" applyBorder="1" applyAlignment="1">
      <alignment vertical="top" textRotation="180" wrapText="1"/>
    </xf>
    <xf numFmtId="0" fontId="15" fillId="79" borderId="22" xfId="0" applyFont="1" applyFill="1" applyBorder="1" applyAlignment="1"/>
    <xf numFmtId="0" fontId="15" fillId="79" borderId="23" xfId="0" applyFont="1" applyFill="1" applyBorder="1" applyAlignment="1"/>
    <xf numFmtId="1" fontId="15" fillId="8" borderId="1" xfId="0" applyNumberFormat="1" applyFont="1" applyFill="1" applyBorder="1" applyAlignment="1">
      <alignment vertical="top" textRotation="180" wrapText="1"/>
    </xf>
    <xf numFmtId="0" fontId="15" fillId="0" borderId="24" xfId="0" applyFont="1" applyBorder="1" applyAlignment="1"/>
    <xf numFmtId="14" fontId="15" fillId="0" borderId="1" xfId="0" applyNumberFormat="1" applyFont="1" applyBorder="1" applyAlignment="1"/>
    <xf numFmtId="0" fontId="15" fillId="0" borderId="24" xfId="0" applyFont="1" applyFill="1" applyBorder="1" applyAlignment="1"/>
    <xf numFmtId="165" fontId="15" fillId="0" borderId="1" xfId="0" applyNumberFormat="1" applyFont="1" applyFill="1" applyBorder="1" applyAlignment="1"/>
    <xf numFmtId="0" fontId="15" fillId="0" borderId="1" xfId="0" applyFont="1" applyFill="1" applyBorder="1" applyAlignment="1"/>
    <xf numFmtId="2" fontId="15" fillId="6" borderId="1" xfId="0" applyNumberFormat="1" applyFont="1" applyFill="1" applyBorder="1" applyAlignment="1">
      <alignment vertical="center" textRotation="180"/>
    </xf>
    <xf numFmtId="49" fontId="15" fillId="41" borderId="1" xfId="0" applyNumberFormat="1" applyFont="1" applyFill="1" applyBorder="1" applyAlignment="1">
      <alignment vertical="top" textRotation="180" wrapText="1"/>
    </xf>
    <xf numFmtId="2" fontId="15" fillId="0" borderId="1" xfId="0" applyNumberFormat="1" applyFont="1" applyBorder="1" applyAlignment="1">
      <alignment vertical="top" textRotation="180" wrapText="1"/>
    </xf>
    <xf numFmtId="2" fontId="15" fillId="6" borderId="1" xfId="0" applyNumberFormat="1" applyFont="1" applyFill="1" applyBorder="1" applyAlignment="1">
      <alignment vertical="center" textRotation="180" wrapText="1"/>
    </xf>
    <xf numFmtId="49" fontId="15" fillId="60" borderId="1" xfId="0" applyNumberFormat="1" applyFont="1" applyFill="1" applyBorder="1" applyAlignment="1">
      <alignment vertical="top" textRotation="180" wrapText="1"/>
    </xf>
    <xf numFmtId="2" fontId="15" fillId="40" borderId="1" xfId="0" applyNumberFormat="1" applyFont="1" applyFill="1" applyBorder="1" applyAlignment="1">
      <alignment vertical="center" textRotation="180" wrapText="1"/>
    </xf>
    <xf numFmtId="1" fontId="15" fillId="0" borderId="1" xfId="0" applyNumberFormat="1" applyFont="1" applyBorder="1" applyAlignment="1">
      <alignment vertical="top" textRotation="180" wrapText="1"/>
    </xf>
    <xf numFmtId="165" fontId="15" fillId="0" borderId="1" xfId="0" applyNumberFormat="1" applyFont="1" applyFill="1" applyBorder="1" applyAlignment="1">
      <alignment vertical="top" textRotation="180" wrapText="1"/>
    </xf>
    <xf numFmtId="0" fontId="15" fillId="0" borderId="1" xfId="0" applyFont="1" applyFill="1" applyBorder="1" applyAlignment="1">
      <alignment vertical="top" textRotation="180" wrapText="1"/>
    </xf>
    <xf numFmtId="0" fontId="15" fillId="9" borderId="24" xfId="0" applyFont="1" applyFill="1" applyBorder="1" applyAlignment="1">
      <alignment vertical="top" textRotation="180" wrapText="1"/>
    </xf>
    <xf numFmtId="0" fontId="15" fillId="83" borderId="1" xfId="0" applyFont="1" applyFill="1" applyBorder="1" applyAlignment="1">
      <alignment horizontal="center"/>
    </xf>
    <xf numFmtId="0" fontId="15" fillId="77" borderId="3" xfId="0" applyFont="1" applyFill="1" applyBorder="1" applyAlignment="1">
      <alignment vertical="top"/>
    </xf>
    <xf numFmtId="0" fontId="15" fillId="4" borderId="3" xfId="0" applyFont="1" applyFill="1" applyBorder="1" applyAlignment="1">
      <alignment vertical="top"/>
    </xf>
    <xf numFmtId="164" fontId="15" fillId="77" borderId="1" xfId="0" applyNumberFormat="1" applyFont="1" applyFill="1" applyBorder="1" applyAlignment="1"/>
    <xf numFmtId="0" fontId="20" fillId="53" borderId="29" xfId="0" applyFont="1" applyFill="1" applyBorder="1" applyAlignment="1">
      <alignment horizontal="center"/>
    </xf>
    <xf numFmtId="165" fontId="15" fillId="10" borderId="1" xfId="0" applyNumberFormat="1" applyFont="1" applyFill="1" applyBorder="1" applyAlignment="1"/>
    <xf numFmtId="165" fontId="15" fillId="10" borderId="24" xfId="0" applyNumberFormat="1" applyFont="1" applyFill="1" applyBorder="1" applyAlignment="1"/>
    <xf numFmtId="166" fontId="15" fillId="78" borderId="1" xfId="0" applyNumberFormat="1" applyFont="1" applyFill="1" applyBorder="1" applyAlignment="1">
      <alignment horizontal="center"/>
    </xf>
    <xf numFmtId="164" fontId="15" fillId="68" borderId="1" xfId="0" applyNumberFormat="1" applyFont="1" applyFill="1" applyBorder="1" applyAlignment="1">
      <alignment horizontal="center"/>
    </xf>
    <xf numFmtId="164" fontId="15" fillId="37" borderId="1" xfId="0" applyNumberFormat="1" applyFont="1" applyFill="1" applyBorder="1" applyAlignment="1">
      <alignment horizontal="center"/>
    </xf>
    <xf numFmtId="167" fontId="15" fillId="84" borderId="1" xfId="0" applyNumberFormat="1" applyFont="1" applyFill="1" applyBorder="1" applyAlignment="1">
      <alignment horizontal="center"/>
    </xf>
    <xf numFmtId="164" fontId="15" fillId="78" borderId="1" xfId="0" applyNumberFormat="1" applyFont="1" applyFill="1" applyBorder="1" applyAlignment="1">
      <alignment horizontal="center"/>
    </xf>
    <xf numFmtId="167" fontId="15" fillId="84" borderId="1" xfId="0" applyNumberFormat="1" applyFont="1" applyFill="1" applyBorder="1" applyAlignment="1"/>
    <xf numFmtId="167" fontId="15" fillId="78" borderId="1" xfId="0" applyNumberFormat="1" applyFont="1" applyFill="1" applyBorder="1" applyAlignment="1">
      <alignment horizontal="center"/>
    </xf>
    <xf numFmtId="0" fontId="20" fillId="53" borderId="31" xfId="0" applyFont="1" applyFill="1" applyBorder="1" applyAlignment="1">
      <alignment horizontal="center"/>
    </xf>
    <xf numFmtId="0" fontId="15" fillId="68" borderId="1" xfId="0" applyFont="1" applyFill="1" applyBorder="1" applyAlignment="1"/>
    <xf numFmtId="167" fontId="15" fillId="37" borderId="1" xfId="0" applyNumberFormat="1" applyFont="1" applyFill="1" applyBorder="1" applyAlignment="1"/>
    <xf numFmtId="167" fontId="15" fillId="42" borderId="1" xfId="0" applyNumberFormat="1" applyFont="1" applyFill="1" applyBorder="1" applyAlignment="1"/>
    <xf numFmtId="0" fontId="15" fillId="31" borderId="1" xfId="0" applyFont="1" applyFill="1" applyBorder="1" applyAlignment="1">
      <alignment horizontal="left"/>
    </xf>
    <xf numFmtId="0" fontId="15" fillId="32" borderId="1" xfId="0" applyNumberFormat="1" applyFont="1" applyFill="1" applyBorder="1" applyAlignment="1" applyProtection="1">
      <alignment horizontal="center"/>
    </xf>
    <xf numFmtId="166" fontId="15" fillId="32" borderId="1" xfId="0" applyNumberFormat="1" applyFont="1" applyFill="1" applyBorder="1" applyAlignment="1" applyProtection="1">
      <alignment horizontal="center"/>
    </xf>
    <xf numFmtId="164" fontId="15" fillId="32" borderId="1" xfId="0" applyNumberFormat="1" applyFont="1" applyFill="1" applyBorder="1" applyAlignment="1" applyProtection="1">
      <alignment horizontal="center"/>
    </xf>
    <xf numFmtId="164" fontId="16" fillId="32" borderId="1" xfId="0" applyNumberFormat="1" applyFont="1" applyFill="1" applyBorder="1" applyAlignment="1" applyProtection="1">
      <alignment horizontal="center"/>
    </xf>
    <xf numFmtId="167" fontId="15" fillId="32" borderId="1" xfId="0" applyNumberFormat="1" applyFont="1" applyFill="1" applyBorder="1" applyAlignment="1" applyProtection="1"/>
    <xf numFmtId="167" fontId="15" fillId="32" borderId="1" xfId="0" applyNumberFormat="1" applyFont="1" applyFill="1" applyBorder="1" applyAlignment="1" applyProtection="1">
      <alignment horizontal="center"/>
    </xf>
    <xf numFmtId="166" fontId="15" fillId="37" borderId="1" xfId="0" applyNumberFormat="1" applyFont="1" applyFill="1" applyBorder="1" applyAlignment="1">
      <alignment horizontal="center"/>
    </xf>
    <xf numFmtId="21" fontId="4" fillId="0" borderId="0" xfId="0" applyNumberFormat="1" applyFont="1" applyBorder="1" applyAlignment="1">
      <alignment horizontal="center"/>
    </xf>
    <xf numFmtId="0" fontId="15" fillId="77" borderId="1" xfId="0" applyFont="1" applyFill="1" applyBorder="1" applyAlignment="1">
      <alignment horizontal="left"/>
    </xf>
    <xf numFmtId="0" fontId="16" fillId="4" borderId="1" xfId="0" applyFont="1" applyFill="1" applyBorder="1" applyAlignment="1">
      <alignment horizontal="center"/>
    </xf>
    <xf numFmtId="166" fontId="15" fillId="4" borderId="1" xfId="0" applyNumberFormat="1" applyFont="1" applyFill="1" applyBorder="1" applyAlignment="1">
      <alignment horizontal="center"/>
    </xf>
    <xf numFmtId="164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164" fontId="16" fillId="4" borderId="1" xfId="0" applyNumberFormat="1" applyFont="1" applyFill="1" applyBorder="1" applyAlignment="1">
      <alignment horizontal="center"/>
    </xf>
    <xf numFmtId="167" fontId="15" fillId="4" borderId="1" xfId="0" applyNumberFormat="1" applyFont="1" applyFill="1" applyBorder="1" applyAlignment="1"/>
    <xf numFmtId="167" fontId="15" fillId="4" borderId="1" xfId="0" applyNumberFormat="1" applyFont="1" applyFill="1" applyBorder="1" applyAlignment="1">
      <alignment horizontal="center"/>
    </xf>
    <xf numFmtId="168" fontId="1" fillId="0" borderId="0" xfId="0" applyNumberFormat="1" applyFont="1" applyFill="1" applyBorder="1" applyAlignment="1">
      <alignment horizontal="center"/>
    </xf>
    <xf numFmtId="0" fontId="20" fillId="53" borderId="6" xfId="0" applyFont="1" applyFill="1" applyBorder="1" applyAlignment="1">
      <alignment horizontal="center"/>
    </xf>
    <xf numFmtId="0" fontId="15" fillId="85" borderId="1" xfId="0" applyFont="1" applyFill="1" applyBorder="1" applyAlignment="1">
      <alignment horizontal="center"/>
    </xf>
    <xf numFmtId="0" fontId="15" fillId="86" borderId="1" xfId="0" applyFont="1" applyFill="1" applyBorder="1" applyAlignment="1">
      <alignment horizontal="left"/>
    </xf>
    <xf numFmtId="1" fontId="15" fillId="86" borderId="1" xfId="0" applyNumberFormat="1" applyFont="1" applyFill="1" applyBorder="1" applyAlignment="1">
      <alignment horizontal="center"/>
    </xf>
    <xf numFmtId="1" fontId="16" fillId="17" borderId="1" xfId="0" applyNumberFormat="1" applyFont="1" applyFill="1" applyBorder="1" applyAlignment="1">
      <alignment horizontal="center"/>
    </xf>
    <xf numFmtId="167" fontId="15" fillId="17" borderId="1" xfId="0" applyNumberFormat="1" applyFont="1" applyFill="1" applyBorder="1" applyAlignment="1"/>
    <xf numFmtId="167" fontId="15" fillId="17" borderId="1" xfId="0" applyNumberFormat="1" applyFont="1" applyFill="1" applyBorder="1" applyAlignment="1">
      <alignment horizontal="center"/>
    </xf>
    <xf numFmtId="0" fontId="15" fillId="37" borderId="1" xfId="0" applyFont="1" applyFill="1" applyBorder="1" applyAlignment="1"/>
    <xf numFmtId="167" fontId="15" fillId="37" borderId="1" xfId="0" applyNumberFormat="1" applyFont="1" applyFill="1" applyBorder="1" applyAlignment="1">
      <alignment horizontal="center"/>
    </xf>
    <xf numFmtId="166" fontId="16" fillId="37" borderId="1" xfId="0" applyNumberFormat="1" applyFont="1" applyFill="1" applyBorder="1" applyAlignment="1">
      <alignment horizontal="center"/>
    </xf>
    <xf numFmtId="166" fontId="16" fillId="78" borderId="1" xfId="0" applyNumberFormat="1" applyFont="1" applyFill="1" applyBorder="1" applyAlignment="1">
      <alignment horizontal="center"/>
    </xf>
    <xf numFmtId="167" fontId="16" fillId="84" borderId="1" xfId="0" applyNumberFormat="1" applyFont="1" applyFill="1" applyBorder="1" applyAlignment="1"/>
    <xf numFmtId="0" fontId="16" fillId="37" borderId="1" xfId="0" applyFont="1" applyFill="1" applyBorder="1" applyAlignment="1"/>
    <xf numFmtId="164" fontId="16" fillId="78" borderId="1" xfId="0" applyNumberFormat="1" applyFont="1" applyFill="1" applyBorder="1" applyAlignment="1">
      <alignment horizontal="center"/>
    </xf>
    <xf numFmtId="164" fontId="16" fillId="68" borderId="1" xfId="0" applyNumberFormat="1" applyFont="1" applyFill="1" applyBorder="1" applyAlignment="1">
      <alignment horizontal="center"/>
    </xf>
    <xf numFmtId="167" fontId="16" fillId="84" borderId="1" xfId="0" applyNumberFormat="1" applyFont="1" applyFill="1" applyBorder="1" applyAlignment="1">
      <alignment horizontal="center"/>
    </xf>
    <xf numFmtId="167" fontId="16" fillId="78" borderId="1" xfId="0" applyNumberFormat="1" applyFont="1" applyFill="1" applyBorder="1" applyAlignment="1">
      <alignment horizontal="center"/>
    </xf>
    <xf numFmtId="0" fontId="16" fillId="85" borderId="1" xfId="0" applyFont="1" applyFill="1" applyBorder="1" applyAlignment="1">
      <alignment horizontal="center"/>
    </xf>
    <xf numFmtId="1" fontId="16" fillId="8" borderId="1" xfId="0" applyNumberFormat="1" applyFont="1" applyFill="1" applyBorder="1" applyAlignment="1">
      <alignment vertical="top" textRotation="180" wrapText="1"/>
    </xf>
    <xf numFmtId="0" fontId="16" fillId="68" borderId="1" xfId="0" applyFont="1" applyFill="1" applyBorder="1" applyAlignment="1"/>
    <xf numFmtId="167" fontId="16" fillId="37" borderId="1" xfId="0" applyNumberFormat="1" applyFont="1" applyFill="1" applyBorder="1" applyAlignment="1"/>
    <xf numFmtId="167" fontId="16" fillId="42" borderId="1" xfId="0" applyNumberFormat="1" applyFont="1" applyFill="1" applyBorder="1" applyAlignment="1"/>
    <xf numFmtId="0" fontId="15" fillId="87" borderId="1" xfId="0" applyFont="1" applyFill="1" applyBorder="1" applyAlignment="1">
      <alignment horizontal="left"/>
    </xf>
    <xf numFmtId="0" fontId="15" fillId="87" borderId="1" xfId="0" applyFont="1" applyFill="1" applyBorder="1" applyAlignment="1">
      <alignment horizontal="center"/>
    </xf>
    <xf numFmtId="0" fontId="16" fillId="19" borderId="1" xfId="0" applyFont="1" applyFill="1" applyBorder="1" applyAlignment="1">
      <alignment horizontal="center"/>
    </xf>
    <xf numFmtId="166" fontId="15" fillId="19" borderId="1" xfId="0" applyNumberFormat="1" applyFont="1" applyFill="1" applyBorder="1" applyAlignment="1"/>
    <xf numFmtId="167" fontId="15" fillId="19" borderId="1" xfId="0" applyNumberFormat="1" applyFont="1" applyFill="1" applyBorder="1" applyAlignment="1"/>
    <xf numFmtId="167" fontId="15" fillId="19" borderId="1" xfId="0" applyNumberFormat="1" applyFont="1" applyFill="1" applyBorder="1" applyAlignment="1">
      <alignment horizontal="center"/>
    </xf>
    <xf numFmtId="166" fontId="15" fillId="37" borderId="1" xfId="0" applyNumberFormat="1" applyFont="1" applyFill="1" applyBorder="1" applyAlignment="1"/>
    <xf numFmtId="164" fontId="15" fillId="37" borderId="1" xfId="0" applyNumberFormat="1" applyFont="1" applyFill="1" applyBorder="1" applyAlignment="1"/>
    <xf numFmtId="166" fontId="15" fillId="40" borderId="1" xfId="0" applyNumberFormat="1" applyFont="1" applyFill="1" applyBorder="1" applyAlignment="1">
      <alignment horizontal="center"/>
    </xf>
    <xf numFmtId="0" fontId="15" fillId="42" borderId="1" xfId="0" applyFont="1" applyFill="1" applyBorder="1" applyAlignment="1">
      <alignment horizontal="left"/>
    </xf>
    <xf numFmtId="1" fontId="16" fillId="2" borderId="1" xfId="0" applyNumberFormat="1" applyFont="1" applyFill="1" applyBorder="1" applyAlignment="1">
      <alignment horizontal="center"/>
    </xf>
    <xf numFmtId="166" fontId="15" fillId="2" borderId="1" xfId="0" applyNumberFormat="1" applyFont="1" applyFill="1" applyBorder="1" applyAlignment="1"/>
    <xf numFmtId="164" fontId="16" fillId="2" borderId="1" xfId="0" applyNumberFormat="1" applyFont="1" applyFill="1" applyBorder="1" applyAlignment="1">
      <alignment horizontal="center"/>
    </xf>
    <xf numFmtId="167" fontId="15" fillId="2" borderId="1" xfId="0" applyNumberFormat="1" applyFont="1" applyFill="1" applyBorder="1" applyAlignment="1"/>
    <xf numFmtId="1" fontId="16" fillId="2" borderId="1" xfId="0" applyNumberFormat="1" applyFont="1" applyFill="1" applyBorder="1" applyAlignment="1"/>
    <xf numFmtId="167" fontId="15" fillId="2" borderId="1" xfId="0" applyNumberFormat="1" applyFont="1" applyFill="1" applyBorder="1" applyAlignment="1">
      <alignment horizontal="center"/>
    </xf>
    <xf numFmtId="0" fontId="15" fillId="73" borderId="1" xfId="0" applyFont="1" applyFill="1" applyBorder="1" applyAlignment="1">
      <alignment horizontal="left"/>
    </xf>
    <xf numFmtId="0" fontId="16" fillId="73" borderId="1" xfId="0" applyFont="1" applyFill="1" applyBorder="1" applyAlignment="1">
      <alignment horizontal="center"/>
    </xf>
    <xf numFmtId="166" fontId="15" fillId="73" borderId="1" xfId="0" applyNumberFormat="1" applyFont="1" applyFill="1" applyBorder="1" applyAlignment="1"/>
    <xf numFmtId="164" fontId="15" fillId="73" borderId="1" xfId="0" applyNumberFormat="1" applyFont="1" applyFill="1" applyBorder="1" applyAlignment="1"/>
    <xf numFmtId="0" fontId="15" fillId="73" borderId="1" xfId="0" applyFont="1" applyFill="1" applyBorder="1" applyAlignment="1"/>
    <xf numFmtId="166" fontId="15" fillId="73" borderId="1" xfId="0" applyNumberFormat="1" applyFont="1" applyFill="1" applyBorder="1" applyAlignment="1">
      <alignment horizontal="center"/>
    </xf>
    <xf numFmtId="167" fontId="15" fillId="73" borderId="1" xfId="0" applyNumberFormat="1" applyFont="1" applyFill="1" applyBorder="1" applyAlignment="1"/>
    <xf numFmtId="0" fontId="16" fillId="73" borderId="1" xfId="0" applyFont="1" applyFill="1" applyBorder="1" applyAlignment="1"/>
    <xf numFmtId="167" fontId="15" fillId="73" borderId="1" xfId="0" applyNumberFormat="1" applyFont="1" applyFill="1" applyBorder="1" applyAlignment="1">
      <alignment horizontal="center"/>
    </xf>
    <xf numFmtId="164" fontId="15" fillId="73" borderId="1" xfId="0" applyNumberFormat="1" applyFont="1" applyFill="1" applyBorder="1" applyAlignment="1">
      <alignment horizontal="center"/>
    </xf>
    <xf numFmtId="164" fontId="15" fillId="78" borderId="1" xfId="0" applyNumberFormat="1" applyFont="1" applyFill="1" applyBorder="1" applyAlignment="1"/>
    <xf numFmtId="1" fontId="15" fillId="0" borderId="0" xfId="0" applyNumberFormat="1" applyFont="1" applyFill="1" applyBorder="1" applyAlignment="1"/>
    <xf numFmtId="49" fontId="15" fillId="0" borderId="0" xfId="0" applyNumberFormat="1" applyFont="1" applyFill="1" applyBorder="1" applyAlignment="1"/>
    <xf numFmtId="2" fontId="15" fillId="0" borderId="0" xfId="0" applyNumberFormat="1" applyFont="1" applyFill="1" applyBorder="1" applyAlignment="1"/>
    <xf numFmtId="49" fontId="15" fillId="38" borderId="0" xfId="0" applyNumberFormat="1" applyFont="1" applyFill="1" applyBorder="1" applyAlignment="1"/>
    <xf numFmtId="0" fontId="15" fillId="0" borderId="0" xfId="0" applyFont="1" applyFill="1" applyBorder="1" applyAlignment="1"/>
    <xf numFmtId="9" fontId="16" fillId="37" borderId="1" xfId="2" applyFont="1" applyFill="1" applyBorder="1" applyAlignment="1">
      <alignment horizontal="center"/>
    </xf>
    <xf numFmtId="1" fontId="1" fillId="0" borderId="0" xfId="0" applyNumberFormat="1" applyFont="1" applyFill="1" applyBorder="1" applyAlignment="1"/>
    <xf numFmtId="49" fontId="1" fillId="0" borderId="0" xfId="0" applyNumberFormat="1" applyFont="1" applyFill="1" applyBorder="1" applyAlignment="1"/>
    <xf numFmtId="2" fontId="1" fillId="0" borderId="0" xfId="0" applyNumberFormat="1" applyFont="1" applyFill="1" applyBorder="1" applyAlignment="1"/>
    <xf numFmtId="49" fontId="1" fillId="38" borderId="0" xfId="0" applyNumberFormat="1" applyFont="1" applyFill="1" applyBorder="1" applyAlignment="1"/>
    <xf numFmtId="164" fontId="1" fillId="38" borderId="0" xfId="0" applyNumberFormat="1" applyFont="1" applyFill="1" applyBorder="1" applyAlignment="1"/>
    <xf numFmtId="0" fontId="1" fillId="0" borderId="0" xfId="0" applyFont="1" applyFill="1" applyBorder="1" applyAlignment="1"/>
    <xf numFmtId="170" fontId="1" fillId="0" borderId="0" xfId="0" applyNumberFormat="1" applyFont="1" applyFill="1" applyBorder="1" applyAlignment="1"/>
    <xf numFmtId="164" fontId="16" fillId="40" borderId="1" xfId="0" applyNumberFormat="1" applyFont="1" applyFill="1" applyBorder="1" applyAlignment="1">
      <alignment horizontal="center"/>
    </xf>
    <xf numFmtId="0" fontId="16" fillId="53" borderId="31" xfId="0" applyFont="1" applyFill="1" applyBorder="1" applyAlignment="1">
      <alignment horizontal="center"/>
    </xf>
    <xf numFmtId="166" fontId="16" fillId="37" borderId="1" xfId="0" applyNumberFormat="1" applyFont="1" applyFill="1" applyBorder="1" applyAlignment="1"/>
    <xf numFmtId="166" fontId="16" fillId="40" borderId="1" xfId="0" applyNumberFormat="1" applyFont="1" applyFill="1" applyBorder="1" applyAlignment="1">
      <alignment horizontal="center"/>
    </xf>
    <xf numFmtId="21" fontId="15" fillId="68" borderId="1" xfId="0" applyNumberFormat="1" applyFont="1" applyFill="1" applyBorder="1" applyAlignment="1">
      <alignment horizontal="center"/>
    </xf>
    <xf numFmtId="20" fontId="15" fillId="2" borderId="1" xfId="0" applyNumberFormat="1" applyFont="1" applyFill="1" applyBorder="1" applyAlignment="1"/>
    <xf numFmtId="21" fontId="16" fillId="68" borderId="1" xfId="0" applyNumberFormat="1" applyFont="1" applyFill="1" applyBorder="1" applyAlignment="1">
      <alignment horizontal="center"/>
    </xf>
    <xf numFmtId="167" fontId="1" fillId="0" borderId="0" xfId="0" applyNumberFormat="1" applyFont="1" applyBorder="1" applyAlignment="1">
      <alignment horizontal="center"/>
    </xf>
    <xf numFmtId="172" fontId="15" fillId="0" borderId="0" xfId="0" applyNumberFormat="1" applyFont="1" applyBorder="1" applyAlignment="1">
      <alignment vertical="center"/>
    </xf>
    <xf numFmtId="0" fontId="15" fillId="0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4" borderId="1" xfId="0" applyFont="1" applyFill="1" applyBorder="1" applyAlignment="1">
      <alignment horizontal="center" vertical="top"/>
    </xf>
    <xf numFmtId="0" fontId="15" fillId="0" borderId="1" xfId="0" applyFont="1" applyBorder="1" applyAlignment="1">
      <alignment horizontal="center" vertical="top" textRotation="180" wrapText="1"/>
    </xf>
    <xf numFmtId="49" fontId="15" fillId="41" borderId="1" xfId="0" applyNumberFormat="1" applyFont="1" applyFill="1" applyBorder="1" applyAlignment="1">
      <alignment horizontal="center" vertical="center" wrapText="1"/>
    </xf>
    <xf numFmtId="1" fontId="15" fillId="9" borderId="1" xfId="0" applyNumberFormat="1" applyFont="1" applyFill="1" applyBorder="1" applyAlignment="1">
      <alignment horizontal="center"/>
    </xf>
    <xf numFmtId="168" fontId="15" fillId="41" borderId="1" xfId="0" applyNumberFormat="1" applyFont="1" applyFill="1" applyBorder="1" applyAlignment="1">
      <alignment horizontal="center"/>
    </xf>
    <xf numFmtId="168" fontId="15" fillId="17" borderId="1" xfId="0" applyNumberFormat="1" applyFont="1" applyFill="1" applyBorder="1"/>
    <xf numFmtId="168" fontId="15" fillId="19" borderId="1" xfId="0" applyNumberFormat="1" applyFont="1" applyFill="1" applyBorder="1" applyAlignment="1"/>
    <xf numFmtId="168" fontId="15" fillId="2" borderId="1" xfId="0" applyNumberFormat="1" applyFont="1" applyFill="1" applyBorder="1"/>
    <xf numFmtId="168" fontId="15" fillId="72" borderId="1" xfId="0" applyNumberFormat="1" applyFont="1" applyFill="1" applyBorder="1" applyAlignment="1">
      <alignment horizontal="center"/>
    </xf>
    <xf numFmtId="168" fontId="15" fillId="40" borderId="1" xfId="0" applyNumberFormat="1" applyFont="1" applyFill="1" applyBorder="1" applyAlignment="1">
      <alignment horizontal="center"/>
    </xf>
    <xf numFmtId="168" fontId="15" fillId="91" borderId="1" xfId="0" applyNumberFormat="1" applyFont="1" applyFill="1" applyBorder="1" applyAlignment="1">
      <alignment horizontal="center"/>
    </xf>
    <xf numFmtId="168" fontId="1" fillId="70" borderId="0" xfId="0" applyNumberFormat="1" applyFont="1" applyFill="1" applyBorder="1" applyAlignment="1">
      <alignment horizontal="center"/>
    </xf>
    <xf numFmtId="168" fontId="15" fillId="0" borderId="1" xfId="0" applyNumberFormat="1" applyFont="1" applyFill="1" applyBorder="1" applyAlignment="1"/>
    <xf numFmtId="168" fontId="16" fillId="0" borderId="1" xfId="0" applyNumberFormat="1" applyFont="1" applyFill="1" applyBorder="1" applyAlignment="1"/>
    <xf numFmtId="168" fontId="15" fillId="6" borderId="1" xfId="0" applyNumberFormat="1" applyFont="1" applyFill="1" applyBorder="1" applyAlignment="1">
      <alignment horizontal="center"/>
    </xf>
    <xf numFmtId="168" fontId="17" fillId="0" borderId="1" xfId="0" applyNumberFormat="1" applyFont="1" applyFill="1" applyBorder="1" applyAlignment="1"/>
    <xf numFmtId="168" fontId="15" fillId="0" borderId="1" xfId="0" applyNumberFormat="1" applyFont="1" applyFill="1" applyBorder="1" applyAlignment="1">
      <alignment horizontal="center"/>
    </xf>
    <xf numFmtId="168" fontId="16" fillId="0" borderId="1" xfId="0" applyNumberFormat="1" applyFont="1" applyFill="1" applyBorder="1" applyAlignment="1">
      <alignment horizontal="center"/>
    </xf>
    <xf numFmtId="168" fontId="17" fillId="17" borderId="1" xfId="0" applyNumberFormat="1" applyFont="1" applyFill="1" applyBorder="1"/>
    <xf numFmtId="168" fontId="15" fillId="17" borderId="1" xfId="0" applyNumberFormat="1" applyFont="1" applyFill="1" applyBorder="1" applyAlignment="1"/>
    <xf numFmtId="168" fontId="17" fillId="17" borderId="1" xfId="0" applyNumberFormat="1" applyFont="1" applyFill="1" applyBorder="1" applyAlignment="1"/>
    <xf numFmtId="168" fontId="15" fillId="17" borderId="1" xfId="0" applyNumberFormat="1" applyFont="1" applyFill="1" applyBorder="1" applyAlignment="1">
      <alignment horizontal="center" vertical="center"/>
    </xf>
    <xf numFmtId="168" fontId="16" fillId="17" borderId="1" xfId="0" applyNumberFormat="1" applyFont="1" applyFill="1" applyBorder="1" applyAlignment="1"/>
    <xf numFmtId="168" fontId="17" fillId="19" borderId="1" xfId="0" applyNumberFormat="1" applyFont="1" applyFill="1" applyBorder="1" applyAlignment="1"/>
    <xf numFmtId="168" fontId="17" fillId="19" borderId="1" xfId="0" applyNumberFormat="1" applyFont="1" applyFill="1" applyBorder="1" applyAlignment="1">
      <alignment horizontal="center"/>
    </xf>
    <xf numFmtId="168" fontId="15" fillId="19" borderId="1" xfId="0" applyNumberFormat="1" applyFont="1" applyFill="1" applyBorder="1" applyAlignment="1">
      <alignment horizontal="center" vertical="center"/>
    </xf>
    <xf numFmtId="168" fontId="16" fillId="19" borderId="1" xfId="0" applyNumberFormat="1" applyFont="1" applyFill="1" applyBorder="1" applyAlignment="1">
      <alignment horizontal="center"/>
    </xf>
    <xf numFmtId="168" fontId="15" fillId="47" borderId="1" xfId="0" applyNumberFormat="1" applyFont="1" applyFill="1" applyBorder="1" applyAlignment="1">
      <alignment horizontal="center"/>
    </xf>
    <xf numFmtId="168" fontId="15" fillId="39" borderId="1" xfId="0" applyNumberFormat="1" applyFont="1" applyFill="1" applyBorder="1" applyAlignment="1">
      <alignment horizontal="center"/>
    </xf>
    <xf numFmtId="168" fontId="1" fillId="0" borderId="0" xfId="0" applyNumberFormat="1" applyFont="1" applyBorder="1" applyAlignment="1">
      <alignment horizontal="center"/>
    </xf>
    <xf numFmtId="168" fontId="15" fillId="38" borderId="1" xfId="0" applyNumberFormat="1" applyFont="1" applyFill="1" applyBorder="1" applyAlignment="1">
      <alignment horizontal="center"/>
    </xf>
    <xf numFmtId="168" fontId="4" fillId="0" borderId="0" xfId="0" applyNumberFormat="1" applyFont="1" applyBorder="1" applyAlignment="1">
      <alignment horizontal="center"/>
    </xf>
    <xf numFmtId="168" fontId="16" fillId="47" borderId="1" xfId="0" applyNumberFormat="1" applyFont="1" applyFill="1" applyBorder="1" applyAlignment="1">
      <alignment horizontal="center"/>
    </xf>
    <xf numFmtId="168" fontId="16" fillId="39" borderId="1" xfId="0" applyNumberFormat="1" applyFont="1" applyFill="1" applyBorder="1" applyAlignment="1">
      <alignment horizontal="center"/>
    </xf>
    <xf numFmtId="168" fontId="17" fillId="47" borderId="1" xfId="0" applyNumberFormat="1" applyFont="1" applyFill="1" applyBorder="1" applyAlignment="1">
      <alignment horizontal="center"/>
    </xf>
    <xf numFmtId="168" fontId="17" fillId="39" borderId="1" xfId="0" applyNumberFormat="1" applyFont="1" applyFill="1" applyBorder="1" applyAlignment="1">
      <alignment horizontal="center"/>
    </xf>
    <xf numFmtId="168" fontId="16" fillId="6" borderId="1" xfId="0" applyNumberFormat="1" applyFont="1" applyFill="1" applyBorder="1" applyAlignment="1">
      <alignment horizontal="center"/>
    </xf>
    <xf numFmtId="168" fontId="16" fillId="38" borderId="1" xfId="0" applyNumberFormat="1" applyFont="1" applyFill="1" applyBorder="1" applyAlignment="1">
      <alignment horizontal="center"/>
    </xf>
    <xf numFmtId="168" fontId="16" fillId="38" borderId="1" xfId="0" applyNumberFormat="1" applyFont="1" applyFill="1" applyBorder="1" applyAlignment="1" applyProtection="1">
      <alignment horizontal="center" vertical="center"/>
      <protection locked="0"/>
    </xf>
    <xf numFmtId="168" fontId="16" fillId="38" borderId="1" xfId="0" applyNumberFormat="1" applyFont="1" applyFill="1" applyBorder="1" applyAlignment="1"/>
    <xf numFmtId="168" fontId="16" fillId="2" borderId="1" xfId="0" applyNumberFormat="1" applyFont="1" applyFill="1" applyBorder="1"/>
    <xf numFmtId="168" fontId="17" fillId="2" borderId="1" xfId="0" applyNumberFormat="1" applyFont="1" applyFill="1" applyBorder="1"/>
    <xf numFmtId="168" fontId="15" fillId="2" borderId="1" xfId="0" applyNumberFormat="1" applyFont="1" applyFill="1" applyBorder="1" applyAlignment="1">
      <alignment horizontal="center" vertical="center"/>
    </xf>
    <xf numFmtId="168" fontId="15" fillId="0" borderId="1" xfId="0" applyNumberFormat="1" applyFont="1" applyFill="1" applyBorder="1" applyAlignment="1">
      <alignment horizontal="center" vertical="center"/>
    </xf>
    <xf numFmtId="168" fontId="16" fillId="0" borderId="1" xfId="0" applyNumberFormat="1" applyFont="1" applyFill="1" applyBorder="1" applyAlignment="1">
      <alignment horizontal="center" vertical="center"/>
    </xf>
    <xf numFmtId="168" fontId="15" fillId="38" borderId="1" xfId="0" applyNumberFormat="1" applyFont="1" applyFill="1" applyBorder="1" applyAlignment="1" applyProtection="1">
      <alignment horizontal="center" vertical="center"/>
      <protection locked="0"/>
    </xf>
    <xf numFmtId="168" fontId="16" fillId="72" borderId="1" xfId="0" applyNumberFormat="1" applyFont="1" applyFill="1" applyBorder="1" applyAlignment="1">
      <alignment horizontal="center"/>
    </xf>
    <xf numFmtId="168" fontId="15" fillId="74" borderId="1" xfId="0" applyNumberFormat="1" applyFont="1" applyFill="1" applyBorder="1" applyAlignment="1">
      <alignment horizontal="center"/>
    </xf>
    <xf numFmtId="168" fontId="15" fillId="72" borderId="1" xfId="0" applyNumberFormat="1" applyFont="1" applyFill="1" applyBorder="1" applyAlignment="1">
      <alignment horizontal="center" vertical="center"/>
    </xf>
    <xf numFmtId="168" fontId="15" fillId="72" borderId="1" xfId="0" applyNumberFormat="1" applyFont="1" applyFill="1" applyBorder="1" applyAlignment="1"/>
    <xf numFmtId="168" fontId="17" fillId="72" borderId="1" xfId="0" applyNumberFormat="1" applyFont="1" applyFill="1" applyBorder="1" applyAlignment="1"/>
    <xf numFmtId="168" fontId="18" fillId="75" borderId="1" xfId="0" applyNumberFormat="1" applyFont="1" applyFill="1" applyBorder="1" applyAlignment="1">
      <alignment horizontal="center"/>
    </xf>
    <xf numFmtId="168" fontId="15" fillId="38" borderId="1" xfId="0" applyNumberFormat="1" applyFont="1" applyFill="1" applyBorder="1" applyAlignment="1">
      <alignment horizontal="center" vertical="center"/>
    </xf>
    <xf numFmtId="168" fontId="17" fillId="38" borderId="1" xfId="0" applyNumberFormat="1" applyFont="1" applyFill="1" applyBorder="1" applyAlignment="1"/>
    <xf numFmtId="168" fontId="16" fillId="40" borderId="1" xfId="0" applyNumberFormat="1" applyFont="1" applyFill="1" applyBorder="1" applyAlignment="1">
      <alignment horizontal="center"/>
    </xf>
    <xf numFmtId="168" fontId="16" fillId="91" borderId="1" xfId="0" applyNumberFormat="1" applyFont="1" applyFill="1" applyBorder="1" applyAlignment="1">
      <alignment horizontal="center"/>
    </xf>
    <xf numFmtId="168" fontId="16" fillId="41" borderId="1" xfId="0" applyNumberFormat="1" applyFont="1" applyFill="1" applyBorder="1" applyAlignment="1">
      <alignment horizontal="center"/>
    </xf>
    <xf numFmtId="168" fontId="6" fillId="70" borderId="0" xfId="0" applyNumberFormat="1" applyFont="1" applyFill="1" applyBorder="1" applyAlignment="1">
      <alignment horizontal="center"/>
    </xf>
    <xf numFmtId="168" fontId="6" fillId="0" borderId="0" xfId="0" applyNumberFormat="1" applyFont="1" applyBorder="1" applyAlignment="1">
      <alignment horizontal="center"/>
    </xf>
    <xf numFmtId="3" fontId="15" fillId="0" borderId="1" xfId="0" applyNumberFormat="1" applyFont="1" applyFill="1" applyBorder="1" applyAlignment="1" applyProtection="1">
      <alignment horizontal="left"/>
    </xf>
    <xf numFmtId="3" fontId="16" fillId="0" borderId="1" xfId="0" applyNumberFormat="1" applyFont="1" applyFill="1" applyBorder="1" applyAlignment="1" applyProtection="1">
      <alignment horizontal="left"/>
    </xf>
    <xf numFmtId="1" fontId="15" fillId="17" borderId="1" xfId="0" applyNumberFormat="1" applyFont="1" applyFill="1" applyBorder="1" applyAlignment="1">
      <alignment horizontal="left"/>
    </xf>
    <xf numFmtId="0" fontId="15" fillId="19" borderId="1" xfId="0" applyFont="1" applyFill="1" applyBorder="1" applyAlignment="1">
      <alignment horizontal="left"/>
    </xf>
    <xf numFmtId="0" fontId="22" fillId="38" borderId="1" xfId="0" applyNumberFormat="1" applyFont="1" applyFill="1" applyBorder="1" applyAlignment="1" applyProtection="1">
      <alignment horizontal="left"/>
    </xf>
    <xf numFmtId="0" fontId="16" fillId="38" borderId="1" xfId="0" applyNumberFormat="1" applyFont="1" applyFill="1" applyBorder="1" applyAlignment="1" applyProtection="1">
      <alignment horizontal="left"/>
    </xf>
    <xf numFmtId="3" fontId="15" fillId="38" borderId="1" xfId="0" applyNumberFormat="1" applyFont="1" applyFill="1" applyBorder="1" applyAlignment="1" applyProtection="1">
      <alignment horizontal="left"/>
    </xf>
    <xf numFmtId="1" fontId="15" fillId="2" borderId="1" xfId="0" applyNumberFormat="1" applyFont="1" applyFill="1" applyBorder="1" applyAlignment="1">
      <alignment horizontal="left"/>
    </xf>
    <xf numFmtId="3" fontId="16" fillId="38" borderId="1" xfId="0" applyNumberFormat="1" applyFont="1" applyFill="1" applyBorder="1" applyAlignment="1" applyProtection="1">
      <alignment horizontal="left"/>
    </xf>
    <xf numFmtId="0" fontId="15" fillId="72" borderId="1" xfId="0" applyFont="1" applyFill="1" applyBorder="1" applyAlignment="1">
      <alignment horizontal="left"/>
    </xf>
    <xf numFmtId="167" fontId="15" fillId="2" borderId="1" xfId="0" applyNumberFormat="1" applyFont="1" applyFill="1" applyBorder="1"/>
    <xf numFmtId="167" fontId="15" fillId="72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top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top" textRotation="180" wrapText="1"/>
    </xf>
    <xf numFmtId="0" fontId="15" fillId="0" borderId="1" xfId="0" applyFont="1" applyFill="1" applyBorder="1" applyAlignment="1">
      <alignment horizontal="center"/>
    </xf>
    <xf numFmtId="0" fontId="15" fillId="46" borderId="27" xfId="0" applyFont="1" applyFill="1" applyBorder="1" applyAlignment="1"/>
    <xf numFmtId="0" fontId="15" fillId="77" borderId="33" xfId="0" applyFont="1" applyFill="1" applyBorder="1" applyAlignment="1"/>
    <xf numFmtId="0" fontId="15" fillId="92" borderId="0" xfId="0" applyFont="1" applyFill="1" applyBorder="1" applyAlignment="1"/>
    <xf numFmtId="0" fontId="15" fillId="77" borderId="0" xfId="0" applyFont="1" applyFill="1" applyBorder="1" applyAlignment="1"/>
    <xf numFmtId="0" fontId="15" fillId="92" borderId="35" xfId="0" applyFont="1" applyFill="1" applyBorder="1" applyAlignment="1"/>
    <xf numFmtId="0" fontId="15" fillId="51" borderId="33" xfId="0" applyFont="1" applyFill="1" applyBorder="1" applyAlignment="1"/>
    <xf numFmtId="0" fontId="15" fillId="92" borderId="27" xfId="0" applyFont="1" applyFill="1" applyBorder="1" applyAlignment="1"/>
    <xf numFmtId="0" fontId="15" fillId="51" borderId="27" xfId="0" applyFont="1" applyFill="1" applyBorder="1" applyAlignment="1"/>
    <xf numFmtId="0" fontId="1" fillId="92" borderId="0" xfId="0" applyFont="1" applyFill="1" applyBorder="1"/>
    <xf numFmtId="0" fontId="20" fillId="44" borderId="33" xfId="0" applyFont="1" applyFill="1" applyBorder="1" applyAlignment="1"/>
    <xf numFmtId="0" fontId="20" fillId="92" borderId="27" xfId="0" applyFont="1" applyFill="1" applyBorder="1" applyAlignment="1"/>
    <xf numFmtId="0" fontId="20" fillId="44" borderId="27" xfId="0" applyFont="1" applyFill="1" applyBorder="1" applyAlignment="1"/>
    <xf numFmtId="0" fontId="1" fillId="56" borderId="0" xfId="0" applyFont="1" applyFill="1" applyBorder="1"/>
    <xf numFmtId="0" fontId="15" fillId="93" borderId="33" xfId="0" applyFont="1" applyFill="1" applyBorder="1" applyAlignment="1"/>
    <xf numFmtId="0" fontId="15" fillId="93" borderId="27" xfId="0" applyFont="1" applyFill="1" applyBorder="1" applyAlignment="1"/>
    <xf numFmtId="0" fontId="15" fillId="94" borderId="29" xfId="0" applyFont="1" applyFill="1" applyBorder="1" applyAlignment="1">
      <alignment vertical="center" textRotation="180"/>
    </xf>
    <xf numFmtId="0" fontId="15" fillId="69" borderId="33" xfId="0" applyFont="1" applyFill="1" applyBorder="1" applyAlignment="1"/>
    <xf numFmtId="0" fontId="15" fillId="95" borderId="27" xfId="0" applyFont="1" applyFill="1" applyBorder="1" applyAlignment="1"/>
    <xf numFmtId="0" fontId="15" fillId="69" borderId="27" xfId="0" applyFont="1" applyFill="1" applyBorder="1" applyAlignment="1"/>
    <xf numFmtId="0" fontId="15" fillId="46" borderId="33" xfId="0" applyFont="1" applyFill="1" applyBorder="1" applyAlignment="1"/>
    <xf numFmtId="0" fontId="15" fillId="56" borderId="27" xfId="0" applyFont="1" applyFill="1" applyBorder="1" applyAlignment="1"/>
    <xf numFmtId="0" fontId="1" fillId="56" borderId="0" xfId="0" applyFont="1" applyFill="1" applyBorder="1" applyAlignment="1">
      <alignment horizontal="center"/>
    </xf>
    <xf numFmtId="1" fontId="15" fillId="46" borderId="22" xfId="0" applyNumberFormat="1" applyFont="1" applyFill="1" applyBorder="1" applyAlignment="1">
      <alignment horizontal="center" vertical="top" textRotation="180" wrapText="1"/>
    </xf>
    <xf numFmtId="2" fontId="15" fillId="56" borderId="22" xfId="0" applyNumberFormat="1" applyFont="1" applyFill="1" applyBorder="1"/>
    <xf numFmtId="0" fontId="15" fillId="56" borderId="22" xfId="0" applyFont="1" applyFill="1" applyBorder="1"/>
    <xf numFmtId="0" fontId="21" fillId="56" borderId="1" xfId="0" applyFont="1" applyFill="1" applyBorder="1" applyAlignment="1">
      <alignment horizontal="center"/>
    </xf>
    <xf numFmtId="0" fontId="15" fillId="39" borderId="2" xfId="0" applyFont="1" applyFill="1" applyBorder="1" applyAlignment="1"/>
    <xf numFmtId="0" fontId="15" fillId="39" borderId="30" xfId="0" applyFont="1" applyFill="1" applyBorder="1" applyAlignment="1"/>
    <xf numFmtId="1" fontId="1" fillId="70" borderId="1" xfId="0" applyNumberFormat="1" applyFont="1" applyFill="1" applyBorder="1" applyAlignment="1">
      <alignment horizontal="center"/>
    </xf>
    <xf numFmtId="1" fontId="15" fillId="8" borderId="1" xfId="0" applyNumberFormat="1" applyFont="1" applyFill="1" applyBorder="1" applyAlignment="1">
      <alignment horizontal="center" vertical="top" textRotation="180"/>
    </xf>
    <xf numFmtId="1" fontId="17" fillId="8" borderId="1" xfId="0" applyNumberFormat="1" applyFont="1" applyFill="1" applyBorder="1" applyAlignment="1">
      <alignment horizontal="center" vertical="top" textRotation="180"/>
    </xf>
    <xf numFmtId="1" fontId="15" fillId="11" borderId="1" xfId="0" applyNumberFormat="1" applyFont="1" applyFill="1" applyBorder="1" applyAlignment="1">
      <alignment horizontal="center" vertical="top" textRotation="180"/>
    </xf>
    <xf numFmtId="0" fontId="15" fillId="86" borderId="1" xfId="0" applyNumberFormat="1" applyFont="1" applyFill="1" applyBorder="1" applyAlignment="1" applyProtection="1"/>
    <xf numFmtId="49" fontId="1" fillId="70" borderId="1" xfId="0" applyNumberFormat="1" applyFont="1" applyFill="1" applyBorder="1" applyAlignment="1">
      <alignment horizontal="center"/>
    </xf>
    <xf numFmtId="1" fontId="16" fillId="8" borderId="1" xfId="0" applyNumberFormat="1" applyFont="1" applyFill="1" applyBorder="1" applyAlignment="1">
      <alignment horizontal="center" vertical="top" textRotation="180"/>
    </xf>
    <xf numFmtId="166" fontId="15" fillId="86" borderId="1" xfId="0" applyNumberFormat="1" applyFont="1" applyFill="1" applyBorder="1" applyAlignment="1">
      <alignment horizontal="center"/>
    </xf>
    <xf numFmtId="168" fontId="15" fillId="47" borderId="40" xfId="0" applyNumberFormat="1" applyFont="1" applyFill="1" applyBorder="1" applyAlignment="1">
      <alignment horizontal="center"/>
    </xf>
    <xf numFmtId="168" fontId="15" fillId="39" borderId="0" xfId="0" applyNumberFormat="1" applyFont="1" applyFill="1" applyBorder="1" applyAlignment="1">
      <alignment horizontal="center"/>
    </xf>
    <xf numFmtId="168" fontId="1" fillId="0" borderId="41" xfId="0" applyNumberFormat="1" applyFont="1" applyBorder="1" applyAlignment="1">
      <alignment horizontal="center"/>
    </xf>
    <xf numFmtId="168" fontId="1" fillId="0" borderId="6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168" fontId="15" fillId="38" borderId="6" xfId="0" applyNumberFormat="1" applyFont="1" applyFill="1" applyBorder="1" applyAlignment="1">
      <alignment horizontal="center"/>
    </xf>
    <xf numFmtId="168" fontId="15" fillId="47" borderId="6" xfId="0" applyNumberFormat="1" applyFont="1" applyFill="1" applyBorder="1" applyAlignment="1">
      <alignment horizontal="center"/>
    </xf>
    <xf numFmtId="168" fontId="15" fillId="6" borderId="6" xfId="0" applyNumberFormat="1" applyFont="1" applyFill="1" applyBorder="1" applyAlignment="1">
      <alignment horizontal="center"/>
    </xf>
    <xf numFmtId="49" fontId="1" fillId="70" borderId="6" xfId="0" applyNumberFormat="1" applyFont="1" applyFill="1" applyBorder="1" applyAlignment="1">
      <alignment horizontal="center"/>
    </xf>
    <xf numFmtId="21" fontId="15" fillId="41" borderId="6" xfId="0" applyNumberFormat="1" applyFont="1" applyFill="1" applyBorder="1" applyAlignment="1" applyProtection="1">
      <alignment horizontal="center" vertical="center" wrapText="1" readingOrder="1"/>
      <protection locked="0"/>
    </xf>
    <xf numFmtId="168" fontId="15" fillId="91" borderId="6" xfId="0" applyNumberFormat="1" applyFont="1" applyFill="1" applyBorder="1" applyAlignment="1">
      <alignment horizontal="center"/>
    </xf>
    <xf numFmtId="164" fontId="15" fillId="0" borderId="6" xfId="0" applyNumberFormat="1" applyFont="1" applyFill="1" applyBorder="1" applyAlignment="1">
      <alignment horizontal="center"/>
    </xf>
    <xf numFmtId="167" fontId="15" fillId="14" borderId="6" xfId="0" applyNumberFormat="1" applyFont="1" applyFill="1" applyBorder="1" applyAlignment="1">
      <alignment horizontal="center"/>
    </xf>
    <xf numFmtId="21" fontId="15" fillId="0" borderId="6" xfId="0" applyNumberFormat="1" applyFont="1" applyFill="1" applyBorder="1" applyAlignment="1">
      <alignment horizontal="center"/>
    </xf>
    <xf numFmtId="1" fontId="15" fillId="8" borderId="6" xfId="0" applyNumberFormat="1" applyFont="1" applyFill="1" applyBorder="1" applyAlignment="1">
      <alignment horizontal="center" vertical="top" textRotation="180" wrapText="1"/>
    </xf>
    <xf numFmtId="1" fontId="15" fillId="16" borderId="6" xfId="0" applyNumberFormat="1" applyFont="1" applyFill="1" applyBorder="1" applyAlignment="1">
      <alignment horizontal="center"/>
    </xf>
    <xf numFmtId="168" fontId="15" fillId="47" borderId="2" xfId="0" applyNumberFormat="1" applyFont="1" applyFill="1" applyBorder="1" applyAlignment="1">
      <alignment horizontal="center"/>
    </xf>
    <xf numFmtId="168" fontId="1" fillId="0" borderId="3" xfId="0" applyNumberFormat="1" applyFont="1" applyBorder="1" applyAlignment="1">
      <alignment horizontal="center"/>
    </xf>
    <xf numFmtId="168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70" borderId="42" xfId="0" applyNumberFormat="1" applyFont="1" applyFill="1" applyBorder="1" applyAlignment="1">
      <alignment horizontal="center"/>
    </xf>
    <xf numFmtId="21" fontId="15" fillId="41" borderId="42" xfId="0" applyNumberFormat="1" applyFont="1" applyFill="1" applyBorder="1" applyAlignment="1" applyProtection="1">
      <alignment horizontal="center" vertical="center" wrapText="1" readingOrder="1"/>
      <protection locked="0"/>
    </xf>
    <xf numFmtId="164" fontId="15" fillId="0" borderId="42" xfId="0" applyNumberFormat="1" applyFont="1" applyFill="1" applyBorder="1" applyAlignment="1">
      <alignment horizontal="center"/>
    </xf>
    <xf numFmtId="164" fontId="17" fillId="0" borderId="42" xfId="0" applyNumberFormat="1" applyFont="1" applyFill="1" applyBorder="1" applyAlignment="1"/>
    <xf numFmtId="167" fontId="15" fillId="14" borderId="42" xfId="0" applyNumberFormat="1" applyFont="1" applyFill="1" applyBorder="1" applyAlignment="1">
      <alignment horizontal="center"/>
    </xf>
    <xf numFmtId="1" fontId="17" fillId="15" borderId="42" xfId="0" applyNumberFormat="1" applyFont="1" applyFill="1" applyBorder="1" applyAlignment="1">
      <alignment horizontal="center"/>
    </xf>
    <xf numFmtId="1" fontId="15" fillId="8" borderId="42" xfId="0" applyNumberFormat="1" applyFont="1" applyFill="1" applyBorder="1" applyAlignment="1">
      <alignment horizontal="center" vertical="top" textRotation="180" wrapText="1"/>
    </xf>
    <xf numFmtId="1" fontId="15" fillId="16" borderId="42" xfId="0" applyNumberFormat="1" applyFont="1" applyFill="1" applyBorder="1" applyAlignment="1">
      <alignment horizontal="center"/>
    </xf>
    <xf numFmtId="4" fontId="15" fillId="0" borderId="42" xfId="0" applyNumberFormat="1" applyFont="1" applyBorder="1" applyAlignment="1">
      <alignment horizontal="center"/>
    </xf>
    <xf numFmtId="165" fontId="15" fillId="0" borderId="42" xfId="0" applyNumberFormat="1" applyFont="1" applyFill="1" applyBorder="1" applyAlignment="1">
      <alignment horizontal="center"/>
    </xf>
    <xf numFmtId="165" fontId="15" fillId="0" borderId="42" xfId="0" applyNumberFormat="1" applyFont="1" applyBorder="1" applyAlignment="1">
      <alignment horizontal="center"/>
    </xf>
    <xf numFmtId="168" fontId="15" fillId="0" borderId="6" xfId="0" applyNumberFormat="1" applyFont="1" applyFill="1" applyBorder="1" applyAlignment="1">
      <alignment horizontal="center"/>
    </xf>
    <xf numFmtId="4" fontId="15" fillId="0" borderId="6" xfId="0" applyNumberFormat="1" applyFont="1" applyBorder="1" applyAlignment="1">
      <alignment horizontal="center"/>
    </xf>
    <xf numFmtId="165" fontId="15" fillId="0" borderId="6" xfId="0" applyNumberFormat="1" applyFont="1" applyFill="1" applyBorder="1" applyAlignment="1">
      <alignment horizontal="center"/>
    </xf>
    <xf numFmtId="165" fontId="15" fillId="0" borderId="6" xfId="0" applyNumberFormat="1" applyFont="1" applyBorder="1" applyAlignment="1">
      <alignment horizontal="center"/>
    </xf>
    <xf numFmtId="165" fontId="15" fillId="2" borderId="43" xfId="0" applyNumberFormat="1" applyFont="1" applyFill="1" applyBorder="1" applyAlignment="1">
      <alignment horizontal="center"/>
    </xf>
    <xf numFmtId="49" fontId="15" fillId="2" borderId="1" xfId="0" applyNumberFormat="1" applyFont="1" applyFill="1" applyBorder="1" applyAlignment="1"/>
    <xf numFmtId="49" fontId="15" fillId="0" borderId="1" xfId="0" applyNumberFormat="1" applyFont="1" applyFill="1" applyBorder="1" applyAlignment="1">
      <alignment horizontal="center"/>
    </xf>
    <xf numFmtId="49" fontId="15" fillId="39" borderId="1" xfId="0" applyNumberFormat="1" applyFont="1" applyFill="1" applyBorder="1" applyAlignment="1">
      <alignment horizontal="center"/>
    </xf>
    <xf numFmtId="49" fontId="15" fillId="38" borderId="1" xfId="0" applyNumberFormat="1" applyFont="1" applyFill="1" applyBorder="1" applyAlignment="1" applyProtection="1">
      <alignment horizontal="center" vertical="center"/>
      <protection locked="0"/>
    </xf>
    <xf numFmtId="1" fontId="15" fillId="22" borderId="7" xfId="0" applyNumberFormat="1" applyFont="1" applyFill="1" applyBorder="1" applyAlignment="1">
      <alignment horizontal="center"/>
    </xf>
    <xf numFmtId="1" fontId="15" fillId="22" borderId="1" xfId="0" applyNumberFormat="1" applyFont="1" applyFill="1" applyBorder="1" applyAlignment="1">
      <alignment horizontal="center"/>
    </xf>
    <xf numFmtId="1" fontId="15" fillId="22" borderId="1" xfId="0" applyNumberFormat="1" applyFont="1" applyFill="1" applyBorder="1" applyAlignment="1"/>
    <xf numFmtId="1" fontId="15" fillId="22" borderId="6" xfId="0" applyNumberFormat="1" applyFont="1" applyFill="1" applyBorder="1" applyAlignment="1"/>
    <xf numFmtId="49" fontId="15" fillId="22" borderId="6" xfId="0" applyNumberFormat="1" applyFont="1" applyFill="1" applyBorder="1" applyAlignment="1"/>
    <xf numFmtId="49" fontId="15" fillId="22" borderId="1" xfId="0" applyNumberFormat="1" applyFont="1" applyFill="1" applyBorder="1" applyAlignment="1"/>
    <xf numFmtId="49" fontId="15" fillId="22" borderId="1" xfId="0" applyNumberFormat="1" applyFont="1" applyFill="1" applyBorder="1"/>
    <xf numFmtId="164" fontId="15" fillId="22" borderId="1" xfId="0" applyNumberFormat="1" applyFont="1" applyFill="1" applyBorder="1"/>
    <xf numFmtId="164" fontId="17" fillId="22" borderId="1" xfId="0" applyNumberFormat="1" applyFont="1" applyFill="1" applyBorder="1"/>
    <xf numFmtId="164" fontId="15" fillId="22" borderId="1" xfId="0" applyNumberFormat="1" applyFont="1" applyFill="1" applyBorder="1" applyAlignment="1"/>
    <xf numFmtId="164" fontId="16" fillId="22" borderId="1" xfId="0" applyNumberFormat="1" applyFont="1" applyFill="1" applyBorder="1" applyAlignment="1"/>
    <xf numFmtId="21" fontId="15" fillId="22" borderId="1" xfId="0" applyNumberFormat="1" applyFont="1" applyFill="1" applyBorder="1" applyAlignment="1"/>
    <xf numFmtId="164" fontId="17" fillId="22" borderId="1" xfId="0" applyNumberFormat="1" applyFont="1" applyFill="1" applyBorder="1" applyAlignment="1"/>
    <xf numFmtId="1" fontId="15" fillId="23" borderId="1" xfId="0" applyNumberFormat="1" applyFont="1" applyFill="1" applyBorder="1" applyAlignment="1">
      <alignment horizontal="center" vertical="top" textRotation="180" wrapText="1"/>
    </xf>
    <xf numFmtId="166" fontId="15" fillId="22" borderId="1" xfId="0" applyNumberFormat="1" applyFont="1" applyFill="1" applyBorder="1" applyAlignment="1">
      <alignment horizontal="center"/>
    </xf>
    <xf numFmtId="165" fontId="15" fillId="22" borderId="1" xfId="0" applyNumberFormat="1" applyFont="1" applyFill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164" fontId="17" fillId="19" borderId="1" xfId="0" applyNumberFormat="1" applyFont="1" applyFill="1" applyBorder="1" applyAlignment="1"/>
    <xf numFmtId="1" fontId="15" fillId="24" borderId="7" xfId="0" applyNumberFormat="1" applyFont="1" applyFill="1" applyBorder="1" applyAlignment="1">
      <alignment horizontal="center"/>
    </xf>
    <xf numFmtId="1" fontId="15" fillId="24" borderId="1" xfId="0" applyNumberFormat="1" applyFont="1" applyFill="1" applyBorder="1" applyAlignment="1">
      <alignment horizontal="center"/>
    </xf>
    <xf numFmtId="1" fontId="15" fillId="24" borderId="1" xfId="0" applyNumberFormat="1" applyFont="1" applyFill="1" applyBorder="1" applyAlignment="1"/>
    <xf numFmtId="164" fontId="15" fillId="24" borderId="1" xfId="0" applyNumberFormat="1" applyFont="1" applyFill="1" applyBorder="1" applyAlignment="1">
      <alignment horizontal="center"/>
    </xf>
    <xf numFmtId="49" fontId="15" fillId="24" borderId="1" xfId="0" applyNumberFormat="1" applyFont="1" applyFill="1" applyBorder="1" applyAlignment="1">
      <alignment horizontal="center"/>
    </xf>
    <xf numFmtId="164" fontId="15" fillId="24" borderId="1" xfId="0" applyNumberFormat="1" applyFont="1" applyFill="1" applyBorder="1" applyAlignment="1"/>
    <xf numFmtId="21" fontId="15" fillId="24" borderId="1" xfId="0" applyNumberFormat="1" applyFont="1" applyFill="1" applyBorder="1" applyAlignment="1"/>
    <xf numFmtId="166" fontId="15" fillId="24" borderId="1" xfId="0" applyNumberFormat="1" applyFont="1" applyFill="1" applyBorder="1" applyAlignment="1"/>
    <xf numFmtId="49" fontId="15" fillId="24" borderId="1" xfId="0" applyNumberFormat="1" applyFont="1" applyFill="1" applyBorder="1" applyAlignment="1"/>
    <xf numFmtId="164" fontId="15" fillId="24" borderId="1" xfId="0" applyNumberFormat="1" applyFont="1" applyFill="1" applyBorder="1" applyAlignment="1">
      <alignment horizontal="left" vertical="center"/>
    </xf>
    <xf numFmtId="164" fontId="17" fillId="24" borderId="1" xfId="0" applyNumberFormat="1" applyFont="1" applyFill="1" applyBorder="1" applyAlignment="1"/>
    <xf numFmtId="21" fontId="15" fillId="24" borderId="1" xfId="0" applyNumberFormat="1" applyFont="1" applyFill="1" applyBorder="1"/>
    <xf numFmtId="164" fontId="15" fillId="24" borderId="1" xfId="0" applyNumberFormat="1" applyFont="1" applyFill="1" applyBorder="1"/>
    <xf numFmtId="49" fontId="15" fillId="24" borderId="1" xfId="0" applyNumberFormat="1" applyFont="1" applyFill="1" applyBorder="1"/>
    <xf numFmtId="164" fontId="16" fillId="24" borderId="1" xfId="0" applyNumberFormat="1" applyFont="1" applyFill="1" applyBorder="1"/>
    <xf numFmtId="164" fontId="17" fillId="24" borderId="1" xfId="0" applyNumberFormat="1" applyFont="1" applyFill="1" applyBorder="1"/>
    <xf numFmtId="2" fontId="15" fillId="25" borderId="1" xfId="0" applyNumberFormat="1" applyFont="1" applyFill="1" applyBorder="1" applyAlignment="1">
      <alignment horizontal="center"/>
    </xf>
    <xf numFmtId="49" fontId="15" fillId="25" borderId="1" xfId="0" applyNumberFormat="1" applyFont="1" applyFill="1" applyBorder="1" applyAlignment="1">
      <alignment horizontal="center"/>
    </xf>
    <xf numFmtId="2" fontId="16" fillId="25" borderId="1" xfId="0" applyNumberFormat="1" applyFont="1" applyFill="1" applyBorder="1" applyAlignment="1">
      <alignment horizontal="center"/>
    </xf>
    <xf numFmtId="2" fontId="17" fillId="25" borderId="1" xfId="0" applyNumberFormat="1" applyFont="1" applyFill="1" applyBorder="1" applyAlignment="1">
      <alignment horizontal="center"/>
    </xf>
    <xf numFmtId="1" fontId="15" fillId="24" borderId="1" xfId="0" applyNumberFormat="1" applyFont="1" applyFill="1" applyBorder="1"/>
    <xf numFmtId="166" fontId="15" fillId="24" borderId="1" xfId="0" applyNumberFormat="1" applyFont="1" applyFill="1" applyBorder="1" applyAlignment="1">
      <alignment horizontal="center"/>
    </xf>
    <xf numFmtId="166" fontId="15" fillId="26" borderId="1" xfId="0" applyNumberFormat="1" applyFont="1" applyFill="1" applyBorder="1" applyAlignment="1">
      <alignment horizontal="center"/>
    </xf>
    <xf numFmtId="165" fontId="15" fillId="24" borderId="1" xfId="0" applyNumberFormat="1" applyFont="1" applyFill="1" applyBorder="1" applyAlignment="1">
      <alignment horizontal="center"/>
    </xf>
    <xf numFmtId="49" fontId="15" fillId="0" borderId="1" xfId="0" applyNumberFormat="1" applyFont="1" applyFill="1" applyBorder="1" applyAlignment="1">
      <alignment horizontal="center" vertical="center" wrapText="1"/>
    </xf>
    <xf numFmtId="49" fontId="15" fillId="6" borderId="1" xfId="0" applyNumberFormat="1" applyFont="1" applyFill="1" applyBorder="1" applyAlignment="1">
      <alignment horizontal="center"/>
    </xf>
    <xf numFmtId="0" fontId="15" fillId="0" borderId="42" xfId="0" applyNumberFormat="1" applyFont="1" applyFill="1" applyBorder="1" applyAlignment="1" applyProtection="1"/>
    <xf numFmtId="166" fontId="15" fillId="0" borderId="42" xfId="0" applyNumberFormat="1" applyFont="1" applyFill="1" applyBorder="1" applyAlignment="1">
      <alignment horizontal="center"/>
    </xf>
    <xf numFmtId="49" fontId="15" fillId="0" borderId="42" xfId="0" applyNumberFormat="1" applyFont="1" applyFill="1" applyBorder="1" applyAlignment="1">
      <alignment horizontal="center" vertical="center"/>
    </xf>
    <xf numFmtId="164" fontId="15" fillId="0" borderId="42" xfId="0" applyNumberFormat="1" applyFont="1" applyFill="1" applyBorder="1" applyAlignment="1"/>
    <xf numFmtId="167" fontId="15" fillId="0" borderId="42" xfId="0" applyNumberFormat="1" applyFont="1" applyFill="1" applyBorder="1" applyAlignment="1">
      <alignment horizontal="center"/>
    </xf>
    <xf numFmtId="164" fontId="15" fillId="39" borderId="42" xfId="0" applyNumberFormat="1" applyFont="1" applyFill="1" applyBorder="1" applyAlignment="1">
      <alignment horizontal="center"/>
    </xf>
    <xf numFmtId="49" fontId="15" fillId="39" borderId="42" xfId="0" applyNumberFormat="1" applyFont="1" applyFill="1" applyBorder="1" applyAlignment="1">
      <alignment horizontal="center"/>
    </xf>
    <xf numFmtId="49" fontId="15" fillId="38" borderId="42" xfId="0" applyNumberFormat="1" applyFont="1" applyFill="1" applyBorder="1" applyAlignment="1">
      <alignment horizontal="center" vertical="center"/>
    </xf>
    <xf numFmtId="164" fontId="15" fillId="38" borderId="42" xfId="0" applyNumberFormat="1" applyFont="1" applyFill="1" applyBorder="1" applyAlignment="1"/>
    <xf numFmtId="164" fontId="17" fillId="38" borderId="42" xfId="0" applyNumberFormat="1" applyFont="1" applyFill="1" applyBorder="1" applyAlignment="1"/>
    <xf numFmtId="167" fontId="15" fillId="47" borderId="42" xfId="0" applyNumberFormat="1" applyFont="1" applyFill="1" applyBorder="1" applyAlignment="1">
      <alignment horizontal="center"/>
    </xf>
    <xf numFmtId="164" fontId="15" fillId="6" borderId="42" xfId="0" applyNumberFormat="1" applyFont="1" applyFill="1" applyBorder="1" applyAlignment="1">
      <alignment horizontal="center"/>
    </xf>
    <xf numFmtId="49" fontId="15" fillId="6" borderId="42" xfId="0" applyNumberFormat="1" applyFont="1" applyFill="1" applyBorder="1" applyAlignment="1">
      <alignment horizontal="center"/>
    </xf>
    <xf numFmtId="49" fontId="15" fillId="41" borderId="42" xfId="0" applyNumberFormat="1" applyFont="1" applyFill="1" applyBorder="1" applyAlignment="1">
      <alignment horizontal="center" vertical="center"/>
    </xf>
    <xf numFmtId="164" fontId="16" fillId="0" borderId="42" xfId="0" applyNumberFormat="1" applyFont="1" applyFill="1" applyBorder="1" applyAlignment="1"/>
    <xf numFmtId="49" fontId="15" fillId="0" borderId="42" xfId="0" applyNumberFormat="1" applyFont="1" applyFill="1" applyBorder="1" applyAlignment="1">
      <alignment horizontal="center"/>
    </xf>
    <xf numFmtId="49" fontId="15" fillId="0" borderId="42" xfId="0" applyNumberFormat="1" applyFont="1" applyFill="1" applyBorder="1" applyAlignment="1">
      <alignment horizontal="center" vertical="center" wrapText="1"/>
    </xf>
    <xf numFmtId="167" fontId="15" fillId="6" borderId="42" xfId="0" applyNumberFormat="1" applyFont="1" applyFill="1" applyBorder="1" applyAlignment="1">
      <alignment horizontal="center"/>
    </xf>
    <xf numFmtId="1" fontId="15" fillId="0" borderId="1" xfId="0" applyNumberFormat="1" applyFont="1" applyBorder="1"/>
    <xf numFmtId="1" fontId="15" fillId="38" borderId="0" xfId="0" applyNumberFormat="1" applyFont="1" applyFill="1" applyBorder="1"/>
    <xf numFmtId="1" fontId="15" fillId="38" borderId="0" xfId="0" applyNumberFormat="1" applyFont="1" applyFill="1" applyBorder="1" applyAlignment="1">
      <alignment horizontal="center"/>
    </xf>
    <xf numFmtId="1" fontId="15" fillId="38" borderId="0" xfId="0" applyNumberFormat="1" applyFont="1" applyFill="1" applyBorder="1" applyAlignment="1">
      <alignment horizontal="left"/>
    </xf>
    <xf numFmtId="49" fontId="15" fillId="38" borderId="0" xfId="0" applyNumberFormat="1" applyFont="1" applyFill="1" applyBorder="1" applyAlignment="1">
      <alignment horizontal="left"/>
    </xf>
    <xf numFmtId="2" fontId="15" fillId="38" borderId="0" xfId="0" applyNumberFormat="1" applyFont="1" applyFill="1" applyBorder="1" applyAlignment="1">
      <alignment horizontal="center"/>
    </xf>
    <xf numFmtId="49" fontId="15" fillId="38" borderId="0" xfId="0" applyNumberFormat="1" applyFont="1" applyFill="1" applyBorder="1" applyAlignment="1">
      <alignment horizontal="center"/>
    </xf>
    <xf numFmtId="49" fontId="1" fillId="38" borderId="0" xfId="0" applyNumberFormat="1" applyFont="1" applyFill="1" applyBorder="1" applyAlignment="1">
      <alignment horizontal="center"/>
    </xf>
    <xf numFmtId="21" fontId="15" fillId="38" borderId="0" xfId="0" applyNumberFormat="1" applyFont="1" applyFill="1" applyBorder="1" applyAlignment="1">
      <alignment horizontal="center"/>
    </xf>
    <xf numFmtId="0" fontId="15" fillId="38" borderId="0" xfId="0" applyFont="1" applyFill="1" applyBorder="1" applyAlignment="1">
      <alignment horizontal="center"/>
    </xf>
    <xf numFmtId="165" fontId="15" fillId="38" borderId="0" xfId="0" applyNumberFormat="1" applyFont="1" applyFill="1" applyBorder="1" applyAlignment="1">
      <alignment horizontal="center"/>
    </xf>
    <xf numFmtId="1" fontId="15" fillId="0" borderId="1" xfId="0" applyNumberFormat="1" applyFont="1" applyFill="1" applyBorder="1"/>
    <xf numFmtId="9" fontId="17" fillId="0" borderId="1" xfId="2" applyFont="1" applyFill="1" applyBorder="1"/>
    <xf numFmtId="169" fontId="15" fillId="38" borderId="0" xfId="0" applyNumberFormat="1" applyFont="1" applyFill="1" applyBorder="1"/>
    <xf numFmtId="0" fontId="1" fillId="46" borderId="0" xfId="0" applyFont="1" applyFill="1" applyBorder="1"/>
    <xf numFmtId="0" fontId="1" fillId="46" borderId="0" xfId="0" applyFont="1" applyFill="1" applyBorder="1" applyAlignment="1">
      <alignment horizontal="center"/>
    </xf>
    <xf numFmtId="1" fontId="1" fillId="46" borderId="0" xfId="0" applyNumberFormat="1" applyFont="1" applyFill="1" applyBorder="1" applyAlignment="1">
      <alignment horizontal="center"/>
    </xf>
    <xf numFmtId="1" fontId="1" fillId="46" borderId="0" xfId="0" applyNumberFormat="1" applyFont="1" applyFill="1" applyBorder="1" applyAlignment="1">
      <alignment horizontal="left"/>
    </xf>
    <xf numFmtId="49" fontId="1" fillId="46" borderId="0" xfId="0" applyNumberFormat="1" applyFont="1" applyFill="1" applyBorder="1" applyAlignment="1">
      <alignment horizontal="left"/>
    </xf>
    <xf numFmtId="2" fontId="1" fillId="46" borderId="0" xfId="0" applyNumberFormat="1" applyFont="1" applyFill="1" applyBorder="1" applyAlignment="1">
      <alignment horizontal="center"/>
    </xf>
    <xf numFmtId="49" fontId="1" fillId="46" borderId="0" xfId="0" applyNumberFormat="1" applyFont="1" applyFill="1" applyBorder="1" applyAlignment="1">
      <alignment horizontal="center"/>
    </xf>
    <xf numFmtId="2" fontId="1" fillId="38" borderId="0" xfId="0" applyNumberFormat="1" applyFont="1" applyFill="1" applyBorder="1" applyAlignment="1">
      <alignment horizontal="center"/>
    </xf>
    <xf numFmtId="1" fontId="1" fillId="38" borderId="0" xfId="0" applyNumberFormat="1" applyFont="1" applyFill="1" applyBorder="1" applyAlignment="1">
      <alignment horizontal="center"/>
    </xf>
    <xf numFmtId="1" fontId="1" fillId="38" borderId="0" xfId="0" applyNumberFormat="1" applyFont="1" applyFill="1" applyBorder="1" applyAlignment="1">
      <alignment horizontal="left"/>
    </xf>
    <xf numFmtId="49" fontId="1" fillId="38" borderId="0" xfId="0" applyNumberFormat="1" applyFont="1" applyFill="1" applyBorder="1" applyAlignment="1">
      <alignment horizontal="left"/>
    </xf>
    <xf numFmtId="170" fontId="1" fillId="46" borderId="0" xfId="0" applyNumberFormat="1" applyFont="1" applyFill="1" applyBorder="1" applyAlignment="1">
      <alignment horizontal="left"/>
    </xf>
    <xf numFmtId="0" fontId="1" fillId="70" borderId="0" xfId="0" applyFont="1" applyFill="1" applyBorder="1"/>
    <xf numFmtId="0" fontId="1" fillId="70" borderId="0" xfId="0" applyFont="1" applyFill="1" applyBorder="1" applyAlignment="1">
      <alignment horizontal="center"/>
    </xf>
    <xf numFmtId="1" fontId="1" fillId="70" borderId="0" xfId="0" applyNumberFormat="1" applyFont="1" applyFill="1" applyBorder="1" applyAlignment="1">
      <alignment horizontal="center"/>
    </xf>
    <xf numFmtId="1" fontId="1" fillId="70" borderId="0" xfId="0" applyNumberFormat="1" applyFont="1" applyFill="1" applyBorder="1" applyAlignment="1">
      <alignment horizontal="left"/>
    </xf>
    <xf numFmtId="49" fontId="1" fillId="70" borderId="0" xfId="0" applyNumberFormat="1" applyFont="1" applyFill="1" applyBorder="1" applyAlignment="1">
      <alignment horizontal="left"/>
    </xf>
    <xf numFmtId="2" fontId="1" fillId="70" borderId="0" xfId="0" applyNumberFormat="1" applyFont="1" applyFill="1" applyBorder="1" applyAlignment="1">
      <alignment horizontal="center"/>
    </xf>
    <xf numFmtId="49" fontId="1" fillId="70" borderId="0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4" borderId="1" xfId="0" applyFont="1" applyFill="1" applyBorder="1" applyAlignment="1">
      <alignment horizontal="center" vertical="top"/>
    </xf>
    <xf numFmtId="0" fontId="15" fillId="0" borderId="1" xfId="0" applyFont="1" applyBorder="1" applyAlignment="1">
      <alignment horizontal="center" vertical="top" textRotation="180" wrapText="1"/>
    </xf>
    <xf numFmtId="49" fontId="6" fillId="70" borderId="1" xfId="0" applyNumberFormat="1" applyFont="1" applyFill="1" applyBorder="1" applyAlignment="1">
      <alignment horizontal="center"/>
    </xf>
    <xf numFmtId="0" fontId="15" fillId="38" borderId="1" xfId="0" applyNumberFormat="1" applyFont="1" applyFill="1" applyBorder="1" applyAlignment="1" applyProtection="1">
      <alignment horizontal="left"/>
    </xf>
    <xf numFmtId="164" fontId="15" fillId="0" borderId="6" xfId="0" applyNumberFormat="1" applyFont="1" applyFill="1" applyBorder="1" applyAlignment="1"/>
    <xf numFmtId="167" fontId="15" fillId="6" borderId="6" xfId="0" applyNumberFormat="1" applyFont="1" applyFill="1" applyBorder="1" applyAlignment="1">
      <alignment horizontal="center"/>
    </xf>
    <xf numFmtId="1" fontId="15" fillId="15" borderId="6" xfId="0" applyNumberFormat="1" applyFont="1" applyFill="1" applyBorder="1" applyAlignment="1">
      <alignment horizontal="center"/>
    </xf>
    <xf numFmtId="0" fontId="15" fillId="98" borderId="33" xfId="0" applyFont="1" applyFill="1" applyBorder="1" applyAlignment="1"/>
    <xf numFmtId="0" fontId="15" fillId="98" borderId="0" xfId="0" applyFont="1" applyFill="1" applyBorder="1" applyAlignment="1"/>
    <xf numFmtId="2" fontId="15" fillId="99" borderId="1" xfId="0" applyNumberFormat="1" applyFont="1" applyFill="1" applyBorder="1" applyAlignment="1">
      <alignment horizontal="center" vertical="center" textRotation="180"/>
    </xf>
    <xf numFmtId="49" fontId="15" fillId="99" borderId="1" xfId="0" applyNumberFormat="1" applyFont="1" applyFill="1" applyBorder="1" applyAlignment="1">
      <alignment horizontal="center" vertical="top" textRotation="180" wrapText="1"/>
    </xf>
    <xf numFmtId="0" fontId="15" fillId="100" borderId="33" xfId="0" applyFont="1" applyFill="1" applyBorder="1" applyAlignment="1"/>
    <xf numFmtId="0" fontId="15" fillId="100" borderId="27" xfId="0" applyFont="1" applyFill="1" applyBorder="1" applyAlignment="1"/>
    <xf numFmtId="0" fontId="20" fillId="101" borderId="33" xfId="0" applyFont="1" applyFill="1" applyBorder="1" applyAlignment="1"/>
    <xf numFmtId="0" fontId="20" fillId="101" borderId="27" xfId="0" applyFont="1" applyFill="1" applyBorder="1" applyAlignment="1"/>
    <xf numFmtId="0" fontId="15" fillId="48" borderId="33" xfId="0" applyFont="1" applyFill="1" applyBorder="1" applyAlignment="1"/>
    <xf numFmtId="0" fontId="15" fillId="48" borderId="27" xfId="0" applyFont="1" applyFill="1" applyBorder="1" applyAlignment="1"/>
    <xf numFmtId="0" fontId="15" fillId="38" borderId="33" xfId="0" applyFont="1" applyFill="1" applyBorder="1" applyAlignment="1"/>
    <xf numFmtId="0" fontId="15" fillId="38" borderId="27" xfId="0" applyFont="1" applyFill="1" applyBorder="1" applyAlignment="1"/>
    <xf numFmtId="1" fontId="1" fillId="38" borderId="1" xfId="0" applyNumberFormat="1" applyFont="1" applyFill="1" applyBorder="1" applyAlignment="1">
      <alignment horizontal="center"/>
    </xf>
    <xf numFmtId="49" fontId="1" fillId="38" borderId="1" xfId="0" applyNumberFormat="1" applyFont="1" applyFill="1" applyBorder="1" applyAlignment="1">
      <alignment horizontal="center"/>
    </xf>
    <xf numFmtId="168" fontId="15" fillId="38" borderId="1" xfId="0" applyNumberFormat="1" applyFont="1" applyFill="1" applyBorder="1" applyAlignment="1"/>
    <xf numFmtId="168" fontId="1" fillId="38" borderId="41" xfId="0" applyNumberFormat="1" applyFont="1" applyFill="1" applyBorder="1" applyAlignment="1">
      <alignment horizontal="center"/>
    </xf>
    <xf numFmtId="168" fontId="1" fillId="38" borderId="6" xfId="0" applyNumberFormat="1" applyFont="1" applyFill="1" applyBorder="1" applyAlignment="1">
      <alignment horizontal="center"/>
    </xf>
    <xf numFmtId="49" fontId="1" fillId="38" borderId="6" xfId="0" applyNumberFormat="1" applyFont="1" applyFill="1" applyBorder="1" applyAlignment="1">
      <alignment horizontal="center"/>
    </xf>
    <xf numFmtId="168" fontId="1" fillId="38" borderId="3" xfId="0" applyNumberFormat="1" applyFont="1" applyFill="1" applyBorder="1" applyAlignment="1">
      <alignment horizontal="center"/>
    </xf>
    <xf numFmtId="168" fontId="1" fillId="38" borderId="1" xfId="0" applyNumberFormat="1" applyFont="1" applyFill="1" applyBorder="1" applyAlignment="1">
      <alignment horizontal="center"/>
    </xf>
    <xf numFmtId="49" fontId="15" fillId="38" borderId="1" xfId="0" applyNumberFormat="1" applyFont="1" applyFill="1" applyBorder="1" applyAlignment="1">
      <alignment horizontal="center"/>
    </xf>
    <xf numFmtId="166" fontId="16" fillId="10" borderId="1" xfId="0" applyNumberFormat="1" applyFont="1" applyFill="1" applyBorder="1" applyAlignment="1">
      <alignment horizontal="center"/>
    </xf>
    <xf numFmtId="166" fontId="16" fillId="17" borderId="1" xfId="0" applyNumberFormat="1" applyFont="1" applyFill="1" applyBorder="1"/>
    <xf numFmtId="168" fontId="16" fillId="19" borderId="1" xfId="0" applyNumberFormat="1" applyFont="1" applyFill="1" applyBorder="1" applyAlignment="1"/>
    <xf numFmtId="167" fontId="16" fillId="2" borderId="1" xfId="0" applyNumberFormat="1" applyFont="1" applyFill="1" applyBorder="1"/>
    <xf numFmtId="164" fontId="16" fillId="0" borderId="6" xfId="0" applyNumberFormat="1" applyFont="1" applyFill="1" applyBorder="1" applyAlignment="1"/>
    <xf numFmtId="168" fontId="6" fillId="38" borderId="6" xfId="0" applyNumberFormat="1" applyFont="1" applyFill="1" applyBorder="1" applyAlignment="1">
      <alignment horizontal="center"/>
    </xf>
    <xf numFmtId="168" fontId="6" fillId="38" borderId="1" xfId="0" applyNumberFormat="1" applyFont="1" applyFill="1" applyBorder="1" applyAlignment="1">
      <alignment horizontal="center"/>
    </xf>
    <xf numFmtId="49" fontId="1" fillId="39" borderId="1" xfId="0" applyNumberFormat="1" applyFont="1" applyFill="1" applyBorder="1" applyAlignment="1">
      <alignment horizontal="center"/>
    </xf>
    <xf numFmtId="168" fontId="16" fillId="39" borderId="1" xfId="0" applyNumberFormat="1" applyFont="1" applyFill="1" applyBorder="1" applyAlignment="1"/>
    <xf numFmtId="21" fontId="15" fillId="86" borderId="1" xfId="0" applyNumberFormat="1" applyFont="1" applyFill="1" applyBorder="1" applyAlignment="1" applyProtection="1"/>
    <xf numFmtId="0" fontId="1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168" fontId="15" fillId="38" borderId="0" xfId="0" applyNumberFormat="1" applyFont="1" applyFill="1" applyBorder="1" applyAlignment="1"/>
    <xf numFmtId="49" fontId="15" fillId="39" borderId="0" xfId="0" applyNumberFormat="1" applyFont="1" applyFill="1" applyBorder="1" applyAlignment="1">
      <alignment horizontal="center"/>
    </xf>
    <xf numFmtId="168" fontId="15" fillId="38" borderId="0" xfId="0" applyNumberFormat="1" applyFont="1" applyFill="1" applyBorder="1" applyAlignment="1" applyProtection="1">
      <alignment horizontal="center" vertical="center"/>
      <protection locked="0"/>
    </xf>
    <xf numFmtId="49" fontId="15" fillId="38" borderId="0" xfId="0" applyNumberFormat="1" applyFont="1" applyFill="1" applyBorder="1" applyAlignment="1" applyProtection="1">
      <alignment horizontal="center" vertical="center"/>
      <protection locked="0"/>
    </xf>
    <xf numFmtId="168" fontId="15" fillId="38" borderId="0" xfId="0" applyNumberFormat="1" applyFont="1" applyFill="1" applyBorder="1" applyAlignment="1">
      <alignment horizontal="center"/>
    </xf>
    <xf numFmtId="1" fontId="15" fillId="15" borderId="0" xfId="0" applyNumberFormat="1" applyFont="1" applyFill="1" applyBorder="1" applyAlignment="1">
      <alignment horizontal="center"/>
    </xf>
    <xf numFmtId="1" fontId="15" fillId="12" borderId="1" xfId="0" applyNumberFormat="1" applyFont="1" applyFill="1" applyBorder="1" applyAlignment="1">
      <alignment horizontal="center"/>
    </xf>
    <xf numFmtId="168" fontId="15" fillId="53" borderId="0" xfId="0" applyNumberFormat="1" applyFont="1" applyFill="1" applyBorder="1" applyAlignment="1">
      <alignment horizontal="center"/>
    </xf>
    <xf numFmtId="49" fontId="1" fillId="56" borderId="0" xfId="0" applyNumberFormat="1" applyFont="1" applyFill="1" applyBorder="1" applyAlignment="1">
      <alignment horizontal="center"/>
    </xf>
    <xf numFmtId="21" fontId="15" fillId="56" borderId="0" xfId="0" applyNumberFormat="1" applyFont="1" applyFill="1" applyBorder="1" applyAlignment="1" applyProtection="1">
      <alignment horizontal="center" vertical="center" wrapText="1" readingOrder="1"/>
      <protection locked="0"/>
    </xf>
    <xf numFmtId="164" fontId="15" fillId="56" borderId="0" xfId="0" applyNumberFormat="1" applyFont="1" applyFill="1" applyBorder="1" applyAlignment="1">
      <alignment horizontal="center"/>
    </xf>
    <xf numFmtId="167" fontId="15" fillId="102" borderId="0" xfId="0" applyNumberFormat="1" applyFont="1" applyFill="1" applyBorder="1" applyAlignment="1">
      <alignment horizontal="center"/>
    </xf>
    <xf numFmtId="167" fontId="15" fillId="53" borderId="0" xfId="0" applyNumberFormat="1" applyFont="1" applyFill="1" applyBorder="1" applyAlignment="1">
      <alignment horizontal="center"/>
    </xf>
    <xf numFmtId="167" fontId="15" fillId="39" borderId="0" xfId="0" applyNumberFormat="1" applyFont="1" applyFill="1" applyBorder="1" applyAlignment="1">
      <alignment horizontal="center"/>
    </xf>
    <xf numFmtId="0" fontId="15" fillId="0" borderId="2" xfId="0" applyNumberFormat="1" applyFont="1" applyFill="1" applyBorder="1" applyAlignment="1" applyProtection="1">
      <alignment horizontal="center"/>
    </xf>
    <xf numFmtId="3" fontId="15" fillId="38" borderId="6" xfId="0" applyNumberFormat="1" applyFont="1" applyFill="1" applyBorder="1" applyAlignment="1" applyProtection="1">
      <alignment horizontal="center"/>
    </xf>
    <xf numFmtId="3" fontId="15" fillId="38" borderId="6" xfId="0" applyNumberFormat="1" applyFont="1" applyFill="1" applyBorder="1" applyAlignment="1" applyProtection="1">
      <alignment horizontal="left"/>
    </xf>
    <xf numFmtId="0" fontId="15" fillId="0" borderId="40" xfId="0" applyNumberFormat="1" applyFont="1" applyFill="1" applyBorder="1" applyAlignment="1" applyProtection="1">
      <alignment horizontal="center"/>
    </xf>
    <xf numFmtId="166" fontId="15" fillId="38" borderId="0" xfId="0" applyNumberFormat="1" applyFont="1" applyFill="1" applyBorder="1" applyAlignment="1">
      <alignment horizontal="center"/>
    </xf>
    <xf numFmtId="0" fontId="1" fillId="38" borderId="0" xfId="0" applyFont="1" applyFill="1" applyBorder="1" applyAlignment="1">
      <alignment horizontal="center"/>
    </xf>
    <xf numFmtId="21" fontId="15" fillId="38" borderId="0" xfId="0" applyNumberFormat="1" applyFont="1" applyFill="1" applyBorder="1" applyAlignment="1" applyProtection="1">
      <alignment horizontal="center" vertical="center"/>
      <protection locked="0"/>
    </xf>
    <xf numFmtId="1" fontId="15" fillId="103" borderId="0" xfId="0" applyNumberFormat="1" applyFont="1" applyFill="1" applyBorder="1" applyAlignment="1">
      <alignment horizontal="center" vertical="top" textRotation="180" wrapText="1"/>
    </xf>
    <xf numFmtId="1" fontId="15" fillId="37" borderId="0" xfId="0" applyNumberFormat="1" applyFont="1" applyFill="1" applyBorder="1" applyAlignment="1">
      <alignment horizontal="center"/>
    </xf>
    <xf numFmtId="4" fontId="15" fillId="38" borderId="0" xfId="0" applyNumberFormat="1" applyFont="1" applyFill="1" applyBorder="1" applyAlignment="1">
      <alignment horizontal="center"/>
    </xf>
    <xf numFmtId="165" fontId="15" fillId="49" borderId="0" xfId="0" applyNumberFormat="1" applyFont="1" applyFill="1" applyBorder="1" applyAlignment="1">
      <alignment horizontal="center"/>
    </xf>
    <xf numFmtId="1" fontId="15" fillId="104" borderId="7" xfId="0" applyNumberFormat="1" applyFont="1" applyFill="1" applyBorder="1" applyAlignment="1">
      <alignment horizontal="center"/>
    </xf>
    <xf numFmtId="0" fontId="15" fillId="104" borderId="1" xfId="0" applyFont="1" applyFill="1" applyBorder="1" applyAlignment="1">
      <alignment horizontal="center"/>
    </xf>
    <xf numFmtId="3" fontId="15" fillId="70" borderId="1" xfId="0" applyNumberFormat="1" applyFont="1" applyFill="1" applyBorder="1" applyAlignment="1" applyProtection="1">
      <alignment horizontal="center"/>
    </xf>
    <xf numFmtId="0" fontId="15" fillId="14" borderId="1" xfId="0" applyNumberFormat="1" applyFont="1" applyFill="1" applyBorder="1" applyAlignment="1">
      <alignment horizontal="center"/>
    </xf>
    <xf numFmtId="166" fontId="15" fillId="56" borderId="0" xfId="0" applyNumberFormat="1" applyFont="1" applyFill="1" applyBorder="1" applyAlignment="1">
      <alignment horizontal="center"/>
    </xf>
    <xf numFmtId="49" fontId="15" fillId="56" borderId="0" xfId="0" applyNumberFormat="1" applyFont="1" applyFill="1" applyBorder="1" applyAlignment="1">
      <alignment horizontal="center" vertical="center"/>
    </xf>
    <xf numFmtId="164" fontId="15" fillId="56" borderId="0" xfId="0" applyNumberFormat="1" applyFont="1" applyFill="1" applyBorder="1" applyAlignment="1"/>
    <xf numFmtId="167" fontId="15" fillId="56" borderId="0" xfId="0" applyNumberFormat="1" applyFont="1" applyFill="1" applyBorder="1" applyAlignment="1">
      <alignment horizontal="center"/>
    </xf>
    <xf numFmtId="21" fontId="15" fillId="56" borderId="0" xfId="0" applyNumberFormat="1" applyFont="1" applyFill="1" applyBorder="1" applyAlignment="1" applyProtection="1">
      <alignment horizontal="center" vertical="center"/>
      <protection locked="0"/>
    </xf>
    <xf numFmtId="168" fontId="15" fillId="56" borderId="0" xfId="0" applyNumberFormat="1" applyFont="1" applyFill="1" applyBorder="1" applyAlignment="1"/>
    <xf numFmtId="49" fontId="15" fillId="53" borderId="0" xfId="0" applyNumberFormat="1" applyFont="1" applyFill="1" applyBorder="1" applyAlignment="1">
      <alignment horizontal="center"/>
    </xf>
    <xf numFmtId="168" fontId="15" fillId="56" borderId="0" xfId="0" applyNumberFormat="1" applyFont="1" applyFill="1" applyBorder="1" applyAlignment="1" applyProtection="1">
      <alignment horizontal="center" vertical="center"/>
      <protection locked="0"/>
    </xf>
    <xf numFmtId="49" fontId="15" fillId="56" borderId="0" xfId="0" applyNumberFormat="1" applyFont="1" applyFill="1" applyBorder="1" applyAlignment="1" applyProtection="1">
      <alignment horizontal="center" vertical="center"/>
      <protection locked="0"/>
    </xf>
    <xf numFmtId="168" fontId="15" fillId="56" borderId="0" xfId="0" applyNumberFormat="1" applyFont="1" applyFill="1" applyBorder="1" applyAlignment="1">
      <alignment horizontal="center"/>
    </xf>
    <xf numFmtId="1" fontId="15" fillId="56" borderId="0" xfId="0" applyNumberFormat="1" applyFont="1" applyFill="1" applyBorder="1" applyAlignment="1">
      <alignment horizontal="center"/>
    </xf>
    <xf numFmtId="21" fontId="15" fillId="56" borderId="0" xfId="0" applyNumberFormat="1" applyFont="1" applyFill="1" applyBorder="1" applyAlignment="1">
      <alignment horizontal="center"/>
    </xf>
    <xf numFmtId="1" fontId="15" fillId="54" borderId="0" xfId="0" applyNumberFormat="1" applyFont="1" applyFill="1" applyBorder="1" applyAlignment="1">
      <alignment horizontal="center" vertical="top" textRotation="180" wrapText="1"/>
    </xf>
    <xf numFmtId="1" fontId="15" fillId="85" borderId="0" xfId="0" applyNumberFormat="1" applyFont="1" applyFill="1" applyBorder="1" applyAlignment="1">
      <alignment horizontal="center"/>
    </xf>
    <xf numFmtId="4" fontId="15" fillId="56" borderId="0" xfId="0" applyNumberFormat="1" applyFont="1" applyFill="1" applyBorder="1" applyAlignment="1">
      <alignment horizontal="center"/>
    </xf>
    <xf numFmtId="165" fontId="15" fillId="56" borderId="0" xfId="0" applyNumberFormat="1" applyFont="1" applyFill="1" applyBorder="1" applyAlignment="1">
      <alignment horizontal="center"/>
    </xf>
    <xf numFmtId="165" fontId="15" fillId="109" borderId="0" xfId="0" applyNumberFormat="1" applyFont="1" applyFill="1" applyBorder="1" applyAlignment="1">
      <alignment horizontal="center"/>
    </xf>
    <xf numFmtId="165" fontId="21" fillId="56" borderId="0" xfId="0" applyNumberFormat="1" applyFont="1" applyFill="1" applyBorder="1" applyAlignment="1">
      <alignment horizontal="center"/>
    </xf>
    <xf numFmtId="0" fontId="15" fillId="47" borderId="22" xfId="0" applyFont="1" applyFill="1" applyBorder="1"/>
    <xf numFmtId="2" fontId="15" fillId="47" borderId="22" xfId="0" applyNumberFormat="1" applyFont="1" applyFill="1" applyBorder="1"/>
    <xf numFmtId="1" fontId="21" fillId="37" borderId="44" xfId="0" applyNumberFormat="1" applyFont="1" applyFill="1" applyBorder="1" applyAlignment="1">
      <alignment horizontal="center"/>
    </xf>
    <xf numFmtId="1" fontId="21" fillId="37" borderId="0" xfId="0" applyNumberFormat="1" applyFont="1" applyFill="1" applyBorder="1" applyAlignment="1">
      <alignment horizontal="center"/>
    </xf>
    <xf numFmtId="165" fontId="21" fillId="38" borderId="0" xfId="0" applyNumberFormat="1" applyFont="1" applyFill="1" applyBorder="1" applyAlignment="1">
      <alignment horizontal="center"/>
    </xf>
    <xf numFmtId="167" fontId="15" fillId="105" borderId="1" xfId="0" applyNumberFormat="1" applyFont="1" applyFill="1" applyBorder="1" applyAlignment="1">
      <alignment horizontal="center"/>
    </xf>
    <xf numFmtId="167" fontId="21" fillId="47" borderId="1" xfId="0" applyNumberFormat="1" applyFont="1" applyFill="1" applyBorder="1" applyAlignment="1">
      <alignment horizontal="center"/>
    </xf>
    <xf numFmtId="168" fontId="15" fillId="70" borderId="1" xfId="0" applyNumberFormat="1" applyFont="1" applyFill="1" applyBorder="1" applyAlignment="1">
      <alignment horizontal="center"/>
    </xf>
    <xf numFmtId="1" fontId="15" fillId="70" borderId="1" xfId="0" applyNumberFormat="1" applyFont="1" applyFill="1" applyBorder="1" applyAlignment="1">
      <alignment horizontal="center"/>
    </xf>
    <xf numFmtId="167" fontId="15" fillId="70" borderId="1" xfId="0" applyNumberFormat="1" applyFont="1" applyFill="1" applyBorder="1" applyAlignment="1">
      <alignment horizontal="center"/>
    </xf>
    <xf numFmtId="1" fontId="15" fillId="104" borderId="1" xfId="0" applyNumberFormat="1" applyFont="1" applyFill="1" applyBorder="1" applyAlignment="1">
      <alignment horizontal="center"/>
    </xf>
    <xf numFmtId="3" fontId="15" fillId="70" borderId="1" xfId="0" applyNumberFormat="1" applyFont="1" applyFill="1" applyBorder="1" applyAlignment="1" applyProtection="1">
      <alignment horizontal="left"/>
    </xf>
    <xf numFmtId="0" fontId="15" fillId="70" borderId="1" xfId="0" applyNumberFormat="1" applyFont="1" applyFill="1" applyBorder="1" applyAlignment="1" applyProtection="1">
      <alignment horizontal="center"/>
    </xf>
    <xf numFmtId="166" fontId="15" fillId="70" borderId="1" xfId="0" applyNumberFormat="1" applyFont="1" applyFill="1" applyBorder="1" applyAlignment="1">
      <alignment horizontal="center"/>
    </xf>
    <xf numFmtId="49" fontId="15" fillId="70" borderId="1" xfId="0" applyNumberFormat="1" applyFont="1" applyFill="1" applyBorder="1" applyAlignment="1">
      <alignment horizontal="center" vertical="center"/>
    </xf>
    <xf numFmtId="164" fontId="15" fillId="70" borderId="1" xfId="0" applyNumberFormat="1" applyFont="1" applyFill="1" applyBorder="1" applyAlignment="1"/>
    <xf numFmtId="0" fontId="1" fillId="70" borderId="1" xfId="0" applyFont="1" applyFill="1" applyBorder="1" applyAlignment="1">
      <alignment horizontal="center"/>
    </xf>
    <xf numFmtId="168" fontId="15" fillId="99" borderId="1" xfId="0" applyNumberFormat="1" applyFont="1" applyFill="1" applyBorder="1" applyAlignment="1">
      <alignment horizontal="center"/>
    </xf>
    <xf numFmtId="21" fontId="15" fillId="70" borderId="1" xfId="0" applyNumberFormat="1" applyFont="1" applyFill="1" applyBorder="1" applyAlignment="1" applyProtection="1">
      <alignment horizontal="center" vertical="center"/>
      <protection locked="0"/>
    </xf>
    <xf numFmtId="168" fontId="15" fillId="70" borderId="1" xfId="0" applyNumberFormat="1" applyFont="1" applyFill="1" applyBorder="1" applyAlignment="1"/>
    <xf numFmtId="168" fontId="16" fillId="70" borderId="1" xfId="0" applyNumberFormat="1" applyFont="1" applyFill="1" applyBorder="1" applyAlignment="1"/>
    <xf numFmtId="49" fontId="15" fillId="99" borderId="1" xfId="0" applyNumberFormat="1" applyFont="1" applyFill="1" applyBorder="1" applyAlignment="1">
      <alignment horizontal="center"/>
    </xf>
    <xf numFmtId="168" fontId="15" fillId="70" borderId="1" xfId="0" applyNumberFormat="1" applyFont="1" applyFill="1" applyBorder="1" applyAlignment="1" applyProtection="1">
      <alignment horizontal="center" vertical="center"/>
      <protection locked="0"/>
    </xf>
    <xf numFmtId="49" fontId="15" fillId="70" borderId="1" xfId="0" applyNumberFormat="1" applyFont="1" applyFill="1" applyBorder="1" applyAlignment="1" applyProtection="1">
      <alignment horizontal="center" vertical="center"/>
      <protection locked="0"/>
    </xf>
    <xf numFmtId="21" fontId="15" fillId="70" borderId="1" xfId="0" applyNumberFormat="1" applyFont="1" applyFill="1" applyBorder="1" applyAlignment="1" applyProtection="1">
      <alignment horizontal="center" vertical="center" wrapText="1" readingOrder="1"/>
      <protection locked="0"/>
    </xf>
    <xf numFmtId="164" fontId="15" fillId="70" borderId="1" xfId="0" applyNumberFormat="1" applyFont="1" applyFill="1" applyBorder="1" applyAlignment="1">
      <alignment horizontal="center"/>
    </xf>
    <xf numFmtId="164" fontId="16" fillId="70" borderId="1" xfId="0" applyNumberFormat="1" applyFont="1" applyFill="1" applyBorder="1" applyAlignment="1"/>
    <xf numFmtId="167" fontId="15" fillId="99" borderId="1" xfId="0" applyNumberFormat="1" applyFont="1" applyFill="1" applyBorder="1" applyAlignment="1">
      <alignment horizontal="center"/>
    </xf>
    <xf numFmtId="21" fontId="15" fillId="70" borderId="1" xfId="0" applyNumberFormat="1" applyFont="1" applyFill="1" applyBorder="1" applyAlignment="1">
      <alignment horizontal="center"/>
    </xf>
    <xf numFmtId="41" fontId="15" fillId="70" borderId="1" xfId="3" applyFont="1" applyFill="1" applyBorder="1" applyAlignment="1">
      <alignment horizontal="center"/>
    </xf>
    <xf numFmtId="1" fontId="15" fillId="106" borderId="1" xfId="0" applyNumberFormat="1" applyFont="1" applyFill="1" applyBorder="1" applyAlignment="1">
      <alignment horizontal="center" vertical="top" textRotation="180" wrapText="1"/>
    </xf>
    <xf numFmtId="4" fontId="15" fillId="70" borderId="1" xfId="0" applyNumberFormat="1" applyFont="1" applyFill="1" applyBorder="1" applyAlignment="1">
      <alignment horizontal="center"/>
    </xf>
    <xf numFmtId="165" fontId="15" fillId="70" borderId="1" xfId="0" applyNumberFormat="1" applyFont="1" applyFill="1" applyBorder="1" applyAlignment="1">
      <alignment horizontal="center"/>
    </xf>
    <xf numFmtId="1" fontId="15" fillId="0" borderId="6" xfId="0" applyNumberFormat="1" applyFont="1" applyBorder="1"/>
    <xf numFmtId="16" fontId="15" fillId="0" borderId="22" xfId="0" applyNumberFormat="1" applyFont="1" applyBorder="1" applyAlignment="1">
      <alignment horizontal="center"/>
    </xf>
    <xf numFmtId="0" fontId="15" fillId="110" borderId="22" xfId="0" applyFont="1" applyFill="1" applyBorder="1" applyAlignment="1"/>
    <xf numFmtId="0" fontId="15" fillId="92" borderId="22" xfId="0" applyFont="1" applyFill="1" applyBorder="1" applyAlignment="1"/>
    <xf numFmtId="0" fontId="15" fillId="100" borderId="22" xfId="0" applyFont="1" applyFill="1" applyBorder="1" applyAlignment="1"/>
    <xf numFmtId="0" fontId="1" fillId="92" borderId="22" xfId="0" applyFont="1" applyFill="1" applyBorder="1"/>
    <xf numFmtId="167" fontId="15" fillId="105" borderId="22" xfId="0" applyNumberFormat="1" applyFont="1" applyFill="1" applyBorder="1" applyAlignment="1">
      <alignment horizontal="center"/>
    </xf>
    <xf numFmtId="0" fontId="15" fillId="48" borderId="22" xfId="0" applyFont="1" applyFill="1" applyBorder="1" applyAlignment="1"/>
    <xf numFmtId="0" fontId="15" fillId="94" borderId="22" xfId="0" applyFont="1" applyFill="1" applyBorder="1" applyAlignment="1">
      <alignment vertical="center" textRotation="180"/>
    </xf>
    <xf numFmtId="167" fontId="21" fillId="47" borderId="22" xfId="0" applyNumberFormat="1" applyFont="1" applyFill="1" applyBorder="1" applyAlignment="1">
      <alignment horizontal="center"/>
    </xf>
    <xf numFmtId="0" fontId="15" fillId="69" borderId="22" xfId="0" applyFont="1" applyFill="1" applyBorder="1" applyAlignment="1"/>
    <xf numFmtId="0" fontId="15" fillId="95" borderId="22" xfId="0" applyFont="1" applyFill="1" applyBorder="1" applyAlignment="1"/>
    <xf numFmtId="0" fontId="1" fillId="56" borderId="22" xfId="0" applyFont="1" applyFill="1" applyBorder="1"/>
    <xf numFmtId="168" fontId="15" fillId="70" borderId="22" xfId="0" applyNumberFormat="1" applyFont="1" applyFill="1" applyBorder="1" applyAlignment="1">
      <alignment horizontal="center"/>
    </xf>
    <xf numFmtId="0" fontId="15" fillId="38" borderId="22" xfId="0" applyFont="1" applyFill="1" applyBorder="1" applyAlignment="1"/>
    <xf numFmtId="0" fontId="15" fillId="56" borderId="22" xfId="0" applyFont="1" applyFill="1" applyBorder="1" applyAlignment="1"/>
    <xf numFmtId="0" fontId="1" fillId="56" borderId="22" xfId="0" applyFont="1" applyFill="1" applyBorder="1" applyAlignment="1">
      <alignment horizontal="center"/>
    </xf>
    <xf numFmtId="167" fontId="15" fillId="47" borderId="22" xfId="0" applyNumberFormat="1" applyFont="1" applyFill="1" applyBorder="1" applyAlignment="1">
      <alignment horizontal="center"/>
    </xf>
    <xf numFmtId="1" fontId="15" fillId="70" borderId="22" xfId="0" applyNumberFormat="1" applyFont="1" applyFill="1" applyBorder="1" applyAlignment="1">
      <alignment horizontal="center"/>
    </xf>
    <xf numFmtId="0" fontId="21" fillId="47" borderId="22" xfId="0" applyFont="1" applyFill="1" applyBorder="1" applyAlignment="1">
      <alignment horizontal="center"/>
    </xf>
    <xf numFmtId="165" fontId="15" fillId="107" borderId="24" xfId="0" applyNumberFormat="1" applyFont="1" applyFill="1" applyBorder="1" applyAlignment="1">
      <alignment horizontal="center"/>
    </xf>
    <xf numFmtId="49" fontId="15" fillId="92" borderId="0" xfId="0" applyNumberFormat="1" applyFont="1" applyFill="1" applyBorder="1" applyAlignment="1"/>
    <xf numFmtId="49" fontId="15" fillId="99" borderId="1" xfId="0" applyNumberFormat="1" applyFont="1" applyFill="1" applyBorder="1" applyAlignment="1">
      <alignment horizontal="center" vertical="center" textRotation="180"/>
    </xf>
    <xf numFmtId="49" fontId="17" fillId="33" borderId="1" xfId="0" applyNumberFormat="1" applyFont="1" applyFill="1" applyBorder="1" applyAlignment="1">
      <alignment horizontal="center"/>
    </xf>
    <xf numFmtId="49" fontId="15" fillId="56" borderId="0" xfId="0" applyNumberFormat="1" applyFont="1" applyFill="1" applyBorder="1" applyAlignment="1">
      <alignment horizontal="center"/>
    </xf>
    <xf numFmtId="49" fontId="15" fillId="110" borderId="22" xfId="0" applyNumberFormat="1" applyFont="1" applyFill="1" applyBorder="1" applyAlignment="1"/>
    <xf numFmtId="49" fontId="15" fillId="70" borderId="1" xfId="0" applyNumberFormat="1" applyFont="1" applyFill="1" applyBorder="1" applyAlignment="1">
      <alignment horizontal="center"/>
    </xf>
    <xf numFmtId="49" fontId="15" fillId="92" borderId="27" xfId="0" applyNumberFormat="1" applyFont="1" applyFill="1" applyBorder="1" applyAlignment="1"/>
    <xf numFmtId="49" fontId="1" fillId="0" borderId="0" xfId="0" applyNumberFormat="1" applyFont="1" applyBorder="1" applyAlignment="1">
      <alignment horizontal="center"/>
    </xf>
    <xf numFmtId="49" fontId="15" fillId="92" borderId="22" xfId="0" applyNumberFormat="1" applyFont="1" applyFill="1" applyBorder="1" applyAlignment="1"/>
    <xf numFmtId="3" fontId="16" fillId="0" borderId="1" xfId="1" applyNumberFormat="1" applyFont="1" applyFill="1" applyBorder="1" applyAlignment="1" applyProtection="1">
      <alignment horizontal="center"/>
    </xf>
    <xf numFmtId="1" fontId="6" fillId="70" borderId="1" xfId="0" applyNumberFormat="1" applyFont="1" applyFill="1" applyBorder="1" applyAlignment="1">
      <alignment horizontal="center"/>
    </xf>
    <xf numFmtId="1" fontId="6" fillId="38" borderId="1" xfId="0" applyNumberFormat="1" applyFont="1" applyFill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6" fillId="38" borderId="1" xfId="0" applyNumberFormat="1" applyFont="1" applyFill="1" applyBorder="1" applyAlignment="1">
      <alignment horizontal="center"/>
    </xf>
    <xf numFmtId="173" fontId="15" fillId="6" borderId="1" xfId="0" applyNumberFormat="1" applyFont="1" applyFill="1" applyBorder="1" applyAlignment="1">
      <alignment horizontal="center"/>
    </xf>
    <xf numFmtId="49" fontId="16" fillId="0" borderId="1" xfId="0" applyNumberFormat="1" applyFont="1" applyBorder="1" applyAlignment="1">
      <alignment horizontal="center"/>
    </xf>
    <xf numFmtId="168" fontId="6" fillId="38" borderId="3" xfId="0" applyNumberFormat="1" applyFont="1" applyFill="1" applyBorder="1" applyAlignment="1">
      <alignment horizontal="center"/>
    </xf>
    <xf numFmtId="168" fontId="16" fillId="6" borderId="6" xfId="0" applyNumberFormat="1" applyFont="1" applyFill="1" applyBorder="1" applyAlignment="1">
      <alignment horizontal="center"/>
    </xf>
    <xf numFmtId="49" fontId="16" fillId="0" borderId="1" xfId="0" applyNumberFormat="1" applyFont="1" applyFill="1" applyBorder="1" applyAlignment="1">
      <alignment horizontal="center"/>
    </xf>
    <xf numFmtId="167" fontId="16" fillId="47" borderId="0" xfId="0" applyNumberFormat="1" applyFont="1" applyFill="1" applyBorder="1" applyAlignment="1">
      <alignment horizontal="center"/>
    </xf>
    <xf numFmtId="49" fontId="16" fillId="39" borderId="1" xfId="0" applyNumberFormat="1" applyFont="1" applyFill="1" applyBorder="1" applyAlignment="1">
      <alignment horizontal="center"/>
    </xf>
    <xf numFmtId="49" fontId="16" fillId="38" borderId="1" xfId="0" applyNumberFormat="1" applyFont="1" applyFill="1" applyBorder="1" applyAlignment="1" applyProtection="1">
      <alignment horizontal="center" vertical="center"/>
      <protection locked="0"/>
    </xf>
    <xf numFmtId="165" fontId="16" fillId="2" borderId="1" xfId="0" applyNumberFormat="1" applyFont="1" applyFill="1" applyBorder="1" applyAlignment="1">
      <alignment horizontal="center"/>
    </xf>
    <xf numFmtId="49" fontId="16" fillId="38" borderId="1" xfId="0" applyNumberFormat="1" applyFont="1" applyFill="1" applyBorder="1" applyAlignment="1">
      <alignment horizontal="center"/>
    </xf>
    <xf numFmtId="168" fontId="16" fillId="38" borderId="1" xfId="0" applyNumberFormat="1" applyFont="1" applyFill="1" applyBorder="1" applyAlignment="1">
      <alignment horizontal="center" vertical="center"/>
    </xf>
    <xf numFmtId="1" fontId="15" fillId="15" borderId="3" xfId="0" applyNumberFormat="1" applyFont="1" applyFill="1" applyBorder="1" applyAlignment="1">
      <alignment horizontal="center"/>
    </xf>
    <xf numFmtId="166" fontId="15" fillId="39" borderId="0" xfId="0" applyNumberFormat="1" applyFont="1" applyFill="1" applyBorder="1" applyAlignment="1">
      <alignment horizontal="center"/>
    </xf>
    <xf numFmtId="164" fontId="15" fillId="38" borderId="0" xfId="0" applyNumberFormat="1" applyFont="1" applyFill="1" applyBorder="1" applyAlignment="1" applyProtection="1">
      <alignment horizontal="center" vertical="center"/>
      <protection locked="0"/>
    </xf>
    <xf numFmtId="164" fontId="16" fillId="38" borderId="0" xfId="0" applyNumberFormat="1" applyFont="1" applyFill="1" applyBorder="1" applyAlignment="1"/>
    <xf numFmtId="164" fontId="15" fillId="19" borderId="6" xfId="0" applyNumberFormat="1" applyFont="1" applyFill="1" applyBorder="1" applyAlignment="1">
      <alignment horizontal="center"/>
    </xf>
    <xf numFmtId="49" fontId="15" fillId="19" borderId="6" xfId="0" applyNumberFormat="1" applyFont="1" applyFill="1" applyBorder="1" applyAlignment="1">
      <alignment horizontal="center"/>
    </xf>
    <xf numFmtId="164" fontId="15" fillId="19" borderId="6" xfId="0" applyNumberFormat="1" applyFont="1" applyFill="1" applyBorder="1" applyAlignment="1"/>
    <xf numFmtId="164" fontId="16" fillId="19" borderId="6" xfId="0" applyNumberFormat="1" applyFont="1" applyFill="1" applyBorder="1" applyAlignment="1"/>
    <xf numFmtId="21" fontId="15" fillId="19" borderId="6" xfId="0" applyNumberFormat="1" applyFont="1" applyFill="1" applyBorder="1" applyAlignment="1"/>
    <xf numFmtId="166" fontId="16" fillId="39" borderId="0" xfId="0" applyNumberFormat="1" applyFont="1" applyFill="1" applyBorder="1" applyAlignment="1">
      <alignment horizontal="center"/>
    </xf>
    <xf numFmtId="168" fontId="16" fillId="39" borderId="0" xfId="0" applyNumberFormat="1" applyFont="1" applyFill="1" applyBorder="1" applyAlignment="1">
      <alignment horizontal="center"/>
    </xf>
    <xf numFmtId="49" fontId="6" fillId="38" borderId="0" xfId="0" applyNumberFormat="1" applyFont="1" applyFill="1" applyBorder="1" applyAlignment="1">
      <alignment horizontal="center"/>
    </xf>
    <xf numFmtId="164" fontId="16" fillId="38" borderId="0" xfId="0" applyNumberFormat="1" applyFont="1" applyFill="1" applyBorder="1" applyAlignment="1" applyProtection="1">
      <alignment horizontal="center" vertical="center"/>
      <protection locked="0"/>
    </xf>
    <xf numFmtId="0" fontId="1" fillId="48" borderId="1" xfId="0" applyFont="1" applyFill="1" applyBorder="1" applyAlignment="1">
      <alignment horizontal="center"/>
    </xf>
    <xf numFmtId="0" fontId="1" fillId="3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textRotation="180"/>
    </xf>
    <xf numFmtId="0" fontId="1" fillId="50" borderId="1" xfId="0" applyFont="1" applyFill="1" applyBorder="1" applyAlignment="1">
      <alignment horizontal="center" vertical="center" textRotation="180"/>
    </xf>
    <xf numFmtId="0" fontId="8" fillId="51" borderId="1" xfId="0" applyFont="1" applyFill="1" applyBorder="1" applyAlignment="1">
      <alignment horizontal="center"/>
    </xf>
    <xf numFmtId="0" fontId="8" fillId="44" borderId="1" xfId="0" applyFont="1" applyFill="1" applyBorder="1" applyAlignment="1">
      <alignment horizontal="center"/>
    </xf>
    <xf numFmtId="0" fontId="8" fillId="45" borderId="1" xfId="0" applyFont="1" applyFill="1" applyBorder="1" applyAlignment="1">
      <alignment horizontal="center"/>
    </xf>
    <xf numFmtId="0" fontId="1" fillId="5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textRotation="180"/>
    </xf>
    <xf numFmtId="0" fontId="8" fillId="53" borderId="1" xfId="0" applyFont="1" applyFill="1" applyBorder="1" applyAlignment="1">
      <alignment horizontal="center" vertical="center" textRotation="180"/>
    </xf>
    <xf numFmtId="0" fontId="1" fillId="0" borderId="1" xfId="0" applyFont="1" applyFill="1" applyBorder="1" applyAlignment="1">
      <alignment horizontal="center"/>
    </xf>
    <xf numFmtId="0" fontId="10" fillId="0" borderId="0" xfId="0" applyFont="1" applyAlignment="1" applyProtection="1">
      <alignment vertical="top" wrapText="1" readingOrder="1"/>
      <protection locked="0"/>
    </xf>
    <xf numFmtId="0" fontId="11" fillId="0" borderId="0" xfId="0" applyFont="1"/>
    <xf numFmtId="0" fontId="12" fillId="64" borderId="11" xfId="0" applyFont="1" applyFill="1" applyBorder="1" applyAlignment="1" applyProtection="1">
      <alignment horizontal="left" vertical="center" wrapText="1" readingOrder="1"/>
      <protection locked="0"/>
    </xf>
    <xf numFmtId="0" fontId="11" fillId="0" borderId="12" xfId="0" applyFont="1" applyBorder="1" applyAlignment="1" applyProtection="1">
      <alignment vertical="top" wrapText="1"/>
      <protection locked="0"/>
    </xf>
    <xf numFmtId="0" fontId="11" fillId="0" borderId="13" xfId="0" applyFont="1" applyBorder="1" applyAlignment="1" applyProtection="1">
      <alignment vertical="top" wrapText="1"/>
      <protection locked="0"/>
    </xf>
    <xf numFmtId="0" fontId="13" fillId="0" borderId="4" xfId="0" applyFont="1" applyBorder="1" applyAlignment="1" applyProtection="1">
      <alignment horizontal="center" vertical="center" wrapText="1" readingOrder="1"/>
      <protection locked="0"/>
    </xf>
    <xf numFmtId="0" fontId="11" fillId="0" borderId="17" xfId="0" applyFont="1" applyBorder="1" applyAlignment="1" applyProtection="1">
      <alignment vertical="top" wrapText="1"/>
      <protection locked="0"/>
    </xf>
    <xf numFmtId="0" fontId="12" fillId="65" borderId="11" xfId="0" applyFont="1" applyFill="1" applyBorder="1" applyAlignment="1" applyProtection="1">
      <alignment horizontal="center" vertical="top" wrapText="1" readingOrder="1"/>
      <protection locked="0"/>
    </xf>
    <xf numFmtId="0" fontId="11" fillId="65" borderId="18" xfId="0" applyFont="1" applyFill="1" applyBorder="1" applyAlignment="1" applyProtection="1">
      <alignment horizontal="center" vertical="top" wrapText="1" readingOrder="1"/>
      <protection locked="0"/>
    </xf>
    <xf numFmtId="0" fontId="11" fillId="65" borderId="19" xfId="0" applyFont="1" applyFill="1" applyBorder="1" applyAlignment="1" applyProtection="1">
      <alignment horizontal="center" vertical="top" wrapText="1" readingOrder="1"/>
      <protection locked="0"/>
    </xf>
    <xf numFmtId="0" fontId="12" fillId="65" borderId="11" xfId="0" applyFont="1" applyFill="1" applyBorder="1" applyAlignment="1" applyProtection="1">
      <alignment vertical="top" wrapText="1" readingOrder="1"/>
      <protection locked="0"/>
    </xf>
    <xf numFmtId="0" fontId="12" fillId="64" borderId="16" xfId="0" applyFont="1" applyFill="1" applyBorder="1" applyAlignment="1" applyProtection="1">
      <alignment horizontal="center" vertical="top" textRotation="180" wrapText="1" readingOrder="1"/>
      <protection locked="0"/>
    </xf>
    <xf numFmtId="0" fontId="11" fillId="0" borderId="18" xfId="0" applyFont="1" applyBorder="1" applyAlignment="1">
      <alignment horizontal="center" textRotation="180"/>
    </xf>
    <xf numFmtId="0" fontId="11" fillId="0" borderId="19" xfId="0" applyFont="1" applyBorder="1" applyAlignment="1">
      <alignment horizontal="center" textRotation="180"/>
    </xf>
    <xf numFmtId="0" fontId="11" fillId="0" borderId="18" xfId="0" applyFont="1" applyBorder="1"/>
    <xf numFmtId="0" fontId="11" fillId="0" borderId="19" xfId="0" applyFont="1" applyBorder="1"/>
    <xf numFmtId="0" fontId="12" fillId="65" borderId="16" xfId="0" applyFont="1" applyFill="1" applyBorder="1" applyAlignment="1" applyProtection="1">
      <alignment horizontal="center" vertical="top" wrapText="1" readingOrder="1"/>
      <protection locked="0"/>
    </xf>
    <xf numFmtId="0" fontId="12" fillId="65" borderId="18" xfId="0" applyFont="1" applyFill="1" applyBorder="1" applyAlignment="1" applyProtection="1">
      <alignment horizontal="center" vertical="top" wrapText="1" readingOrder="1"/>
      <protection locked="0"/>
    </xf>
    <xf numFmtId="0" fontId="12" fillId="65" borderId="19" xfId="0" applyFont="1" applyFill="1" applyBorder="1" applyAlignment="1" applyProtection="1">
      <alignment horizontal="center" vertical="top" wrapText="1" readingOrder="1"/>
      <protection locked="0"/>
    </xf>
    <xf numFmtId="0" fontId="12" fillId="65" borderId="16" xfId="0" applyFont="1" applyFill="1" applyBorder="1" applyAlignment="1" applyProtection="1">
      <alignment horizontal="center" vertical="center" wrapText="1" readingOrder="1"/>
      <protection locked="0"/>
    </xf>
    <xf numFmtId="0" fontId="12" fillId="65" borderId="18" xfId="0" applyFont="1" applyFill="1" applyBorder="1" applyAlignment="1" applyProtection="1">
      <alignment horizontal="center" vertical="center" wrapText="1" readingOrder="1"/>
      <protection locked="0"/>
    </xf>
    <xf numFmtId="0" fontId="12" fillId="65" borderId="19" xfId="0" applyFont="1" applyFill="1" applyBorder="1" applyAlignment="1" applyProtection="1">
      <alignment horizontal="center" vertical="center" wrapText="1" readingOrder="1"/>
      <protection locked="0"/>
    </xf>
    <xf numFmtId="0" fontId="13" fillId="0" borderId="20" xfId="0" applyFont="1" applyBorder="1" applyAlignment="1" applyProtection="1">
      <alignment horizontal="center" vertical="center" wrapText="1" readingOrder="1"/>
      <protection locked="0"/>
    </xf>
    <xf numFmtId="0" fontId="13" fillId="0" borderId="17" xfId="0" applyFont="1" applyBorder="1" applyAlignment="1" applyProtection="1">
      <alignment horizontal="center" vertical="center" wrapText="1" readingOrder="1"/>
      <protection locked="0"/>
    </xf>
    <xf numFmtId="0" fontId="12" fillId="64" borderId="18" xfId="0" applyFont="1" applyFill="1" applyBorder="1" applyAlignment="1" applyProtection="1">
      <alignment horizontal="center" vertical="top" textRotation="180" wrapText="1" readingOrder="1"/>
      <protection locked="0"/>
    </xf>
    <xf numFmtId="0" fontId="12" fillId="64" borderId="19" xfId="0" applyFont="1" applyFill="1" applyBorder="1" applyAlignment="1" applyProtection="1">
      <alignment horizontal="center" vertical="top" textRotation="180" wrapText="1" readingOrder="1"/>
      <protection locked="0"/>
    </xf>
    <xf numFmtId="0" fontId="1" fillId="4" borderId="1" xfId="0" applyFont="1" applyFill="1" applyBorder="1" applyAlignment="1">
      <alignment horizontal="center" vertical="center" textRotation="180"/>
    </xf>
    <xf numFmtId="0" fontId="1" fillId="43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vertical="center" textRotation="180"/>
    </xf>
    <xf numFmtId="0" fontId="3" fillId="44" borderId="1" xfId="0" applyFont="1" applyFill="1" applyBorder="1" applyAlignment="1">
      <alignment horizontal="center"/>
    </xf>
    <xf numFmtId="0" fontId="1" fillId="4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 vertical="top"/>
    </xf>
    <xf numFmtId="0" fontId="15" fillId="4" borderId="1" xfId="0" applyFont="1" applyFill="1" applyBorder="1" applyAlignment="1">
      <alignment horizontal="center" vertical="top"/>
    </xf>
    <xf numFmtId="0" fontId="15" fillId="0" borderId="21" xfId="0" applyFont="1" applyFill="1" applyBorder="1" applyAlignment="1">
      <alignment horizontal="left"/>
    </xf>
    <xf numFmtId="0" fontId="15" fillId="0" borderId="22" xfId="0" applyFont="1" applyFill="1" applyBorder="1" applyAlignment="1">
      <alignment horizontal="left"/>
    </xf>
    <xf numFmtId="0" fontId="15" fillId="0" borderId="7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0" fontId="17" fillId="0" borderId="8" xfId="0" applyFont="1" applyFill="1" applyBorder="1" applyAlignment="1">
      <alignment horizontal="left"/>
    </xf>
    <xf numFmtId="0" fontId="17" fillId="0" borderId="9" xfId="0" applyFont="1" applyFill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top" textRotation="180" wrapText="1"/>
    </xf>
    <xf numFmtId="0" fontId="15" fillId="39" borderId="1" xfId="0" applyFont="1" applyFill="1" applyBorder="1" applyAlignment="1">
      <alignment horizontal="center"/>
    </xf>
    <xf numFmtId="0" fontId="15" fillId="43" borderId="1" xfId="0" applyFont="1" applyFill="1" applyBorder="1" applyAlignment="1">
      <alignment horizontal="center"/>
    </xf>
    <xf numFmtId="0" fontId="20" fillId="44" borderId="1" xfId="0" applyFont="1" applyFill="1" applyBorder="1" applyAlignment="1">
      <alignment horizontal="center"/>
    </xf>
    <xf numFmtId="0" fontId="21" fillId="45" borderId="1" xfId="0" applyFont="1" applyFill="1" applyBorder="1" applyAlignment="1">
      <alignment horizontal="center"/>
    </xf>
    <xf numFmtId="0" fontId="15" fillId="69" borderId="1" xfId="0" applyFont="1" applyFill="1" applyBorder="1" applyAlignment="1">
      <alignment horizontal="center"/>
    </xf>
    <xf numFmtId="0" fontId="15" fillId="46" borderId="1" xfId="0" applyFont="1" applyFill="1" applyBorder="1" applyAlignment="1">
      <alignment horizontal="center"/>
    </xf>
    <xf numFmtId="0" fontId="15" fillId="4" borderId="22" xfId="0" applyFont="1" applyFill="1" applyBorder="1" applyAlignment="1">
      <alignment horizontal="center" vertical="center" textRotation="180"/>
    </xf>
    <xf numFmtId="0" fontId="15" fillId="4" borderId="1" xfId="0" applyFont="1" applyFill="1" applyBorder="1" applyAlignment="1">
      <alignment horizontal="center" vertical="center" textRotation="180"/>
    </xf>
    <xf numFmtId="0" fontId="20" fillId="44" borderId="22" xfId="0" applyFont="1" applyFill="1" applyBorder="1" applyAlignment="1">
      <alignment horizontal="center"/>
    </xf>
    <xf numFmtId="0" fontId="15" fillId="3" borderId="22" xfId="0" applyFont="1" applyFill="1" applyBorder="1" applyAlignment="1">
      <alignment horizontal="center" vertical="center" textRotation="180"/>
    </xf>
    <xf numFmtId="0" fontId="15" fillId="3" borderId="1" xfId="0" applyFont="1" applyFill="1" applyBorder="1" applyAlignment="1">
      <alignment horizontal="center" vertical="center" textRotation="180"/>
    </xf>
    <xf numFmtId="0" fontId="21" fillId="45" borderId="22" xfId="0" applyFont="1" applyFill="1" applyBorder="1" applyAlignment="1">
      <alignment horizontal="center"/>
    </xf>
    <xf numFmtId="0" fontId="15" fillId="6" borderId="22" xfId="0" applyFont="1" applyFill="1" applyBorder="1" applyAlignment="1">
      <alignment horizontal="center" vertical="center" textRotation="180"/>
    </xf>
    <xf numFmtId="0" fontId="15" fillId="6" borderId="1" xfId="0" applyFont="1" applyFill="1" applyBorder="1" applyAlignment="1">
      <alignment horizontal="center" vertical="center" textRotation="180"/>
    </xf>
    <xf numFmtId="0" fontId="20" fillId="7" borderId="22" xfId="0" applyFont="1" applyFill="1" applyBorder="1" applyAlignment="1">
      <alignment horizontal="center" vertical="center" textRotation="180"/>
    </xf>
    <xf numFmtId="0" fontId="20" fillId="7" borderId="1" xfId="0" applyFont="1" applyFill="1" applyBorder="1" applyAlignment="1">
      <alignment horizontal="center" vertical="center" textRotation="180"/>
    </xf>
    <xf numFmtId="0" fontId="15" fillId="69" borderId="22" xfId="0" applyFont="1" applyFill="1" applyBorder="1" applyAlignment="1">
      <alignment horizontal="center"/>
    </xf>
    <xf numFmtId="0" fontId="15" fillId="46" borderId="22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5" fillId="39" borderId="22" xfId="0" applyFont="1" applyFill="1" applyBorder="1" applyAlignment="1">
      <alignment horizontal="center"/>
    </xf>
    <xf numFmtId="0" fontId="15" fillId="43" borderId="22" xfId="0" applyFont="1" applyFill="1" applyBorder="1" applyAlignment="1">
      <alignment horizontal="center"/>
    </xf>
    <xf numFmtId="0" fontId="20" fillId="53" borderId="29" xfId="0" applyFont="1" applyFill="1" applyBorder="1" applyAlignment="1">
      <alignment horizontal="center" vertical="center" textRotation="180"/>
    </xf>
    <xf numFmtId="0" fontId="20" fillId="53" borderId="31" xfId="0" applyFont="1" applyFill="1" applyBorder="1" applyAlignment="1">
      <alignment horizontal="center" vertical="center" textRotation="180"/>
    </xf>
    <xf numFmtId="0" fontId="20" fillId="53" borderId="32" xfId="0" applyFont="1" applyFill="1" applyBorder="1" applyAlignment="1">
      <alignment horizontal="center" vertical="center" textRotation="180"/>
    </xf>
    <xf numFmtId="0" fontId="15" fillId="80" borderId="2" xfId="0" applyFont="1" applyFill="1" applyBorder="1" applyAlignment="1">
      <alignment horizontal="center"/>
    </xf>
    <xf numFmtId="0" fontId="15" fillId="80" borderId="30" xfId="0" applyFont="1" applyFill="1" applyBorder="1" applyAlignment="1">
      <alignment horizontal="center"/>
    </xf>
    <xf numFmtId="0" fontId="15" fillId="80" borderId="3" xfId="0" applyFont="1" applyFill="1" applyBorder="1" applyAlignment="1">
      <alignment horizontal="center"/>
    </xf>
    <xf numFmtId="0" fontId="15" fillId="81" borderId="2" xfId="0" applyFont="1" applyFill="1" applyBorder="1" applyAlignment="1">
      <alignment horizontal="center"/>
    </xf>
    <xf numFmtId="0" fontId="15" fillId="81" borderId="30" xfId="0" applyFont="1" applyFill="1" applyBorder="1" applyAlignment="1">
      <alignment horizontal="center"/>
    </xf>
    <xf numFmtId="0" fontId="15" fillId="81" borderId="3" xfId="0" applyFont="1" applyFill="1" applyBorder="1" applyAlignment="1">
      <alignment horizontal="center"/>
    </xf>
    <xf numFmtId="0" fontId="20" fillId="44" borderId="2" xfId="0" applyFont="1" applyFill="1" applyBorder="1" applyAlignment="1">
      <alignment horizontal="center"/>
    </xf>
    <xf numFmtId="0" fontId="20" fillId="44" borderId="30" xfId="0" applyFont="1" applyFill="1" applyBorder="1" applyAlignment="1">
      <alignment horizontal="center"/>
    </xf>
    <xf numFmtId="0" fontId="20" fillId="44" borderId="3" xfId="0" applyFont="1" applyFill="1" applyBorder="1" applyAlignment="1">
      <alignment horizontal="center"/>
    </xf>
    <xf numFmtId="0" fontId="21" fillId="45" borderId="2" xfId="0" applyFont="1" applyFill="1" applyBorder="1" applyAlignment="1">
      <alignment horizontal="center"/>
    </xf>
    <xf numFmtId="0" fontId="21" fillId="45" borderId="30" xfId="0" applyFont="1" applyFill="1" applyBorder="1" applyAlignment="1">
      <alignment horizontal="center"/>
    </xf>
    <xf numFmtId="0" fontId="21" fillId="45" borderId="3" xfId="0" applyFont="1" applyFill="1" applyBorder="1" applyAlignment="1">
      <alignment horizontal="center"/>
    </xf>
    <xf numFmtId="0" fontId="15" fillId="82" borderId="2" xfId="0" applyFont="1" applyFill="1" applyBorder="1" applyAlignment="1">
      <alignment horizontal="center"/>
    </xf>
    <xf numFmtId="0" fontId="15" fillId="82" borderId="30" xfId="0" applyFont="1" applyFill="1" applyBorder="1" applyAlignment="1">
      <alignment horizontal="center"/>
    </xf>
    <xf numFmtId="0" fontId="15" fillId="82" borderId="3" xfId="0" applyFont="1" applyFill="1" applyBorder="1" applyAlignment="1">
      <alignment horizontal="center"/>
    </xf>
    <xf numFmtId="0" fontId="15" fillId="46" borderId="2" xfId="0" applyFont="1" applyFill="1" applyBorder="1" applyAlignment="1">
      <alignment horizontal="center"/>
    </xf>
    <xf numFmtId="0" fontId="15" fillId="46" borderId="30" xfId="0" applyFont="1" applyFill="1" applyBorder="1" applyAlignment="1">
      <alignment horizontal="center"/>
    </xf>
    <xf numFmtId="0" fontId="15" fillId="46" borderId="3" xfId="0" applyFont="1" applyFill="1" applyBorder="1" applyAlignment="1">
      <alignment horizontal="center"/>
    </xf>
    <xf numFmtId="0" fontId="15" fillId="46" borderId="27" xfId="0" applyFont="1" applyFill="1" applyBorder="1" applyAlignment="1"/>
    <xf numFmtId="0" fontId="15" fillId="4" borderId="22" xfId="0" applyFont="1" applyFill="1" applyBorder="1" applyAlignment="1">
      <alignment vertical="center" textRotation="180"/>
    </xf>
    <xf numFmtId="0" fontId="15" fillId="4" borderId="1" xfId="0" applyFont="1" applyFill="1" applyBorder="1" applyAlignment="1">
      <alignment vertical="center" textRotation="180"/>
    </xf>
    <xf numFmtId="0" fontId="15" fillId="4" borderId="29" xfId="0" applyFont="1" applyFill="1" applyBorder="1" applyAlignment="1">
      <alignment horizontal="center" vertical="center" textRotation="180"/>
    </xf>
    <xf numFmtId="0" fontId="15" fillId="4" borderId="31" xfId="0" applyFont="1" applyFill="1" applyBorder="1" applyAlignment="1">
      <alignment horizontal="center" vertical="center" textRotation="180"/>
    </xf>
    <xf numFmtId="0" fontId="15" fillId="4" borderId="6" xfId="0" applyFont="1" applyFill="1" applyBorder="1" applyAlignment="1">
      <alignment horizontal="center" vertical="center" textRotation="180"/>
    </xf>
    <xf numFmtId="0" fontId="15" fillId="78" borderId="29" xfId="0" applyFont="1" applyFill="1" applyBorder="1" applyAlignment="1">
      <alignment horizontal="center" vertical="center" textRotation="180"/>
    </xf>
    <xf numFmtId="0" fontId="15" fillId="78" borderId="31" xfId="0" applyFont="1" applyFill="1" applyBorder="1" applyAlignment="1">
      <alignment horizontal="center" vertical="center" textRotation="180"/>
    </xf>
    <xf numFmtId="0" fontId="15" fillId="78" borderId="6" xfId="0" applyFont="1" applyFill="1" applyBorder="1" applyAlignment="1">
      <alignment horizontal="center" vertical="center" textRotation="180"/>
    </xf>
    <xf numFmtId="0" fontId="15" fillId="77" borderId="22" xfId="0" applyFont="1" applyFill="1" applyBorder="1" applyAlignment="1">
      <alignment vertical="center" textRotation="180"/>
    </xf>
    <xf numFmtId="0" fontId="15" fillId="77" borderId="1" xfId="0" applyFont="1" applyFill="1" applyBorder="1" applyAlignment="1">
      <alignment vertical="center" textRotation="180"/>
    </xf>
    <xf numFmtId="0" fontId="15" fillId="4" borderId="29" xfId="0" applyFont="1" applyFill="1" applyBorder="1" applyAlignment="1">
      <alignment vertical="center" textRotation="180"/>
    </xf>
    <xf numFmtId="0" fontId="0" fillId="0" borderId="31" xfId="0" applyBorder="1"/>
    <xf numFmtId="0" fontId="0" fillId="0" borderId="6" xfId="0" applyBorder="1"/>
    <xf numFmtId="0" fontId="15" fillId="39" borderId="2" xfId="0" applyFont="1" applyFill="1" applyBorder="1" applyAlignment="1">
      <alignment horizontal="center"/>
    </xf>
    <xf numFmtId="0" fontId="15" fillId="39" borderId="30" xfId="0" applyFont="1" applyFill="1" applyBorder="1" applyAlignment="1">
      <alignment horizontal="center"/>
    </xf>
    <xf numFmtId="0" fontId="15" fillId="39" borderId="3" xfId="0" applyFont="1" applyFill="1" applyBorder="1" applyAlignment="1">
      <alignment horizontal="center"/>
    </xf>
    <xf numFmtId="0" fontId="15" fillId="89" borderId="1" xfId="0" applyFont="1" applyFill="1" applyBorder="1" applyAlignment="1">
      <alignment horizontal="center"/>
    </xf>
    <xf numFmtId="0" fontId="15" fillId="39" borderId="33" xfId="0" applyFont="1" applyFill="1" applyBorder="1" applyAlignment="1">
      <alignment horizontal="center"/>
    </xf>
    <xf numFmtId="0" fontId="15" fillId="39" borderId="27" xfId="0" applyFont="1" applyFill="1" applyBorder="1" applyAlignment="1">
      <alignment horizontal="center"/>
    </xf>
    <xf numFmtId="0" fontId="15" fillId="39" borderId="28" xfId="0" applyFont="1" applyFill="1" applyBorder="1" applyAlignment="1">
      <alignment horizontal="center"/>
    </xf>
    <xf numFmtId="0" fontId="15" fillId="3" borderId="29" xfId="0" applyFont="1" applyFill="1" applyBorder="1" applyAlignment="1">
      <alignment horizontal="center" vertical="center" textRotation="180"/>
    </xf>
    <xf numFmtId="0" fontId="15" fillId="3" borderId="31" xfId="0" applyFont="1" applyFill="1" applyBorder="1" applyAlignment="1">
      <alignment horizontal="center" vertical="center" textRotation="180"/>
    </xf>
    <xf numFmtId="0" fontId="15" fillId="3" borderId="6" xfId="0" applyFont="1" applyFill="1" applyBorder="1" applyAlignment="1">
      <alignment horizontal="center" vertical="center" textRotation="180"/>
    </xf>
    <xf numFmtId="0" fontId="15" fillId="89" borderId="22" xfId="0" applyFont="1" applyFill="1" applyBorder="1" applyAlignment="1">
      <alignment horizontal="center"/>
    </xf>
    <xf numFmtId="0" fontId="15" fillId="49" borderId="22" xfId="0" applyFont="1" applyFill="1" applyBorder="1" applyAlignment="1">
      <alignment horizontal="center"/>
    </xf>
    <xf numFmtId="0" fontId="15" fillId="49" borderId="1" xfId="0" applyFont="1" applyFill="1" applyBorder="1" applyAlignment="1">
      <alignment horizontal="center"/>
    </xf>
    <xf numFmtId="0" fontId="20" fillId="90" borderId="1" xfId="0" applyFont="1" applyFill="1" applyBorder="1" applyAlignment="1">
      <alignment horizontal="center"/>
    </xf>
    <xf numFmtId="0" fontId="15" fillId="88" borderId="1" xfId="0" applyFont="1" applyFill="1" applyBorder="1" applyAlignment="1">
      <alignment horizontal="center"/>
    </xf>
    <xf numFmtId="0" fontId="15" fillId="88" borderId="22" xfId="0" applyFont="1" applyFill="1" applyBorder="1" applyAlignment="1">
      <alignment horizontal="center"/>
    </xf>
    <xf numFmtId="0" fontId="20" fillId="90" borderId="22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left"/>
    </xf>
    <xf numFmtId="0" fontId="15" fillId="0" borderId="6" xfId="0" applyFont="1" applyFill="1" applyBorder="1" applyAlignment="1">
      <alignment horizontal="left"/>
    </xf>
    <xf numFmtId="1" fontId="15" fillId="2" borderId="2" xfId="0" applyNumberFormat="1" applyFont="1" applyFill="1" applyBorder="1" applyAlignment="1">
      <alignment horizontal="center"/>
    </xf>
    <xf numFmtId="1" fontId="15" fillId="2" borderId="30" xfId="0" applyNumberFormat="1" applyFont="1" applyFill="1" applyBorder="1" applyAlignment="1">
      <alignment horizontal="center"/>
    </xf>
    <xf numFmtId="1" fontId="15" fillId="2" borderId="3" xfId="0" applyNumberFormat="1" applyFont="1" applyFill="1" applyBorder="1" applyAlignment="1">
      <alignment horizontal="center"/>
    </xf>
    <xf numFmtId="1" fontId="15" fillId="17" borderId="2" xfId="0" applyNumberFormat="1" applyFont="1" applyFill="1" applyBorder="1" applyAlignment="1">
      <alignment horizontal="center"/>
    </xf>
    <xf numFmtId="1" fontId="15" fillId="17" borderId="30" xfId="0" applyNumberFormat="1" applyFont="1" applyFill="1" applyBorder="1" applyAlignment="1">
      <alignment horizontal="center"/>
    </xf>
    <xf numFmtId="1" fontId="15" fillId="17" borderId="3" xfId="0" applyNumberFormat="1" applyFont="1" applyFill="1" applyBorder="1" applyAlignment="1">
      <alignment horizontal="center"/>
    </xf>
    <xf numFmtId="0" fontId="15" fillId="19" borderId="2" xfId="0" applyFont="1" applyFill="1" applyBorder="1" applyAlignment="1">
      <alignment horizontal="center"/>
    </xf>
    <xf numFmtId="0" fontId="15" fillId="19" borderId="30" xfId="0" applyFont="1" applyFill="1" applyBorder="1" applyAlignment="1">
      <alignment horizontal="center"/>
    </xf>
    <xf numFmtId="0" fontId="15" fillId="19" borderId="3" xfId="0" applyFont="1" applyFill="1" applyBorder="1" applyAlignment="1">
      <alignment horizontal="center"/>
    </xf>
    <xf numFmtId="0" fontId="15" fillId="51" borderId="36" xfId="0" applyFont="1" applyFill="1" applyBorder="1" applyAlignment="1">
      <alignment horizontal="center"/>
    </xf>
    <xf numFmtId="0" fontId="15" fillId="51" borderId="37" xfId="0" applyFont="1" applyFill="1" applyBorder="1" applyAlignment="1">
      <alignment horizontal="center"/>
    </xf>
    <xf numFmtId="0" fontId="15" fillId="51" borderId="38" xfId="0" applyFont="1" applyFill="1" applyBorder="1" applyAlignment="1">
      <alignment horizontal="center"/>
    </xf>
    <xf numFmtId="0" fontId="15" fillId="51" borderId="39" xfId="0" applyFont="1" applyFill="1" applyBorder="1" applyAlignment="1">
      <alignment horizontal="center"/>
    </xf>
    <xf numFmtId="0" fontId="15" fillId="51" borderId="0" xfId="0" applyFont="1" applyFill="1" applyBorder="1" applyAlignment="1">
      <alignment horizontal="center"/>
    </xf>
    <xf numFmtId="0" fontId="15" fillId="51" borderId="35" xfId="0" applyFont="1" applyFill="1" applyBorder="1" applyAlignment="1">
      <alignment horizontal="center"/>
    </xf>
    <xf numFmtId="0" fontId="15" fillId="51" borderId="40" xfId="0" applyFont="1" applyFill="1" applyBorder="1" applyAlignment="1">
      <alignment horizontal="center"/>
    </xf>
    <xf numFmtId="0" fontId="15" fillId="51" borderId="34" xfId="0" applyFont="1" applyFill="1" applyBorder="1" applyAlignment="1">
      <alignment horizontal="center"/>
    </xf>
    <xf numFmtId="0" fontId="15" fillId="51" borderId="41" xfId="0" applyFont="1" applyFill="1" applyBorder="1" applyAlignment="1">
      <alignment horizontal="center"/>
    </xf>
    <xf numFmtId="0" fontId="15" fillId="70" borderId="36" xfId="0" applyFont="1" applyFill="1" applyBorder="1" applyAlignment="1">
      <alignment horizontal="center"/>
    </xf>
    <xf numFmtId="0" fontId="15" fillId="70" borderId="37" xfId="0" applyFont="1" applyFill="1" applyBorder="1" applyAlignment="1">
      <alignment horizontal="center"/>
    </xf>
    <xf numFmtId="0" fontId="15" fillId="70" borderId="38" xfId="0" applyFont="1" applyFill="1" applyBorder="1" applyAlignment="1">
      <alignment horizontal="center"/>
    </xf>
    <xf numFmtId="0" fontId="15" fillId="70" borderId="39" xfId="0" applyFont="1" applyFill="1" applyBorder="1" applyAlignment="1">
      <alignment horizontal="center"/>
    </xf>
    <xf numFmtId="0" fontId="15" fillId="70" borderId="0" xfId="0" applyFont="1" applyFill="1" applyBorder="1" applyAlignment="1">
      <alignment horizontal="center"/>
    </xf>
    <xf numFmtId="0" fontId="15" fillId="70" borderId="35" xfId="0" applyFont="1" applyFill="1" applyBorder="1" applyAlignment="1">
      <alignment horizontal="center"/>
    </xf>
    <xf numFmtId="0" fontId="15" fillId="70" borderId="40" xfId="0" applyFont="1" applyFill="1" applyBorder="1" applyAlignment="1">
      <alignment horizontal="center"/>
    </xf>
    <xf numFmtId="0" fontId="15" fillId="70" borderId="34" xfId="0" applyFont="1" applyFill="1" applyBorder="1" applyAlignment="1">
      <alignment horizontal="center"/>
    </xf>
    <xf numFmtId="0" fontId="15" fillId="70" borderId="41" xfId="0" applyFont="1" applyFill="1" applyBorder="1" applyAlignment="1">
      <alignment horizontal="center"/>
    </xf>
    <xf numFmtId="0" fontId="15" fillId="93" borderId="36" xfId="0" applyFont="1" applyFill="1" applyBorder="1" applyAlignment="1">
      <alignment horizontal="center"/>
    </xf>
    <xf numFmtId="0" fontId="15" fillId="93" borderId="37" xfId="0" applyFont="1" applyFill="1" applyBorder="1" applyAlignment="1">
      <alignment horizontal="center"/>
    </xf>
    <xf numFmtId="0" fontId="15" fillId="93" borderId="38" xfId="0" applyFont="1" applyFill="1" applyBorder="1" applyAlignment="1">
      <alignment horizontal="center"/>
    </xf>
    <xf numFmtId="0" fontId="15" fillId="93" borderId="39" xfId="0" applyFont="1" applyFill="1" applyBorder="1" applyAlignment="1">
      <alignment horizontal="center"/>
    </xf>
    <xf numFmtId="0" fontId="15" fillId="93" borderId="0" xfId="0" applyFont="1" applyFill="1" applyBorder="1" applyAlignment="1">
      <alignment horizontal="center"/>
    </xf>
    <xf numFmtId="0" fontId="15" fillId="93" borderId="35" xfId="0" applyFont="1" applyFill="1" applyBorder="1" applyAlignment="1">
      <alignment horizontal="center"/>
    </xf>
    <xf numFmtId="0" fontId="15" fillId="93" borderId="40" xfId="0" applyFont="1" applyFill="1" applyBorder="1" applyAlignment="1">
      <alignment horizontal="center"/>
    </xf>
    <xf numFmtId="0" fontId="15" fillId="93" borderId="34" xfId="0" applyFont="1" applyFill="1" applyBorder="1" applyAlignment="1">
      <alignment horizontal="center"/>
    </xf>
    <xf numFmtId="0" fontId="15" fillId="93" borderId="41" xfId="0" applyFont="1" applyFill="1" applyBorder="1" applyAlignment="1">
      <alignment horizontal="center"/>
    </xf>
    <xf numFmtId="0" fontId="15" fillId="69" borderId="36" xfId="0" applyFont="1" applyFill="1" applyBorder="1" applyAlignment="1">
      <alignment horizontal="center"/>
    </xf>
    <xf numFmtId="0" fontId="15" fillId="69" borderId="37" xfId="0" applyFont="1" applyFill="1" applyBorder="1" applyAlignment="1">
      <alignment horizontal="center"/>
    </xf>
    <xf numFmtId="0" fontId="15" fillId="69" borderId="38" xfId="0" applyFont="1" applyFill="1" applyBorder="1" applyAlignment="1">
      <alignment horizontal="center"/>
    </xf>
    <xf numFmtId="0" fontId="15" fillId="69" borderId="39" xfId="0" applyFont="1" applyFill="1" applyBorder="1" applyAlignment="1">
      <alignment horizontal="center"/>
    </xf>
    <xf numFmtId="0" fontId="15" fillId="69" borderId="0" xfId="0" applyFont="1" applyFill="1" applyBorder="1" applyAlignment="1">
      <alignment horizontal="center"/>
    </xf>
    <xf numFmtId="0" fontId="15" fillId="69" borderId="35" xfId="0" applyFont="1" applyFill="1" applyBorder="1" applyAlignment="1">
      <alignment horizontal="center"/>
    </xf>
    <xf numFmtId="0" fontId="15" fillId="69" borderId="40" xfId="0" applyFont="1" applyFill="1" applyBorder="1" applyAlignment="1">
      <alignment horizontal="center"/>
    </xf>
    <xf numFmtId="0" fontId="15" fillId="69" borderId="34" xfId="0" applyFont="1" applyFill="1" applyBorder="1" applyAlignment="1">
      <alignment horizontal="center"/>
    </xf>
    <xf numFmtId="0" fontId="15" fillId="69" borderId="41" xfId="0" applyFont="1" applyFill="1" applyBorder="1" applyAlignment="1">
      <alignment horizontal="center"/>
    </xf>
    <xf numFmtId="0" fontId="15" fillId="46" borderId="36" xfId="0" applyFont="1" applyFill="1" applyBorder="1" applyAlignment="1">
      <alignment horizontal="center"/>
    </xf>
    <xf numFmtId="0" fontId="15" fillId="46" borderId="37" xfId="0" applyFont="1" applyFill="1" applyBorder="1" applyAlignment="1">
      <alignment horizontal="center"/>
    </xf>
    <xf numFmtId="0" fontId="15" fillId="46" borderId="38" xfId="0" applyFont="1" applyFill="1" applyBorder="1" applyAlignment="1">
      <alignment horizontal="center"/>
    </xf>
    <xf numFmtId="0" fontId="15" fillId="46" borderId="39" xfId="0" applyFont="1" applyFill="1" applyBorder="1" applyAlignment="1">
      <alignment horizontal="center"/>
    </xf>
    <xf numFmtId="0" fontId="15" fillId="46" borderId="0" xfId="0" applyFont="1" applyFill="1" applyBorder="1" applyAlignment="1">
      <alignment horizontal="center"/>
    </xf>
    <xf numFmtId="0" fontId="15" fillId="46" borderId="35" xfId="0" applyFont="1" applyFill="1" applyBorder="1" applyAlignment="1">
      <alignment horizontal="center"/>
    </xf>
    <xf numFmtId="0" fontId="15" fillId="46" borderId="40" xfId="0" applyFont="1" applyFill="1" applyBorder="1" applyAlignment="1">
      <alignment horizontal="center"/>
    </xf>
    <xf numFmtId="0" fontId="15" fillId="46" borderId="34" xfId="0" applyFont="1" applyFill="1" applyBorder="1" applyAlignment="1">
      <alignment horizontal="center"/>
    </xf>
    <xf numFmtId="0" fontId="15" fillId="46" borderId="41" xfId="0" applyFont="1" applyFill="1" applyBorder="1" applyAlignment="1">
      <alignment horizontal="center"/>
    </xf>
    <xf numFmtId="0" fontId="15" fillId="77" borderId="29" xfId="0" applyFont="1" applyFill="1" applyBorder="1" applyAlignment="1">
      <alignment horizontal="center" vertical="top" textRotation="180"/>
    </xf>
    <xf numFmtId="0" fontId="15" fillId="77" borderId="31" xfId="0" applyFont="1" applyFill="1" applyBorder="1" applyAlignment="1">
      <alignment horizontal="center" vertical="top" textRotation="180"/>
    </xf>
    <xf numFmtId="0" fontId="15" fillId="77" borderId="6" xfId="0" applyFont="1" applyFill="1" applyBorder="1" applyAlignment="1">
      <alignment horizontal="center" vertical="top" textRotation="180"/>
    </xf>
    <xf numFmtId="0" fontId="20" fillId="92" borderId="27" xfId="0" applyFont="1" applyFill="1" applyBorder="1" applyAlignment="1">
      <alignment horizontal="center"/>
    </xf>
    <xf numFmtId="0" fontId="20" fillId="92" borderId="28" xfId="0" applyFont="1" applyFill="1" applyBorder="1" applyAlignment="1">
      <alignment horizontal="center"/>
    </xf>
    <xf numFmtId="0" fontId="15" fillId="95" borderId="27" xfId="0" applyFont="1" applyFill="1" applyBorder="1" applyAlignment="1">
      <alignment horizontal="center"/>
    </xf>
    <xf numFmtId="0" fontId="15" fillId="95" borderId="28" xfId="0" applyFont="1" applyFill="1" applyBorder="1" applyAlignment="1">
      <alignment horizontal="center"/>
    </xf>
    <xf numFmtId="0" fontId="15" fillId="56" borderId="33" xfId="0" applyFont="1" applyFill="1" applyBorder="1" applyAlignment="1">
      <alignment horizontal="center"/>
    </xf>
    <xf numFmtId="0" fontId="15" fillId="56" borderId="28" xfId="0" applyFont="1" applyFill="1" applyBorder="1" applyAlignment="1">
      <alignment horizontal="center"/>
    </xf>
    <xf numFmtId="0" fontId="15" fillId="3" borderId="29" xfId="0" applyFont="1" applyFill="1" applyBorder="1" applyAlignment="1">
      <alignment horizontal="center" vertical="top" textRotation="180"/>
    </xf>
    <xf numFmtId="0" fontId="15" fillId="3" borderId="31" xfId="0" applyFont="1" applyFill="1" applyBorder="1" applyAlignment="1">
      <alignment horizontal="center" vertical="top" textRotation="180"/>
    </xf>
    <xf numFmtId="0" fontId="15" fillId="3" borderId="6" xfId="0" applyFont="1" applyFill="1" applyBorder="1" applyAlignment="1">
      <alignment horizontal="center" vertical="top" textRotation="180"/>
    </xf>
    <xf numFmtId="0" fontId="15" fillId="51" borderId="2" xfId="0" applyFont="1" applyFill="1" applyBorder="1" applyAlignment="1">
      <alignment horizontal="center"/>
    </xf>
    <xf numFmtId="0" fontId="15" fillId="51" borderId="30" xfId="0" applyFont="1" applyFill="1" applyBorder="1" applyAlignment="1">
      <alignment horizontal="center"/>
    </xf>
    <xf numFmtId="0" fontId="15" fillId="51" borderId="3" xfId="0" applyFont="1" applyFill="1" applyBorder="1" applyAlignment="1">
      <alignment horizontal="center"/>
    </xf>
    <xf numFmtId="0" fontId="15" fillId="56" borderId="27" xfId="0" applyFont="1" applyFill="1" applyBorder="1" applyAlignment="1">
      <alignment horizontal="center"/>
    </xf>
    <xf numFmtId="0" fontId="15" fillId="93" borderId="2" xfId="0" applyFont="1" applyFill="1" applyBorder="1" applyAlignment="1">
      <alignment horizontal="center"/>
    </xf>
    <xf numFmtId="0" fontId="15" fillId="93" borderId="30" xfId="0" applyFont="1" applyFill="1" applyBorder="1" applyAlignment="1">
      <alignment horizontal="center"/>
    </xf>
    <xf numFmtId="0" fontId="15" fillId="93" borderId="3" xfId="0" applyFont="1" applyFill="1" applyBorder="1" applyAlignment="1">
      <alignment horizontal="center"/>
    </xf>
    <xf numFmtId="0" fontId="15" fillId="69" borderId="2" xfId="0" applyFont="1" applyFill="1" applyBorder="1" applyAlignment="1">
      <alignment horizontal="center"/>
    </xf>
    <xf numFmtId="0" fontId="15" fillId="69" borderId="30" xfId="0" applyFont="1" applyFill="1" applyBorder="1" applyAlignment="1">
      <alignment horizontal="center"/>
    </xf>
    <xf numFmtId="0" fontId="15" fillId="69" borderId="3" xfId="0" applyFont="1" applyFill="1" applyBorder="1" applyAlignment="1">
      <alignment horizontal="center"/>
    </xf>
    <xf numFmtId="0" fontId="15" fillId="92" borderId="27" xfId="0" applyFont="1" applyFill="1" applyBorder="1" applyAlignment="1">
      <alignment horizontal="center"/>
    </xf>
    <xf numFmtId="0" fontId="15" fillId="92" borderId="28" xfId="0" applyFont="1" applyFill="1" applyBorder="1" applyAlignment="1">
      <alignment horizontal="center"/>
    </xf>
    <xf numFmtId="0" fontId="15" fillId="92" borderId="34" xfId="0" applyFont="1" applyFill="1" applyBorder="1" applyAlignment="1">
      <alignment horizontal="center"/>
    </xf>
    <xf numFmtId="0" fontId="15" fillId="0" borderId="3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4" borderId="35" xfId="0" applyFont="1" applyFill="1" applyBorder="1" applyAlignment="1">
      <alignment horizontal="center" vertical="center" textRotation="180"/>
    </xf>
    <xf numFmtId="0" fontId="15" fillId="4" borderId="41" xfId="0" applyFont="1" applyFill="1" applyBorder="1" applyAlignment="1">
      <alignment horizontal="center" vertical="center" textRotation="180"/>
    </xf>
    <xf numFmtId="0" fontId="15" fillId="48" borderId="2" xfId="0" applyFont="1" applyFill="1" applyBorder="1" applyAlignment="1">
      <alignment horizontal="center"/>
    </xf>
    <xf numFmtId="0" fontId="15" fillId="48" borderId="30" xfId="0" applyFont="1" applyFill="1" applyBorder="1" applyAlignment="1">
      <alignment horizontal="center"/>
    </xf>
    <xf numFmtId="0" fontId="15" fillId="48" borderId="3" xfId="0" applyFont="1" applyFill="1" applyBorder="1" applyAlignment="1">
      <alignment horizontal="center"/>
    </xf>
    <xf numFmtId="0" fontId="15" fillId="96" borderId="2" xfId="0" applyFont="1" applyFill="1" applyBorder="1" applyAlignment="1">
      <alignment horizontal="center"/>
    </xf>
    <xf numFmtId="0" fontId="15" fillId="96" borderId="30" xfId="0" applyFont="1" applyFill="1" applyBorder="1" applyAlignment="1">
      <alignment horizontal="center"/>
    </xf>
    <xf numFmtId="0" fontId="15" fillId="96" borderId="3" xfId="0" applyFont="1" applyFill="1" applyBorder="1" applyAlignment="1">
      <alignment horizontal="center"/>
    </xf>
    <xf numFmtId="0" fontId="15" fillId="100" borderId="2" xfId="0" applyFont="1" applyFill="1" applyBorder="1" applyAlignment="1">
      <alignment horizontal="center"/>
    </xf>
    <xf numFmtId="0" fontId="15" fillId="100" borderId="30" xfId="0" applyFont="1" applyFill="1" applyBorder="1" applyAlignment="1">
      <alignment horizontal="center"/>
    </xf>
    <xf numFmtId="0" fontId="15" fillId="100" borderId="3" xfId="0" applyFont="1" applyFill="1" applyBorder="1" applyAlignment="1">
      <alignment horizontal="center"/>
    </xf>
    <xf numFmtId="0" fontId="20" fillId="101" borderId="2" xfId="0" applyFont="1" applyFill="1" applyBorder="1" applyAlignment="1">
      <alignment horizontal="center"/>
    </xf>
    <xf numFmtId="0" fontId="20" fillId="101" borderId="30" xfId="0" applyFont="1" applyFill="1" applyBorder="1" applyAlignment="1">
      <alignment horizontal="center"/>
    </xf>
    <xf numFmtId="0" fontId="20" fillId="101" borderId="3" xfId="0" applyFont="1" applyFill="1" applyBorder="1" applyAlignment="1">
      <alignment horizontal="center"/>
    </xf>
    <xf numFmtId="0" fontId="15" fillId="40" borderId="22" xfId="0" applyFont="1" applyFill="1" applyBorder="1" applyAlignment="1">
      <alignment horizontal="center" vertical="center" textRotation="180"/>
    </xf>
    <xf numFmtId="0" fontId="15" fillId="40" borderId="1" xfId="0" applyFont="1" applyFill="1" applyBorder="1" applyAlignment="1">
      <alignment horizontal="center" vertical="center" textRotation="180"/>
    </xf>
    <xf numFmtId="0" fontId="15" fillId="38" borderId="2" xfId="0" applyFont="1" applyFill="1" applyBorder="1" applyAlignment="1">
      <alignment horizontal="center"/>
    </xf>
    <xf numFmtId="0" fontId="15" fillId="38" borderId="30" xfId="0" applyFont="1" applyFill="1" applyBorder="1" applyAlignment="1">
      <alignment horizontal="center"/>
    </xf>
    <xf numFmtId="0" fontId="15" fillId="38" borderId="3" xfId="0" applyFont="1" applyFill="1" applyBorder="1" applyAlignment="1">
      <alignment horizontal="center"/>
    </xf>
    <xf numFmtId="0" fontId="15" fillId="100" borderId="36" xfId="0" applyFont="1" applyFill="1" applyBorder="1" applyAlignment="1">
      <alignment horizontal="center"/>
    </xf>
    <xf numFmtId="0" fontId="15" fillId="100" borderId="37" xfId="0" applyFont="1" applyFill="1" applyBorder="1" applyAlignment="1">
      <alignment horizontal="center"/>
    </xf>
    <xf numFmtId="0" fontId="15" fillId="100" borderId="38" xfId="0" applyFont="1" applyFill="1" applyBorder="1" applyAlignment="1">
      <alignment horizontal="center"/>
    </xf>
    <xf numFmtId="0" fontId="15" fillId="100" borderId="39" xfId="0" applyFont="1" applyFill="1" applyBorder="1" applyAlignment="1">
      <alignment horizontal="center"/>
    </xf>
    <xf numFmtId="0" fontId="15" fillId="100" borderId="0" xfId="0" applyFont="1" applyFill="1" applyBorder="1" applyAlignment="1">
      <alignment horizontal="center"/>
    </xf>
    <xf numFmtId="0" fontId="15" fillId="100" borderId="35" xfId="0" applyFont="1" applyFill="1" applyBorder="1" applyAlignment="1">
      <alignment horizontal="center"/>
    </xf>
    <xf numFmtId="0" fontId="15" fillId="100" borderId="40" xfId="0" applyFont="1" applyFill="1" applyBorder="1" applyAlignment="1">
      <alignment horizontal="center"/>
    </xf>
    <xf numFmtId="0" fontId="15" fillId="100" borderId="34" xfId="0" applyFont="1" applyFill="1" applyBorder="1" applyAlignment="1">
      <alignment horizontal="center"/>
    </xf>
    <xf numFmtId="0" fontId="15" fillId="100" borderId="41" xfId="0" applyFont="1" applyFill="1" applyBorder="1" applyAlignment="1">
      <alignment horizontal="center"/>
    </xf>
    <xf numFmtId="0" fontId="15" fillId="101" borderId="36" xfId="0" applyFont="1" applyFill="1" applyBorder="1" applyAlignment="1">
      <alignment horizontal="center"/>
    </xf>
    <xf numFmtId="0" fontId="15" fillId="101" borderId="37" xfId="0" applyFont="1" applyFill="1" applyBorder="1" applyAlignment="1">
      <alignment horizontal="center"/>
    </xf>
    <xf numFmtId="0" fontId="15" fillId="101" borderId="38" xfId="0" applyFont="1" applyFill="1" applyBorder="1" applyAlignment="1">
      <alignment horizontal="center"/>
    </xf>
    <xf numFmtId="0" fontId="15" fillId="101" borderId="39" xfId="0" applyFont="1" applyFill="1" applyBorder="1" applyAlignment="1">
      <alignment horizontal="center"/>
    </xf>
    <xf numFmtId="0" fontId="15" fillId="101" borderId="0" xfId="0" applyFont="1" applyFill="1" applyBorder="1" applyAlignment="1">
      <alignment horizontal="center"/>
    </xf>
    <xf numFmtId="0" fontId="15" fillId="101" borderId="35" xfId="0" applyFont="1" applyFill="1" applyBorder="1" applyAlignment="1">
      <alignment horizontal="center"/>
    </xf>
    <xf numFmtId="0" fontId="15" fillId="101" borderId="40" xfId="0" applyFont="1" applyFill="1" applyBorder="1" applyAlignment="1">
      <alignment horizontal="center"/>
    </xf>
    <xf numFmtId="0" fontId="15" fillId="101" borderId="34" xfId="0" applyFont="1" applyFill="1" applyBorder="1" applyAlignment="1">
      <alignment horizontal="center"/>
    </xf>
    <xf numFmtId="0" fontId="15" fillId="101" borderId="41" xfId="0" applyFont="1" applyFill="1" applyBorder="1" applyAlignment="1">
      <alignment horizontal="center"/>
    </xf>
    <xf numFmtId="0" fontId="15" fillId="48" borderId="36" xfId="0" applyFont="1" applyFill="1" applyBorder="1" applyAlignment="1">
      <alignment horizontal="center"/>
    </xf>
    <xf numFmtId="0" fontId="15" fillId="48" borderId="37" xfId="0" applyFont="1" applyFill="1" applyBorder="1" applyAlignment="1">
      <alignment horizontal="center"/>
    </xf>
    <xf numFmtId="0" fontId="15" fillId="48" borderId="38" xfId="0" applyFont="1" applyFill="1" applyBorder="1" applyAlignment="1">
      <alignment horizontal="center"/>
    </xf>
    <xf numFmtId="0" fontId="15" fillId="48" borderId="39" xfId="0" applyFont="1" applyFill="1" applyBorder="1" applyAlignment="1">
      <alignment horizontal="center"/>
    </xf>
    <xf numFmtId="0" fontId="15" fillId="48" borderId="0" xfId="0" applyFont="1" applyFill="1" applyBorder="1" applyAlignment="1">
      <alignment horizontal="center"/>
    </xf>
    <xf numFmtId="0" fontId="15" fillId="48" borderId="35" xfId="0" applyFont="1" applyFill="1" applyBorder="1" applyAlignment="1">
      <alignment horizontal="center"/>
    </xf>
    <xf numFmtId="0" fontId="15" fillId="48" borderId="40" xfId="0" applyFont="1" applyFill="1" applyBorder="1" applyAlignment="1">
      <alignment horizontal="center"/>
    </xf>
    <xf numFmtId="0" fontId="15" fillId="48" borderId="34" xfId="0" applyFont="1" applyFill="1" applyBorder="1" applyAlignment="1">
      <alignment horizontal="center"/>
    </xf>
    <xf numFmtId="0" fontId="15" fillId="48" borderId="41" xfId="0" applyFont="1" applyFill="1" applyBorder="1" applyAlignment="1">
      <alignment horizontal="center"/>
    </xf>
    <xf numFmtId="0" fontId="15" fillId="38" borderId="36" xfId="0" applyFont="1" applyFill="1" applyBorder="1" applyAlignment="1">
      <alignment horizontal="center"/>
    </xf>
    <xf numFmtId="0" fontId="15" fillId="38" borderId="37" xfId="0" applyFont="1" applyFill="1" applyBorder="1" applyAlignment="1">
      <alignment horizontal="center"/>
    </xf>
    <xf numFmtId="0" fontId="15" fillId="38" borderId="38" xfId="0" applyFont="1" applyFill="1" applyBorder="1" applyAlignment="1">
      <alignment horizontal="center"/>
    </xf>
    <xf numFmtId="0" fontId="15" fillId="38" borderId="39" xfId="0" applyFont="1" applyFill="1" applyBorder="1" applyAlignment="1">
      <alignment horizontal="center"/>
    </xf>
    <xf numFmtId="0" fontId="15" fillId="38" borderId="0" xfId="0" applyFont="1" applyFill="1" applyBorder="1" applyAlignment="1">
      <alignment horizontal="center"/>
    </xf>
    <xf numFmtId="0" fontId="15" fillId="38" borderId="35" xfId="0" applyFont="1" applyFill="1" applyBorder="1" applyAlignment="1">
      <alignment horizontal="center"/>
    </xf>
    <xf numFmtId="0" fontId="15" fillId="38" borderId="40" xfId="0" applyFont="1" applyFill="1" applyBorder="1" applyAlignment="1">
      <alignment horizontal="center"/>
    </xf>
    <xf numFmtId="0" fontId="15" fillId="38" borderId="34" xfId="0" applyFont="1" applyFill="1" applyBorder="1" applyAlignment="1">
      <alignment horizontal="center"/>
    </xf>
    <xf numFmtId="0" fontId="15" fillId="38" borderId="41" xfId="0" applyFont="1" applyFill="1" applyBorder="1" applyAlignment="1">
      <alignment horizontal="center"/>
    </xf>
    <xf numFmtId="0" fontId="15" fillId="97" borderId="36" xfId="0" applyFont="1" applyFill="1" applyBorder="1" applyAlignment="1">
      <alignment horizontal="center"/>
    </xf>
    <xf numFmtId="0" fontId="15" fillId="97" borderId="37" xfId="0" applyFont="1" applyFill="1" applyBorder="1" applyAlignment="1">
      <alignment horizontal="center"/>
    </xf>
    <xf numFmtId="0" fontId="15" fillId="97" borderId="38" xfId="0" applyFont="1" applyFill="1" applyBorder="1" applyAlignment="1">
      <alignment horizontal="center"/>
    </xf>
    <xf numFmtId="0" fontId="15" fillId="97" borderId="39" xfId="0" applyFont="1" applyFill="1" applyBorder="1" applyAlignment="1">
      <alignment horizontal="center"/>
    </xf>
    <xf numFmtId="0" fontId="15" fillId="97" borderId="0" xfId="0" applyFont="1" applyFill="1" applyBorder="1" applyAlignment="1">
      <alignment horizontal="center"/>
    </xf>
    <xf numFmtId="0" fontId="15" fillId="97" borderId="35" xfId="0" applyFont="1" applyFill="1" applyBorder="1" applyAlignment="1">
      <alignment horizontal="center"/>
    </xf>
    <xf numFmtId="0" fontId="15" fillId="97" borderId="40" xfId="0" applyFont="1" applyFill="1" applyBorder="1" applyAlignment="1">
      <alignment horizontal="center"/>
    </xf>
    <xf numFmtId="0" fontId="15" fillId="97" borderId="34" xfId="0" applyFont="1" applyFill="1" applyBorder="1" applyAlignment="1">
      <alignment horizontal="center"/>
    </xf>
    <xf numFmtId="0" fontId="15" fillId="97" borderId="41" xfId="0" applyFont="1" applyFill="1" applyBorder="1" applyAlignment="1">
      <alignment horizontal="center"/>
    </xf>
    <xf numFmtId="0" fontId="15" fillId="4" borderId="2" xfId="0" applyFont="1" applyFill="1" applyBorder="1" applyAlignment="1">
      <alignment horizontal="center"/>
    </xf>
    <xf numFmtId="0" fontId="15" fillId="4" borderId="30" xfId="0" applyFont="1" applyFill="1" applyBorder="1" applyAlignment="1">
      <alignment horizontal="center"/>
    </xf>
    <xf numFmtId="0" fontId="15" fillId="4" borderId="3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15" fillId="19" borderId="1" xfId="0" applyFont="1" applyFill="1" applyBorder="1" applyAlignment="1">
      <alignment horizontal="center"/>
    </xf>
    <xf numFmtId="0" fontId="15" fillId="95" borderId="22" xfId="0" applyFont="1" applyFill="1" applyBorder="1" applyAlignment="1">
      <alignment horizontal="center"/>
    </xf>
    <xf numFmtId="0" fontId="15" fillId="92" borderId="22" xfId="0" applyFont="1" applyFill="1" applyBorder="1" applyAlignment="1">
      <alignment horizontal="center"/>
    </xf>
    <xf numFmtId="0" fontId="15" fillId="110" borderId="22" xfId="0" applyFont="1" applyFill="1" applyBorder="1" applyAlignment="1">
      <alignment horizontal="center"/>
    </xf>
    <xf numFmtId="1" fontId="21" fillId="85" borderId="44" xfId="0" applyNumberFormat="1" applyFont="1" applyFill="1" applyBorder="1" applyAlignment="1">
      <alignment horizontal="center"/>
    </xf>
    <xf numFmtId="1" fontId="21" fillId="85" borderId="0" xfId="0" applyNumberFormat="1" applyFont="1" applyFill="1" applyBorder="1" applyAlignment="1">
      <alignment horizontal="center"/>
    </xf>
    <xf numFmtId="167" fontId="15" fillId="108" borderId="22" xfId="0" applyNumberFormat="1" applyFont="1" applyFill="1" applyBorder="1" applyAlignment="1">
      <alignment horizontal="center" wrapText="1"/>
    </xf>
    <xf numFmtId="167" fontId="15" fillId="108" borderId="1" xfId="0" applyNumberFormat="1" applyFont="1" applyFill="1" applyBorder="1" applyAlignment="1">
      <alignment horizontal="center" wrapText="1"/>
    </xf>
    <xf numFmtId="0" fontId="15" fillId="47" borderId="22" xfId="0" applyFont="1" applyFill="1" applyBorder="1" applyAlignment="1">
      <alignment horizontal="center"/>
    </xf>
    <xf numFmtId="0" fontId="15" fillId="100" borderId="1" xfId="0" applyFont="1" applyFill="1" applyBorder="1" applyAlignment="1">
      <alignment horizontal="center"/>
    </xf>
    <xf numFmtId="0" fontId="15" fillId="48" borderId="1" xfId="0" applyFont="1" applyFill="1" applyBorder="1" applyAlignment="1">
      <alignment horizontal="center"/>
    </xf>
    <xf numFmtId="0" fontId="15" fillId="38" borderId="1" xfId="0" applyFont="1" applyFill="1" applyBorder="1" applyAlignment="1">
      <alignment horizontal="center"/>
    </xf>
    <xf numFmtId="0" fontId="15" fillId="56" borderId="22" xfId="0" applyFont="1" applyFill="1" applyBorder="1" applyAlignment="1">
      <alignment horizontal="center"/>
    </xf>
  </cellXfs>
  <cellStyles count="4">
    <cellStyle name="Millares [0]" xfId="3" builtinId="6"/>
    <cellStyle name="Normal" xfId="0" builtinId="0"/>
    <cellStyle name="Normal 2" xfId="1"/>
    <cellStyle name="Porcentual" xfId="2" builtinId="5"/>
  </cellStyles>
  <dxfs count="0"/>
  <tableStyles count="0" defaultTableStyle="TableStyleMedium9" defaultPivotStyle="PivotStyleLight16"/>
  <colors>
    <mruColors>
      <color rgb="FFFFFF99"/>
      <color rgb="FF0033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466725</xdr:colOff>
      <xdr:row>3</xdr:row>
      <xdr:rowOff>600075</xdr:rowOff>
    </xdr:to>
    <xdr:pic>
      <xdr:nvPicPr>
        <xdr:cNvPr id="2" name="Picture 0" descr="1e8d6edf-8130-401e-9ce6-6ee22ca835d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23850"/>
          <a:ext cx="14954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116"/>
  <sheetViews>
    <sheetView zoomScale="75" zoomScaleNormal="75" workbookViewId="0">
      <pane xSplit="14" ySplit="10" topLeftCell="AO97" activePane="bottomRight" state="frozen"/>
      <selection pane="topRight" activeCell="O1" sqref="O1"/>
      <selection pane="bottomLeft" activeCell="A11" sqref="A11"/>
      <selection pane="bottomRight" activeCell="AV111" sqref="AV111"/>
    </sheetView>
  </sheetViews>
  <sheetFormatPr baseColWidth="10" defaultRowHeight="12.75"/>
  <cols>
    <col min="1" max="1" width="4" style="334" bestFit="1" customWidth="1"/>
    <col min="2" max="2" width="7.5703125" style="334" bestFit="1" customWidth="1"/>
    <col min="3" max="3" width="4" style="332" bestFit="1" customWidth="1"/>
    <col min="4" max="4" width="6.42578125" style="332" customWidth="1"/>
    <col min="5" max="5" width="5.140625" style="334" customWidth="1"/>
    <col min="6" max="6" width="24.7109375" style="415" customWidth="1"/>
    <col min="7" max="7" width="15.140625" style="415" customWidth="1"/>
    <col min="8" max="8" width="5.7109375" style="416" bestFit="1" customWidth="1"/>
    <col min="9" max="9" width="9.42578125" style="417" bestFit="1" customWidth="1"/>
    <col min="10" max="10" width="9.7109375" style="417" bestFit="1" customWidth="1"/>
    <col min="11" max="13" width="8.5703125" style="418" hidden="1" customWidth="1"/>
    <col min="14" max="14" width="5.7109375" style="418" hidden="1" customWidth="1"/>
    <col min="15" max="15" width="5.7109375" style="418" bestFit="1" customWidth="1"/>
    <col min="16" max="16" width="9.28515625" style="418" bestFit="1" customWidth="1"/>
    <col min="17" max="18" width="9.7109375" style="419" bestFit="1" customWidth="1"/>
    <col min="19" max="19" width="8.140625" style="418" hidden="1" customWidth="1"/>
    <col min="20" max="20" width="8.5703125" style="418" hidden="1" customWidth="1"/>
    <col min="21" max="21" width="8.140625" style="418" hidden="1" customWidth="1"/>
    <col min="22" max="22" width="5.7109375" style="418" hidden="1" customWidth="1"/>
    <col min="23" max="23" width="5.7109375" style="418" bestFit="1" customWidth="1"/>
    <col min="24" max="24" width="9.28515625" style="418" bestFit="1" customWidth="1"/>
    <col min="25" max="26" width="9.28515625" style="419" bestFit="1" customWidth="1"/>
    <col min="27" max="27" width="8.140625" style="418" hidden="1" customWidth="1"/>
    <col min="28" max="28" width="8.5703125" style="418" hidden="1" customWidth="1"/>
    <col min="29" max="29" width="8.140625" style="418" hidden="1" customWidth="1"/>
    <col min="30" max="30" width="5.7109375" style="418" hidden="1" customWidth="1"/>
    <col min="31" max="31" width="5.7109375" style="418" bestFit="1" customWidth="1"/>
    <col min="32" max="32" width="9.28515625" style="418" bestFit="1" customWidth="1"/>
    <col min="33" max="34" width="9.28515625" style="419" bestFit="1" customWidth="1"/>
    <col min="35" max="37" width="8.5703125" style="418" hidden="1" customWidth="1"/>
    <col min="38" max="38" width="5.28515625" style="418" hidden="1" customWidth="1"/>
    <col min="39" max="39" width="5.42578125" style="418" bestFit="1" customWidth="1"/>
    <col min="40" max="40" width="9.28515625" style="418" bestFit="1" customWidth="1"/>
    <col min="41" max="42" width="9.28515625" style="419" bestFit="1" customWidth="1"/>
    <col min="43" max="45" width="8.5703125" style="418" hidden="1" customWidth="1"/>
    <col min="46" max="46" width="5.7109375" style="418" hidden="1" customWidth="1"/>
    <col min="47" max="47" width="5.7109375" style="418" bestFit="1" customWidth="1"/>
    <col min="48" max="48" width="9.28515625" style="418" bestFit="1" customWidth="1"/>
    <col min="49" max="50" width="9.28515625" style="420" bestFit="1" customWidth="1"/>
    <col min="51" max="53" width="8.5703125" style="418" hidden="1" customWidth="1"/>
    <col min="54" max="54" width="6.42578125" style="418" hidden="1" customWidth="1"/>
    <col min="55" max="55" width="6.42578125" style="418" bestFit="1" customWidth="1"/>
    <col min="56" max="56" width="5.7109375" style="418" bestFit="1" customWidth="1"/>
    <col min="57" max="57" width="4.140625" style="418" bestFit="1" customWidth="1"/>
    <col min="58" max="58" width="10.42578125" style="418" hidden="1" customWidth="1"/>
    <col min="59" max="59" width="8.85546875" style="334" bestFit="1" customWidth="1"/>
    <col min="60" max="60" width="2.28515625" style="334" hidden="1" customWidth="1"/>
    <col min="61" max="61" width="6.85546875" style="334" bestFit="1" customWidth="1"/>
    <col min="62" max="63" width="6.42578125" style="334" hidden="1" customWidth="1"/>
    <col min="64" max="65" width="6.85546875" style="334" bestFit="1" customWidth="1"/>
    <col min="66" max="66" width="6.85546875" style="421" bestFit="1" customWidth="1"/>
    <col min="67" max="73" width="5.5703125" style="334" bestFit="1" customWidth="1"/>
    <col min="74" max="74" width="7.7109375" style="334" bestFit="1" customWidth="1"/>
    <col min="75" max="75" width="3.7109375" style="334" bestFit="1" customWidth="1"/>
    <col min="76" max="16384" width="11.42578125" style="334"/>
  </cols>
  <sheetData>
    <row r="1" spans="1:66" s="332" customFormat="1">
      <c r="A1" s="1"/>
      <c r="B1" s="1"/>
      <c r="C1" s="1" t="s">
        <v>0</v>
      </c>
      <c r="D1" s="1"/>
      <c r="E1" s="1"/>
      <c r="F1" s="324" t="s">
        <v>4268</v>
      </c>
      <c r="G1" s="1"/>
      <c r="H1" s="325"/>
      <c r="I1" s="326"/>
      <c r="J1" s="326"/>
      <c r="K1" s="1514" t="s">
        <v>437</v>
      </c>
      <c r="L1" s="1514"/>
      <c r="M1" s="1514"/>
      <c r="N1" s="1514"/>
      <c r="O1" s="321"/>
      <c r="P1" s="1"/>
      <c r="Q1" s="327"/>
      <c r="R1" s="327"/>
      <c r="S1" s="1514" t="s">
        <v>437</v>
      </c>
      <c r="T1" s="1514"/>
      <c r="U1" s="1514"/>
      <c r="V1" s="1514"/>
      <c r="W1" s="321"/>
      <c r="X1" s="1"/>
      <c r="Y1" s="327"/>
      <c r="Z1" s="327"/>
      <c r="AA1" s="1514" t="s">
        <v>437</v>
      </c>
      <c r="AB1" s="1514"/>
      <c r="AC1" s="1514"/>
      <c r="AD1" s="1514"/>
      <c r="AE1" s="321"/>
      <c r="AF1" s="1"/>
      <c r="AG1" s="327"/>
      <c r="AH1" s="327"/>
      <c r="AI1" s="1514" t="s">
        <v>437</v>
      </c>
      <c r="AJ1" s="1514"/>
      <c r="AK1" s="1514"/>
      <c r="AL1" s="1514"/>
      <c r="AM1" s="321"/>
      <c r="AN1" s="1"/>
      <c r="AO1" s="327"/>
      <c r="AP1" s="327"/>
      <c r="AQ1" s="1514" t="s">
        <v>437</v>
      </c>
      <c r="AR1" s="1514"/>
      <c r="AS1" s="1514"/>
      <c r="AT1" s="1514"/>
      <c r="AU1" s="321"/>
      <c r="AV1" s="1"/>
      <c r="AW1" s="328"/>
      <c r="AX1" s="328"/>
      <c r="AY1" s="1514" t="s">
        <v>437</v>
      </c>
      <c r="AZ1" s="1514"/>
      <c r="BA1" s="1514"/>
      <c r="BB1" s="1514"/>
      <c r="BC1" s="321"/>
      <c r="BD1" s="321"/>
      <c r="BE1" s="329"/>
      <c r="BF1" s="330" t="s">
        <v>437</v>
      </c>
      <c r="BG1" s="1"/>
      <c r="BH1" s="1"/>
      <c r="BI1" s="1"/>
      <c r="BJ1" s="1514" t="s">
        <v>437</v>
      </c>
      <c r="BK1" s="1514"/>
      <c r="BL1" s="2"/>
      <c r="BM1" s="321"/>
      <c r="BN1" s="331"/>
    </row>
    <row r="2" spans="1:66" s="332" customFormat="1">
      <c r="A2" s="1"/>
      <c r="B2" s="1"/>
      <c r="C2" s="1"/>
      <c r="D2" s="1"/>
      <c r="E2" s="1"/>
      <c r="F2" s="1"/>
      <c r="G2" s="1"/>
      <c r="H2" s="325"/>
      <c r="I2" s="326"/>
      <c r="J2" s="326"/>
      <c r="K2" s="1"/>
      <c r="L2" s="1"/>
      <c r="M2" s="1"/>
      <c r="N2" s="1"/>
      <c r="O2" s="1"/>
      <c r="P2" s="1"/>
      <c r="Q2" s="327"/>
      <c r="R2" s="327"/>
      <c r="S2" s="1"/>
      <c r="T2" s="1"/>
      <c r="U2" s="1"/>
      <c r="V2" s="1"/>
      <c r="W2" s="1"/>
      <c r="X2" s="1"/>
      <c r="Y2" s="327"/>
      <c r="Z2" s="327"/>
      <c r="AA2" s="1"/>
      <c r="AB2" s="1"/>
      <c r="AC2" s="1"/>
      <c r="AD2" s="1"/>
      <c r="AE2" s="1"/>
      <c r="AF2" s="1"/>
      <c r="AG2" s="327"/>
      <c r="AH2" s="327"/>
      <c r="AI2" s="1"/>
      <c r="AJ2" s="1"/>
      <c r="AK2" s="1"/>
      <c r="AL2" s="1"/>
      <c r="AM2" s="1"/>
      <c r="AN2" s="1"/>
      <c r="AO2" s="327"/>
      <c r="AP2" s="327"/>
      <c r="AQ2" s="1"/>
      <c r="AR2" s="1"/>
      <c r="AS2" s="1"/>
      <c r="AT2" s="1"/>
      <c r="AU2" s="1"/>
      <c r="AV2" s="1"/>
      <c r="AW2" s="328"/>
      <c r="AX2" s="328"/>
      <c r="AY2" s="1"/>
      <c r="AZ2" s="1"/>
      <c r="BA2" s="1"/>
      <c r="BB2" s="1"/>
      <c r="BC2" s="1"/>
      <c r="BD2" s="1"/>
      <c r="BE2" s="329"/>
      <c r="BF2" s="1"/>
      <c r="BG2" s="1"/>
      <c r="BH2" s="1"/>
      <c r="BI2" s="1"/>
      <c r="BJ2" s="1"/>
      <c r="BK2" s="1"/>
      <c r="BL2" s="1" t="s">
        <v>0</v>
      </c>
      <c r="BM2" s="1" t="s">
        <v>0</v>
      </c>
      <c r="BN2" s="3" t="s">
        <v>0</v>
      </c>
    </row>
    <row r="3" spans="1:66" s="332" customFormat="1">
      <c r="A3" s="1"/>
      <c r="B3" s="1"/>
      <c r="C3" s="1"/>
      <c r="D3" s="1"/>
      <c r="E3" s="1"/>
      <c r="F3" s="1"/>
      <c r="G3" s="1"/>
      <c r="H3" s="1515" t="s">
        <v>8</v>
      </c>
      <c r="I3" s="1515"/>
      <c r="J3" s="1515"/>
      <c r="K3" s="1"/>
      <c r="L3" s="1"/>
      <c r="M3" s="1"/>
      <c r="N3" s="1516" t="s">
        <v>2</v>
      </c>
      <c r="O3" s="1517" t="s">
        <v>3</v>
      </c>
      <c r="P3" s="1518" t="s">
        <v>5</v>
      </c>
      <c r="Q3" s="1518"/>
      <c r="R3" s="1518"/>
      <c r="S3" s="1"/>
      <c r="T3" s="1"/>
      <c r="U3" s="1"/>
      <c r="V3" s="1516" t="s">
        <v>2</v>
      </c>
      <c r="W3" s="1517" t="s">
        <v>3</v>
      </c>
      <c r="X3" s="1519" t="s">
        <v>4</v>
      </c>
      <c r="Y3" s="1519"/>
      <c r="Z3" s="1519"/>
      <c r="AA3" s="1"/>
      <c r="AB3" s="1"/>
      <c r="AC3" s="1"/>
      <c r="AD3" s="1516" t="s">
        <v>2</v>
      </c>
      <c r="AE3" s="1517" t="s">
        <v>3</v>
      </c>
      <c r="AF3" s="1520" t="s">
        <v>1</v>
      </c>
      <c r="AG3" s="1520"/>
      <c r="AH3" s="1520"/>
      <c r="AI3" s="1"/>
      <c r="AJ3" s="1"/>
      <c r="AK3" s="1"/>
      <c r="AL3" s="1516" t="s">
        <v>2</v>
      </c>
      <c r="AM3" s="1517" t="s">
        <v>3</v>
      </c>
      <c r="AN3" s="1521" t="s">
        <v>7</v>
      </c>
      <c r="AO3" s="1521"/>
      <c r="AP3" s="1521"/>
      <c r="AQ3" s="1"/>
      <c r="AR3" s="1"/>
      <c r="AS3" s="1"/>
      <c r="AT3" s="1516" t="s">
        <v>2</v>
      </c>
      <c r="AU3" s="1517" t="s">
        <v>3</v>
      </c>
      <c r="AV3" s="1523" t="s">
        <v>6</v>
      </c>
      <c r="AW3" s="1523"/>
      <c r="AX3" s="1523"/>
      <c r="AY3" s="1"/>
      <c r="AZ3" s="1"/>
      <c r="BA3" s="1"/>
      <c r="BB3" s="1516" t="s">
        <v>2</v>
      </c>
      <c r="BC3" s="1517" t="s">
        <v>3</v>
      </c>
      <c r="BD3" s="1524" t="s">
        <v>9</v>
      </c>
      <c r="BE3" s="1525" t="s">
        <v>10</v>
      </c>
      <c r="BF3" s="1"/>
      <c r="BG3" s="1"/>
      <c r="BH3" s="1"/>
      <c r="BI3" s="1"/>
      <c r="BJ3" s="1"/>
      <c r="BK3" s="1"/>
      <c r="BL3" s="1" t="s">
        <v>0</v>
      </c>
      <c r="BM3" s="1" t="s">
        <v>0</v>
      </c>
      <c r="BN3" s="3" t="s">
        <v>0</v>
      </c>
    </row>
    <row r="4" spans="1:66">
      <c r="A4" s="1"/>
      <c r="B4" s="1"/>
      <c r="C4" s="320"/>
      <c r="D4" s="1"/>
      <c r="E4" s="1522" t="s">
        <v>11</v>
      </c>
      <c r="F4" s="1522"/>
      <c r="G4" s="1522"/>
      <c r="H4" s="1515" t="s">
        <v>12</v>
      </c>
      <c r="I4" s="1515"/>
      <c r="J4" s="1515"/>
      <c r="K4" s="6"/>
      <c r="L4" s="6"/>
      <c r="M4" s="6"/>
      <c r="N4" s="1516"/>
      <c r="O4" s="1517"/>
      <c r="P4" s="1518" t="s">
        <v>13</v>
      </c>
      <c r="Q4" s="1518"/>
      <c r="R4" s="1518"/>
      <c r="S4" s="6"/>
      <c r="T4" s="6"/>
      <c r="U4" s="6"/>
      <c r="V4" s="1516"/>
      <c r="W4" s="1517"/>
      <c r="X4" s="1519" t="s">
        <v>14</v>
      </c>
      <c r="Y4" s="1519"/>
      <c r="Z4" s="1519"/>
      <c r="AA4" s="6"/>
      <c r="AB4" s="6"/>
      <c r="AC4" s="6"/>
      <c r="AD4" s="1516"/>
      <c r="AE4" s="1517"/>
      <c r="AF4" s="1520" t="s">
        <v>15</v>
      </c>
      <c r="AG4" s="1520"/>
      <c r="AH4" s="1520"/>
      <c r="AI4" s="6"/>
      <c r="AJ4" s="6"/>
      <c r="AK4" s="6"/>
      <c r="AL4" s="1516"/>
      <c r="AM4" s="1517"/>
      <c r="AN4" s="1521" t="s">
        <v>16</v>
      </c>
      <c r="AO4" s="1521"/>
      <c r="AP4" s="1521"/>
      <c r="AQ4" s="6"/>
      <c r="AR4" s="6"/>
      <c r="AS4" s="6"/>
      <c r="AT4" s="1516"/>
      <c r="AU4" s="1517"/>
      <c r="AV4" s="1523" t="s">
        <v>17</v>
      </c>
      <c r="AW4" s="1523"/>
      <c r="AX4" s="1523"/>
      <c r="AY4" s="6"/>
      <c r="AZ4" s="6"/>
      <c r="BA4" s="6"/>
      <c r="BB4" s="1516"/>
      <c r="BC4" s="1517"/>
      <c r="BD4" s="1524"/>
      <c r="BE4" s="1525"/>
      <c r="BF4" s="321" t="s">
        <v>0</v>
      </c>
      <c r="BG4" s="7"/>
      <c r="BH4" s="333"/>
      <c r="BI4" s="1" t="s">
        <v>0</v>
      </c>
      <c r="BJ4" s="1"/>
      <c r="BK4" s="1"/>
      <c r="BL4" s="1" t="s">
        <v>0</v>
      </c>
      <c r="BM4" s="1" t="s">
        <v>0</v>
      </c>
      <c r="BN4" s="3" t="s">
        <v>0</v>
      </c>
    </row>
    <row r="5" spans="1:66">
      <c r="A5" s="1"/>
      <c r="B5" s="1"/>
      <c r="C5" s="320"/>
      <c r="D5" s="1"/>
      <c r="E5" s="1"/>
      <c r="F5" s="1"/>
      <c r="G5" s="1"/>
      <c r="H5" s="1515"/>
      <c r="I5" s="1515"/>
      <c r="J5" s="1515"/>
      <c r="K5" s="6"/>
      <c r="L5" s="6"/>
      <c r="M5" s="6"/>
      <c r="N5" s="1516"/>
      <c r="O5" s="1517"/>
      <c r="P5" s="1518"/>
      <c r="Q5" s="1518"/>
      <c r="R5" s="1518"/>
      <c r="S5" s="6"/>
      <c r="T5" s="6"/>
      <c r="U5" s="6"/>
      <c r="V5" s="1516"/>
      <c r="W5" s="1517"/>
      <c r="X5" s="1519"/>
      <c r="Y5" s="1519"/>
      <c r="Z5" s="1519"/>
      <c r="AA5" s="6"/>
      <c r="AB5" s="6"/>
      <c r="AC5" s="6"/>
      <c r="AD5" s="1516"/>
      <c r="AE5" s="1517"/>
      <c r="AF5" s="1520"/>
      <c r="AG5" s="1520"/>
      <c r="AH5" s="1520"/>
      <c r="AI5" s="6"/>
      <c r="AJ5" s="6"/>
      <c r="AK5" s="6"/>
      <c r="AL5" s="1516"/>
      <c r="AM5" s="1517"/>
      <c r="AN5" s="1521"/>
      <c r="AO5" s="1521"/>
      <c r="AP5" s="1521"/>
      <c r="AQ5" s="6"/>
      <c r="AR5" s="6"/>
      <c r="AS5" s="6"/>
      <c r="AT5" s="1516"/>
      <c r="AU5" s="1517"/>
      <c r="AV5" s="1523"/>
      <c r="AW5" s="1523"/>
      <c r="AX5" s="1523"/>
      <c r="AY5" s="6"/>
      <c r="AZ5" s="6"/>
      <c r="BA5" s="6"/>
      <c r="BB5" s="1516"/>
      <c r="BC5" s="1517"/>
      <c r="BD5" s="1524"/>
      <c r="BE5" s="1525"/>
      <c r="BF5" s="320"/>
      <c r="BG5" s="320"/>
      <c r="BH5" s="333"/>
      <c r="BI5" s="320"/>
      <c r="BJ5" s="320"/>
      <c r="BK5" s="320"/>
      <c r="BL5" s="320"/>
      <c r="BM5" s="320"/>
      <c r="BN5" s="320"/>
    </row>
    <row r="6" spans="1:66">
      <c r="A6" s="1"/>
      <c r="B6" s="1"/>
      <c r="C6" s="320"/>
      <c r="D6" s="1"/>
      <c r="E6" s="1"/>
      <c r="F6" s="1"/>
      <c r="G6" s="1"/>
      <c r="H6" s="1515"/>
      <c r="I6" s="1515"/>
      <c r="J6" s="1515"/>
      <c r="K6" s="6"/>
      <c r="L6" s="6"/>
      <c r="M6" s="6"/>
      <c r="N6" s="1516"/>
      <c r="O6" s="1517"/>
      <c r="P6" s="1518"/>
      <c r="Q6" s="1518"/>
      <c r="R6" s="1518"/>
      <c r="S6" s="6"/>
      <c r="T6" s="6"/>
      <c r="U6" s="6"/>
      <c r="V6" s="1516"/>
      <c r="W6" s="1517"/>
      <c r="X6" s="1519"/>
      <c r="Y6" s="1519"/>
      <c r="Z6" s="1519"/>
      <c r="AA6" s="1526" t="s">
        <v>0</v>
      </c>
      <c r="AB6" s="1526"/>
      <c r="AC6" s="1526"/>
      <c r="AD6" s="1516"/>
      <c r="AE6" s="1517"/>
      <c r="AF6" s="1520"/>
      <c r="AG6" s="1520"/>
      <c r="AH6" s="1520"/>
      <c r="AI6" s="6"/>
      <c r="AJ6" s="6"/>
      <c r="AK6" s="6"/>
      <c r="AL6" s="1516"/>
      <c r="AM6" s="1517"/>
      <c r="AN6" s="1521"/>
      <c r="AO6" s="1521"/>
      <c r="AP6" s="1521"/>
      <c r="AQ6" s="6"/>
      <c r="AR6" s="6"/>
      <c r="AS6" s="6"/>
      <c r="AT6" s="1516"/>
      <c r="AU6" s="1517"/>
      <c r="AV6" s="1523"/>
      <c r="AW6" s="1523"/>
      <c r="AX6" s="1523"/>
      <c r="AY6" s="6"/>
      <c r="AZ6" s="6"/>
      <c r="BA6" s="6"/>
      <c r="BB6" s="1516"/>
      <c r="BC6" s="1517"/>
      <c r="BD6" s="1524"/>
      <c r="BE6" s="1525"/>
      <c r="BF6" s="320"/>
      <c r="BG6" s="320"/>
      <c r="BH6" s="333"/>
      <c r="BI6" s="320"/>
      <c r="BJ6" s="320"/>
      <c r="BK6" s="320"/>
      <c r="BL6" s="320"/>
      <c r="BM6" s="320"/>
      <c r="BN6" s="320"/>
    </row>
    <row r="7" spans="1:66">
      <c r="A7" s="1"/>
      <c r="B7" s="1"/>
      <c r="C7" s="320"/>
      <c r="D7" s="1"/>
      <c r="E7" s="1"/>
      <c r="F7" s="1"/>
      <c r="G7" s="1"/>
      <c r="H7" s="1515"/>
      <c r="I7" s="1515"/>
      <c r="J7" s="1515"/>
      <c r="K7" s="6"/>
      <c r="L7" s="6"/>
      <c r="M7" s="6"/>
      <c r="N7" s="1516"/>
      <c r="O7" s="1517"/>
      <c r="P7" s="1518"/>
      <c r="Q7" s="1518"/>
      <c r="R7" s="1518"/>
      <c r="S7" s="6"/>
      <c r="T7" s="6"/>
      <c r="U7" s="6"/>
      <c r="V7" s="1516"/>
      <c r="W7" s="1517"/>
      <c r="X7" s="1519"/>
      <c r="Y7" s="1519"/>
      <c r="Z7" s="1519"/>
      <c r="AA7" s="6"/>
      <c r="AB7" s="6"/>
      <c r="AC7" s="6"/>
      <c r="AD7" s="1516"/>
      <c r="AE7" s="1517"/>
      <c r="AF7" s="1520"/>
      <c r="AG7" s="1520"/>
      <c r="AH7" s="1520"/>
      <c r="AI7" s="6"/>
      <c r="AJ7" s="6"/>
      <c r="AK7" s="6"/>
      <c r="AL7" s="1516"/>
      <c r="AM7" s="1517"/>
      <c r="AN7" s="1521"/>
      <c r="AO7" s="1521"/>
      <c r="AP7" s="1521"/>
      <c r="AQ7" s="6"/>
      <c r="AR7" s="6"/>
      <c r="AS7" s="6"/>
      <c r="AT7" s="1516"/>
      <c r="AU7" s="1517"/>
      <c r="AV7" s="1523"/>
      <c r="AW7" s="1523"/>
      <c r="AX7" s="1523"/>
      <c r="AY7" s="6"/>
      <c r="AZ7" s="6"/>
      <c r="BA7" s="6"/>
      <c r="BB7" s="1516"/>
      <c r="BC7" s="1517"/>
      <c r="BD7" s="1524"/>
      <c r="BE7" s="1525"/>
      <c r="BF7" s="320"/>
      <c r="BG7" s="320"/>
      <c r="BH7" s="333"/>
      <c r="BI7" s="320"/>
      <c r="BJ7" s="320"/>
      <c r="BK7" s="320"/>
      <c r="BL7" s="320"/>
      <c r="BM7" s="320"/>
      <c r="BN7" s="320"/>
    </row>
    <row r="8" spans="1:66">
      <c r="A8" s="1"/>
      <c r="B8" s="1"/>
      <c r="C8" s="320"/>
      <c r="D8" s="1"/>
      <c r="E8" s="1522"/>
      <c r="F8" s="1522"/>
      <c r="G8" s="1522"/>
      <c r="H8" s="1515"/>
      <c r="I8" s="1515"/>
      <c r="J8" s="1515"/>
      <c r="K8" s="6" t="s">
        <v>0</v>
      </c>
      <c r="L8" s="6"/>
      <c r="M8" s="6"/>
      <c r="N8" s="1516"/>
      <c r="O8" s="1517"/>
      <c r="P8" s="1518"/>
      <c r="Q8" s="1518"/>
      <c r="R8" s="1518"/>
      <c r="S8" s="6"/>
      <c r="T8" s="6"/>
      <c r="U8" s="6"/>
      <c r="V8" s="1516"/>
      <c r="W8" s="1517"/>
      <c r="X8" s="1519"/>
      <c r="Y8" s="1519"/>
      <c r="Z8" s="1519"/>
      <c r="AA8" s="6"/>
      <c r="AB8" s="6"/>
      <c r="AC8" s="6"/>
      <c r="AD8" s="1516"/>
      <c r="AE8" s="1517"/>
      <c r="AF8" s="1520"/>
      <c r="AG8" s="1520"/>
      <c r="AH8" s="1520"/>
      <c r="AI8" s="6"/>
      <c r="AJ8" s="6"/>
      <c r="AK8" s="6"/>
      <c r="AL8" s="1516"/>
      <c r="AM8" s="1517"/>
      <c r="AN8" s="1521"/>
      <c r="AO8" s="1521"/>
      <c r="AP8" s="1521"/>
      <c r="AQ8" s="6"/>
      <c r="AR8" s="6"/>
      <c r="AS8" s="6"/>
      <c r="AT8" s="1516"/>
      <c r="AU8" s="1517"/>
      <c r="AV8" s="1523"/>
      <c r="AW8" s="1523"/>
      <c r="AX8" s="1523"/>
      <c r="AY8" s="6"/>
      <c r="AZ8" s="6"/>
      <c r="BA8" s="6"/>
      <c r="BB8" s="1516"/>
      <c r="BC8" s="1517"/>
      <c r="BD8" s="1524"/>
      <c r="BE8" s="1525"/>
      <c r="BF8" s="320"/>
      <c r="BG8" s="320"/>
      <c r="BH8" s="333"/>
      <c r="BI8" s="320"/>
      <c r="BJ8" s="9"/>
      <c r="BK8" s="321"/>
      <c r="BL8" s="2"/>
      <c r="BM8" s="321"/>
      <c r="BN8" s="321"/>
    </row>
    <row r="9" spans="1:66">
      <c r="A9" s="1"/>
      <c r="B9" s="1"/>
      <c r="C9" s="320"/>
      <c r="D9" s="1"/>
      <c r="E9" s="1522" t="s">
        <v>24</v>
      </c>
      <c r="F9" s="1522"/>
      <c r="G9" s="1522"/>
      <c r="H9" s="1515">
        <v>40</v>
      </c>
      <c r="I9" s="1515"/>
      <c r="J9" s="1515"/>
      <c r="K9" s="6"/>
      <c r="L9" s="6"/>
      <c r="M9" s="6"/>
      <c r="N9" s="1516"/>
      <c r="O9" s="1517"/>
      <c r="P9" s="1518">
        <v>32.6</v>
      </c>
      <c r="Q9" s="1518"/>
      <c r="R9" s="1518"/>
      <c r="S9" s="6">
        <v>20</v>
      </c>
      <c r="T9" s="6"/>
      <c r="U9" s="6"/>
      <c r="V9" s="1516"/>
      <c r="W9" s="1517"/>
      <c r="X9" s="1519">
        <v>25</v>
      </c>
      <c r="Y9" s="1519"/>
      <c r="Z9" s="1519"/>
      <c r="AA9" s="6"/>
      <c r="AB9" s="6"/>
      <c r="AC9" s="6"/>
      <c r="AD9" s="1516"/>
      <c r="AE9" s="1517"/>
      <c r="AF9" s="1520">
        <v>32.6</v>
      </c>
      <c r="AG9" s="1520"/>
      <c r="AH9" s="1520"/>
      <c r="AI9" s="6"/>
      <c r="AJ9" s="6"/>
      <c r="AK9" s="6"/>
      <c r="AL9" s="1516"/>
      <c r="AM9" s="1517"/>
      <c r="AN9" s="1521">
        <v>20</v>
      </c>
      <c r="AO9" s="1521"/>
      <c r="AP9" s="1521"/>
      <c r="AQ9" s="6"/>
      <c r="AR9" s="6"/>
      <c r="AS9" s="6"/>
      <c r="AT9" s="1516"/>
      <c r="AU9" s="1517"/>
      <c r="AV9" s="1523">
        <v>15</v>
      </c>
      <c r="AW9" s="1523"/>
      <c r="AX9" s="1523"/>
      <c r="AY9" s="6"/>
      <c r="AZ9" s="6"/>
      <c r="BA9" s="6"/>
      <c r="BB9" s="1516"/>
      <c r="BC9" s="1517"/>
      <c r="BD9" s="1524"/>
      <c r="BE9" s="1525"/>
      <c r="BF9" s="320"/>
      <c r="BG9" s="320"/>
      <c r="BH9" s="333"/>
      <c r="BI9" s="320"/>
      <c r="BJ9" s="321"/>
      <c r="BK9" s="321"/>
      <c r="BL9" s="2"/>
      <c r="BM9" s="321"/>
      <c r="BN9" s="321"/>
    </row>
    <row r="10" spans="1:66" ht="97.5">
      <c r="A10" s="335" t="s">
        <v>438</v>
      </c>
      <c r="B10" s="14" t="s">
        <v>439</v>
      </c>
      <c r="C10" s="12" t="s">
        <v>25</v>
      </c>
      <c r="D10" s="13" t="s">
        <v>26</v>
      </c>
      <c r="E10" s="14" t="s">
        <v>27</v>
      </c>
      <c r="F10" s="15" t="s">
        <v>28</v>
      </c>
      <c r="G10" s="15" t="s">
        <v>29</v>
      </c>
      <c r="H10" s="16" t="s">
        <v>30</v>
      </c>
      <c r="I10" s="17" t="s">
        <v>31</v>
      </c>
      <c r="J10" s="17" t="s">
        <v>32</v>
      </c>
      <c r="K10" s="18" t="s">
        <v>33</v>
      </c>
      <c r="L10" s="18" t="s">
        <v>34</v>
      </c>
      <c r="M10" s="18" t="s">
        <v>35</v>
      </c>
      <c r="N10" s="1516"/>
      <c r="O10" s="1517"/>
      <c r="P10" s="19" t="s">
        <v>30</v>
      </c>
      <c r="Q10" s="17" t="s">
        <v>31</v>
      </c>
      <c r="R10" s="17" t="s">
        <v>32</v>
      </c>
      <c r="S10" s="18" t="s">
        <v>33</v>
      </c>
      <c r="T10" s="18" t="s">
        <v>34</v>
      </c>
      <c r="U10" s="18" t="s">
        <v>35</v>
      </c>
      <c r="V10" s="1516"/>
      <c r="W10" s="1517"/>
      <c r="X10" s="19" t="s">
        <v>30</v>
      </c>
      <c r="Y10" s="17" t="s">
        <v>31</v>
      </c>
      <c r="Z10" s="17" t="s">
        <v>32</v>
      </c>
      <c r="AA10" s="18" t="s">
        <v>33</v>
      </c>
      <c r="AB10" s="18" t="s">
        <v>34</v>
      </c>
      <c r="AC10" s="18" t="s">
        <v>35</v>
      </c>
      <c r="AD10" s="1516"/>
      <c r="AE10" s="1517"/>
      <c r="AF10" s="19" t="s">
        <v>30</v>
      </c>
      <c r="AG10" s="17" t="s">
        <v>31</v>
      </c>
      <c r="AH10" s="17" t="s">
        <v>32</v>
      </c>
      <c r="AI10" s="18" t="s">
        <v>33</v>
      </c>
      <c r="AJ10" s="18" t="s">
        <v>34</v>
      </c>
      <c r="AK10" s="18" t="s">
        <v>35</v>
      </c>
      <c r="AL10" s="1516"/>
      <c r="AM10" s="1517"/>
      <c r="AN10" s="19" t="s">
        <v>30</v>
      </c>
      <c r="AO10" s="17" t="s">
        <v>31</v>
      </c>
      <c r="AP10" s="17" t="s">
        <v>32</v>
      </c>
      <c r="AQ10" s="18" t="s">
        <v>33</v>
      </c>
      <c r="AR10" s="18" t="s">
        <v>34</v>
      </c>
      <c r="AS10" s="18" t="s">
        <v>35</v>
      </c>
      <c r="AT10" s="1516"/>
      <c r="AU10" s="1517"/>
      <c r="AV10" s="19" t="s">
        <v>30</v>
      </c>
      <c r="AW10" s="20" t="s">
        <v>31</v>
      </c>
      <c r="AX10" s="20" t="s">
        <v>32</v>
      </c>
      <c r="AY10" s="18" t="s">
        <v>33</v>
      </c>
      <c r="AZ10" s="18" t="s">
        <v>34</v>
      </c>
      <c r="BA10" s="18" t="s">
        <v>35</v>
      </c>
      <c r="BB10" s="1516"/>
      <c r="BC10" s="1517"/>
      <c r="BD10" s="1524"/>
      <c r="BE10" s="1525"/>
      <c r="BF10" s="18" t="s">
        <v>36</v>
      </c>
      <c r="BG10" s="18" t="s">
        <v>37</v>
      </c>
      <c r="BH10" s="333"/>
      <c r="BI10" s="14" t="s">
        <v>38</v>
      </c>
      <c r="BJ10" s="21" t="s">
        <v>39</v>
      </c>
      <c r="BK10" s="21" t="s">
        <v>40</v>
      </c>
      <c r="BL10" s="22" t="s">
        <v>41</v>
      </c>
      <c r="BM10" s="21" t="s">
        <v>42</v>
      </c>
      <c r="BN10" s="21" t="s">
        <v>43</v>
      </c>
    </row>
    <row r="11" spans="1:66">
      <c r="A11" s="24"/>
      <c r="B11" s="24"/>
      <c r="C11" s="24" t="s">
        <v>0</v>
      </c>
      <c r="D11" s="24">
        <v>160</v>
      </c>
      <c r="E11" s="336"/>
      <c r="F11" s="336" t="s">
        <v>440</v>
      </c>
      <c r="G11" s="337"/>
      <c r="H11" s="26" t="s">
        <v>0</v>
      </c>
      <c r="I11" s="27"/>
      <c r="J11" s="27"/>
      <c r="K11" s="28"/>
      <c r="L11" s="29"/>
      <c r="M11" s="28" t="s">
        <v>0</v>
      </c>
      <c r="N11" s="28" t="s">
        <v>0</v>
      </c>
      <c r="O11" s="28" t="s">
        <v>0</v>
      </c>
      <c r="P11" s="26"/>
      <c r="Q11" s="30"/>
      <c r="R11" s="30"/>
      <c r="S11" s="28"/>
      <c r="T11" s="28"/>
      <c r="U11" s="28"/>
      <c r="V11" s="31"/>
      <c r="W11" s="31"/>
      <c r="X11" s="32"/>
      <c r="Y11" s="30"/>
      <c r="Z11" s="30"/>
      <c r="AA11" s="31"/>
      <c r="AB11" s="31"/>
      <c r="AC11" s="31"/>
      <c r="AD11" s="31"/>
      <c r="AE11" s="31"/>
      <c r="AF11" s="31" t="s">
        <v>0</v>
      </c>
      <c r="AG11" s="33"/>
      <c r="AH11" s="33"/>
      <c r="AI11" s="32"/>
      <c r="AJ11" s="34"/>
      <c r="AK11" s="32" t="s">
        <v>0</v>
      </c>
      <c r="AL11" s="32"/>
      <c r="AM11" s="31"/>
      <c r="AN11" s="28" t="s">
        <v>0</v>
      </c>
      <c r="AO11" s="33"/>
      <c r="AP11" s="33"/>
      <c r="AQ11" s="26"/>
      <c r="AR11" s="35"/>
      <c r="AS11" s="26" t="s">
        <v>0</v>
      </c>
      <c r="AT11" s="32"/>
      <c r="AU11" s="31"/>
      <c r="AV11" s="28" t="s">
        <v>0</v>
      </c>
      <c r="AW11" s="28"/>
      <c r="AX11" s="28"/>
      <c r="AY11" s="26"/>
      <c r="AZ11" s="35"/>
      <c r="BA11" s="26" t="s">
        <v>0</v>
      </c>
      <c r="BB11" s="32"/>
      <c r="BC11" s="31"/>
      <c r="BD11" s="32"/>
      <c r="BE11" s="338"/>
      <c r="BF11" s="32" t="s">
        <v>0</v>
      </c>
      <c r="BG11" s="24">
        <v>165.2</v>
      </c>
      <c r="BH11" s="333"/>
      <c r="BI11" s="37">
        <v>0.83333333333333337</v>
      </c>
      <c r="BJ11" s="37"/>
      <c r="BK11" s="38"/>
      <c r="BL11" s="38"/>
      <c r="BM11" s="38"/>
      <c r="BN11" s="38"/>
    </row>
    <row r="12" spans="1:66" s="345" customFormat="1">
      <c r="A12" s="320">
        <v>64</v>
      </c>
      <c r="B12" s="321">
        <v>20</v>
      </c>
      <c r="C12" s="55">
        <v>1</v>
      </c>
      <c r="D12" s="56">
        <v>160</v>
      </c>
      <c r="E12" s="339">
        <v>8</v>
      </c>
      <c r="F12" s="449" t="s">
        <v>441</v>
      </c>
      <c r="G12" s="449" t="s">
        <v>442</v>
      </c>
      <c r="H12" s="39">
        <v>0.16666666666666666</v>
      </c>
      <c r="I12" s="340" t="s">
        <v>443</v>
      </c>
      <c r="J12" s="340" t="s">
        <v>444</v>
      </c>
      <c r="K12" s="41">
        <v>8.4479166666666689E-2</v>
      </c>
      <c r="L12" s="253">
        <v>5.6712962962962576E-4</v>
      </c>
      <c r="M12" s="41">
        <v>8.5046296296296314E-2</v>
      </c>
      <c r="N12" s="43">
        <v>19.728729963008632</v>
      </c>
      <c r="O12" s="43">
        <v>19.597169297768101</v>
      </c>
      <c r="P12" s="44">
        <v>0.27254629629629629</v>
      </c>
      <c r="Q12" s="340" t="s">
        <v>445</v>
      </c>
      <c r="R12" s="340" t="s">
        <v>446</v>
      </c>
      <c r="S12" s="41">
        <v>7.2870370370370363E-2</v>
      </c>
      <c r="T12" s="253">
        <v>3.472222222222765E-4</v>
      </c>
      <c r="U12" s="41">
        <v>7.321759259259264E-2</v>
      </c>
      <c r="V12" s="43">
        <v>18.640406607369759</v>
      </c>
      <c r="W12" s="43">
        <v>18.552007587733165</v>
      </c>
      <c r="X12" s="44">
        <v>0.36659722222222224</v>
      </c>
      <c r="Y12" s="340" t="s">
        <v>447</v>
      </c>
      <c r="Z12" s="340" t="s">
        <v>448</v>
      </c>
      <c r="AA12" s="41">
        <v>5.251157407407403E-2</v>
      </c>
      <c r="AB12" s="253">
        <v>1.7476851851851993E-3</v>
      </c>
      <c r="AC12" s="41">
        <v>5.4259259259259229E-2</v>
      </c>
      <c r="AD12" s="43">
        <v>19.836896627727572</v>
      </c>
      <c r="AE12" s="43">
        <v>19.197952218430036</v>
      </c>
      <c r="AF12" s="44">
        <v>0.44168981481481479</v>
      </c>
      <c r="AG12" s="340" t="s">
        <v>449</v>
      </c>
      <c r="AH12" s="340" t="s">
        <v>450</v>
      </c>
      <c r="AI12" s="45">
        <v>7.2106481481481521E-2</v>
      </c>
      <c r="AJ12" s="253">
        <v>1.0416666666667185E-3</v>
      </c>
      <c r="AK12" s="45">
        <v>7.314814814814824E-2</v>
      </c>
      <c r="AL12" s="43">
        <v>18.837881219903693</v>
      </c>
      <c r="AM12" s="43">
        <v>18.569620253164558</v>
      </c>
      <c r="AN12" s="44">
        <v>0.54261574074074082</v>
      </c>
      <c r="AO12" s="340" t="s">
        <v>451</v>
      </c>
      <c r="AP12" s="340" t="s">
        <v>452</v>
      </c>
      <c r="AQ12" s="45">
        <v>4.6111111111111103E-2</v>
      </c>
      <c r="AR12" s="253">
        <v>1.0185185185184187E-3</v>
      </c>
      <c r="AS12" s="45">
        <v>4.7129629629629521E-2</v>
      </c>
      <c r="AT12" s="341">
        <v>18.072289156626507</v>
      </c>
      <c r="AU12" s="43">
        <v>17.68172888015717</v>
      </c>
      <c r="AV12" s="44">
        <v>0.62446759259259255</v>
      </c>
      <c r="AW12" s="342" t="s">
        <v>453</v>
      </c>
      <c r="AX12" s="340" t="s">
        <v>454</v>
      </c>
      <c r="AY12" s="45">
        <v>2.9201388888888902E-2</v>
      </c>
      <c r="AZ12" s="41">
        <v>3.0208333333333615E-3</v>
      </c>
      <c r="BA12" s="45">
        <v>3.2222222222222263E-2</v>
      </c>
      <c r="BB12" s="343">
        <v>21.403091557669441</v>
      </c>
      <c r="BC12" s="343">
        <v>19.396551724137929</v>
      </c>
      <c r="BD12" s="48">
        <v>19.014611375771331</v>
      </c>
      <c r="BE12" s="338"/>
      <c r="BF12" s="50">
        <v>0.35728009259259264</v>
      </c>
      <c r="BG12" s="50">
        <v>0.36200231481481482</v>
      </c>
      <c r="BH12" s="333"/>
      <c r="BI12" s="51">
        <v>160</v>
      </c>
      <c r="BJ12" s="52">
        <v>8.5747222222222224</v>
      </c>
      <c r="BK12" s="52">
        <v>8.6880555555555556</v>
      </c>
      <c r="BL12" s="2">
        <v>200</v>
      </c>
      <c r="BM12" s="2">
        <v>0</v>
      </c>
      <c r="BN12" s="344">
        <v>360</v>
      </c>
    </row>
    <row r="13" spans="1:66" s="345" customFormat="1">
      <c r="A13" s="320">
        <v>64</v>
      </c>
      <c r="B13" s="321">
        <v>20</v>
      </c>
      <c r="C13" s="55">
        <v>2</v>
      </c>
      <c r="D13" s="56">
        <v>160</v>
      </c>
      <c r="E13" s="339">
        <v>20</v>
      </c>
      <c r="F13" s="449" t="s">
        <v>455</v>
      </c>
      <c r="G13" s="449" t="s">
        <v>456</v>
      </c>
      <c r="H13" s="39">
        <v>0.16666666666666666</v>
      </c>
      <c r="I13" s="340" t="s">
        <v>457</v>
      </c>
      <c r="J13" s="340" t="s">
        <v>458</v>
      </c>
      <c r="K13" s="41">
        <v>8.8425925925925936E-2</v>
      </c>
      <c r="L13" s="253">
        <v>1.4583333333333393E-3</v>
      </c>
      <c r="M13" s="41">
        <v>8.9884259259259275E-2</v>
      </c>
      <c r="N13" s="43">
        <v>18.848167539267017</v>
      </c>
      <c r="O13" s="43">
        <v>18.542364151429311</v>
      </c>
      <c r="P13" s="44">
        <v>0.27738425925925925</v>
      </c>
      <c r="Q13" s="340" t="s">
        <v>459</v>
      </c>
      <c r="R13" s="340" t="s">
        <v>460</v>
      </c>
      <c r="S13" s="41">
        <v>7.9803240740740744E-2</v>
      </c>
      <c r="T13" s="253">
        <v>1.087962962962985E-3</v>
      </c>
      <c r="U13" s="41">
        <v>8.0891203703703729E-2</v>
      </c>
      <c r="V13" s="43">
        <v>17.021029731689634</v>
      </c>
      <c r="W13" s="43">
        <v>16.792101874374019</v>
      </c>
      <c r="X13" s="44">
        <v>0.37910879629629629</v>
      </c>
      <c r="Y13" s="340" t="s">
        <v>461</v>
      </c>
      <c r="Z13" s="340" t="s">
        <v>462</v>
      </c>
      <c r="AA13" s="41">
        <v>5.5173611111111132E-2</v>
      </c>
      <c r="AB13" s="253">
        <v>3.0902777777777612E-3</v>
      </c>
      <c r="AC13" s="41">
        <v>5.8263888888888893E-2</v>
      </c>
      <c r="AD13" s="43">
        <v>18.879798615481434</v>
      </c>
      <c r="AE13" s="43">
        <v>17.878426698450539</v>
      </c>
      <c r="AF13" s="44">
        <v>0.4582060185185185</v>
      </c>
      <c r="AG13" s="340" t="s">
        <v>463</v>
      </c>
      <c r="AH13" s="340" t="s">
        <v>464</v>
      </c>
      <c r="AI13" s="45">
        <v>8.6365740740740771E-2</v>
      </c>
      <c r="AJ13" s="253">
        <v>1.7013888888888218E-3</v>
      </c>
      <c r="AK13" s="45">
        <v>8.8067129629629592E-2</v>
      </c>
      <c r="AL13" s="43">
        <v>15.727686947199141</v>
      </c>
      <c r="AM13" s="43">
        <v>15.423840189249574</v>
      </c>
      <c r="AN13" s="44">
        <v>0.57405092592592588</v>
      </c>
      <c r="AO13" s="340" t="s">
        <v>465</v>
      </c>
      <c r="AP13" s="340" t="s">
        <v>466</v>
      </c>
      <c r="AQ13" s="45">
        <v>6.3483796296296302E-2</v>
      </c>
      <c r="AR13" s="253">
        <v>1.8981481481481488E-3</v>
      </c>
      <c r="AS13" s="45">
        <v>6.5381944444444451E-2</v>
      </c>
      <c r="AT13" s="341">
        <v>13.126709206927986</v>
      </c>
      <c r="AU13" s="43">
        <v>12.745618693574084</v>
      </c>
      <c r="AV13" s="44">
        <v>0.67415509259259254</v>
      </c>
      <c r="AW13" s="340" t="s">
        <v>467</v>
      </c>
      <c r="AX13" s="340" t="s">
        <v>468</v>
      </c>
      <c r="AY13" s="45">
        <v>4.5925925925926037E-2</v>
      </c>
      <c r="AZ13" s="41">
        <v>2.1064814814814037E-3</v>
      </c>
      <c r="BA13" s="45">
        <v>4.803240740740744E-2</v>
      </c>
      <c r="BB13" s="343">
        <v>13.608870967741936</v>
      </c>
      <c r="BC13" s="343">
        <v>13.012048192771086</v>
      </c>
      <c r="BD13" s="48">
        <v>12.157233553964609</v>
      </c>
      <c r="BE13" s="338"/>
      <c r="BF13" s="50">
        <v>0.41917824074074095</v>
      </c>
      <c r="BG13" s="50">
        <v>0.42841435185185195</v>
      </c>
      <c r="BH13" s="333"/>
      <c r="BI13" s="51">
        <v>160</v>
      </c>
      <c r="BJ13" s="52">
        <v>10.060277777777779</v>
      </c>
      <c r="BK13" s="52">
        <v>10.281944444444445</v>
      </c>
      <c r="BL13" s="2">
        <v>195</v>
      </c>
      <c r="BM13" s="2">
        <v>-95.633333333333326</v>
      </c>
      <c r="BN13" s="344">
        <v>259.36666666666667</v>
      </c>
    </row>
    <row r="14" spans="1:66" s="345" customFormat="1">
      <c r="A14" s="320">
        <v>64</v>
      </c>
      <c r="B14" s="321">
        <v>20</v>
      </c>
      <c r="C14" s="55">
        <v>3</v>
      </c>
      <c r="D14" s="56">
        <v>160</v>
      </c>
      <c r="E14" s="339">
        <v>51</v>
      </c>
      <c r="F14" s="449" t="s">
        <v>469</v>
      </c>
      <c r="G14" s="449" t="s">
        <v>74</v>
      </c>
      <c r="H14" s="39">
        <v>0.16666666666666666</v>
      </c>
      <c r="I14" s="340" t="s">
        <v>470</v>
      </c>
      <c r="J14" s="340" t="s">
        <v>471</v>
      </c>
      <c r="K14" s="41">
        <v>8.8368055555555575E-2</v>
      </c>
      <c r="L14" s="253">
        <v>1.4004629629629783E-3</v>
      </c>
      <c r="M14" s="41">
        <v>8.9768518518518553E-2</v>
      </c>
      <c r="N14" s="43">
        <v>18.860510805500979</v>
      </c>
      <c r="O14" s="43">
        <v>18.566271273852504</v>
      </c>
      <c r="P14" s="44">
        <v>0.27726851851851853</v>
      </c>
      <c r="Q14" s="340" t="s">
        <v>472</v>
      </c>
      <c r="R14" s="340" t="s">
        <v>473</v>
      </c>
      <c r="S14" s="41">
        <v>7.9942129629629599E-2</v>
      </c>
      <c r="T14" s="253">
        <v>1.5277777777777946E-3</v>
      </c>
      <c r="U14" s="41">
        <v>8.1469907407407394E-2</v>
      </c>
      <c r="V14" s="43">
        <v>16.991457941219053</v>
      </c>
      <c r="W14" s="43">
        <v>16.672822844154002</v>
      </c>
      <c r="X14" s="44">
        <v>0.37957175925925923</v>
      </c>
      <c r="Y14" s="340" t="s">
        <v>474</v>
      </c>
      <c r="Z14" s="340" t="s">
        <v>475</v>
      </c>
      <c r="AA14" s="41">
        <v>5.4872685185185177E-2</v>
      </c>
      <c r="AB14" s="253">
        <v>2.8472222222222232E-3</v>
      </c>
      <c r="AC14" s="41">
        <v>5.77199074074074E-2</v>
      </c>
      <c r="AD14" s="43">
        <v>18.983336848766083</v>
      </c>
      <c r="AE14" s="43">
        <v>18.046921997192701</v>
      </c>
      <c r="AF14" s="44">
        <v>0.45812499999999995</v>
      </c>
      <c r="AG14" s="340" t="s">
        <v>476</v>
      </c>
      <c r="AH14" s="340" t="s">
        <v>477</v>
      </c>
      <c r="AI14" s="45">
        <v>0.11586805555555563</v>
      </c>
      <c r="AJ14" s="253">
        <v>2.6388888888888573E-3</v>
      </c>
      <c r="AK14" s="45">
        <v>0.11850694444444448</v>
      </c>
      <c r="AL14" s="43">
        <v>11.723104584956548</v>
      </c>
      <c r="AM14" s="43">
        <v>11.462056841488426</v>
      </c>
      <c r="AN14" s="44">
        <v>0.60440972222222222</v>
      </c>
      <c r="AO14" s="340" t="s">
        <v>478</v>
      </c>
      <c r="AP14" s="340" t="s">
        <v>479</v>
      </c>
      <c r="AQ14" s="45">
        <v>6.6909722222222245E-2</v>
      </c>
      <c r="AR14" s="253">
        <v>1.5393518518518334E-3</v>
      </c>
      <c r="AS14" s="45">
        <v>6.8449074074074079E-2</v>
      </c>
      <c r="AT14" s="341">
        <v>12.454592631032693</v>
      </c>
      <c r="AU14" s="43">
        <v>12.17450118363206</v>
      </c>
      <c r="AV14" s="44">
        <v>0.70758101851851851</v>
      </c>
      <c r="AW14" s="346">
        <v>0.74776620370370372</v>
      </c>
      <c r="AX14" s="346">
        <v>0.75002314814814808</v>
      </c>
      <c r="AY14" s="45">
        <v>4.0185185185185213E-2</v>
      </c>
      <c r="AZ14" s="41">
        <v>2.2569444444443532E-3</v>
      </c>
      <c r="BA14" s="45">
        <v>4.2442129629629566E-2</v>
      </c>
      <c r="BB14" s="343">
        <v>15.552995391705069</v>
      </c>
      <c r="BC14" s="343">
        <v>14.725934005999454</v>
      </c>
      <c r="BD14" s="48">
        <v>11.4192909889106</v>
      </c>
      <c r="BE14" s="338"/>
      <c r="BF14" s="50">
        <v>0.44614583333333346</v>
      </c>
      <c r="BG14" s="50">
        <v>0.45609953703703709</v>
      </c>
      <c r="BH14" s="333"/>
      <c r="BI14" s="51">
        <v>160</v>
      </c>
      <c r="BJ14" s="52">
        <v>10.7075</v>
      </c>
      <c r="BK14" s="52">
        <v>10.946388888888889</v>
      </c>
      <c r="BL14" s="2">
        <v>190</v>
      </c>
      <c r="BM14" s="2">
        <v>-135.5</v>
      </c>
      <c r="BN14" s="344">
        <v>214.5</v>
      </c>
    </row>
    <row r="15" spans="1:66">
      <c r="A15" s="24"/>
      <c r="B15" s="24"/>
      <c r="C15" s="24" t="s">
        <v>0</v>
      </c>
      <c r="D15" s="24">
        <v>120</v>
      </c>
      <c r="E15" s="336"/>
      <c r="F15" s="336" t="s">
        <v>480</v>
      </c>
      <c r="G15" s="337"/>
      <c r="H15" s="26" t="s">
        <v>0</v>
      </c>
      <c r="I15" s="27"/>
      <c r="J15" s="27"/>
      <c r="K15" s="28"/>
      <c r="L15" s="29"/>
      <c r="M15" s="28" t="s">
        <v>0</v>
      </c>
      <c r="N15" s="28" t="s">
        <v>0</v>
      </c>
      <c r="O15" s="28" t="s">
        <v>0</v>
      </c>
      <c r="P15" s="26"/>
      <c r="Q15" s="30"/>
      <c r="R15" s="30"/>
      <c r="S15" s="28"/>
      <c r="T15" s="28"/>
      <c r="U15" s="28"/>
      <c r="V15" s="31"/>
      <c r="W15" s="31"/>
      <c r="X15" s="32"/>
      <c r="Y15" s="30"/>
      <c r="Z15" s="30"/>
      <c r="AA15" s="31"/>
      <c r="AB15" s="31"/>
      <c r="AC15" s="31"/>
      <c r="AD15" s="31"/>
      <c r="AE15" s="31"/>
      <c r="AF15" s="31" t="s">
        <v>0</v>
      </c>
      <c r="AG15" s="33"/>
      <c r="AH15" s="33"/>
      <c r="AI15" s="32"/>
      <c r="AJ15" s="34"/>
      <c r="AK15" s="32" t="s">
        <v>0</v>
      </c>
      <c r="AL15" s="32"/>
      <c r="AM15" s="31"/>
      <c r="AN15" s="28" t="s">
        <v>0</v>
      </c>
      <c r="AO15" s="33"/>
      <c r="AP15" s="33"/>
      <c r="AQ15" s="26"/>
      <c r="AR15" s="35"/>
      <c r="AS15" s="26" t="s">
        <v>0</v>
      </c>
      <c r="AT15" s="32"/>
      <c r="AU15" s="31"/>
      <c r="AV15" s="28" t="s">
        <v>0</v>
      </c>
      <c r="AW15" s="28"/>
      <c r="AX15" s="28"/>
      <c r="AY15" s="26"/>
      <c r="AZ15" s="35"/>
      <c r="BA15" s="26" t="s">
        <v>0</v>
      </c>
      <c r="BB15" s="32"/>
      <c r="BC15" s="31"/>
      <c r="BD15" s="32"/>
      <c r="BE15" s="338"/>
      <c r="BF15" s="32" t="s">
        <v>0</v>
      </c>
      <c r="BG15" s="24">
        <v>125</v>
      </c>
      <c r="BH15" s="333"/>
      <c r="BI15" s="37">
        <v>0.80555555555555547</v>
      </c>
      <c r="BJ15" s="37"/>
      <c r="BK15" s="38"/>
      <c r="BL15" s="38"/>
      <c r="BM15" s="38"/>
      <c r="BN15" s="38"/>
    </row>
    <row r="16" spans="1:66" s="345" customFormat="1">
      <c r="A16" s="320">
        <v>64</v>
      </c>
      <c r="B16" s="321">
        <v>20</v>
      </c>
      <c r="C16" s="55">
        <v>1</v>
      </c>
      <c r="D16" s="56">
        <v>120</v>
      </c>
      <c r="E16" s="339">
        <v>72</v>
      </c>
      <c r="F16" s="449" t="s">
        <v>75</v>
      </c>
      <c r="G16" s="449" t="s">
        <v>481</v>
      </c>
      <c r="H16" s="347"/>
      <c r="I16" s="272"/>
      <c r="J16" s="272"/>
      <c r="K16" s="273"/>
      <c r="L16" s="348"/>
      <c r="M16" s="273"/>
      <c r="N16" s="292"/>
      <c r="O16" s="292"/>
      <c r="P16" s="39">
        <v>0.29166666666666669</v>
      </c>
      <c r="Q16" s="340" t="s">
        <v>482</v>
      </c>
      <c r="R16" s="340" t="s">
        <v>483</v>
      </c>
      <c r="S16" s="41">
        <v>7.1562499999999973E-2</v>
      </c>
      <c r="T16" s="253">
        <v>1.1689814814814792E-3</v>
      </c>
      <c r="U16" s="41">
        <v>7.2731481481481453E-2</v>
      </c>
      <c r="V16" s="43">
        <v>18.981077147016013</v>
      </c>
      <c r="W16" s="43">
        <v>18.676002546148951</v>
      </c>
      <c r="X16" s="44">
        <v>0.38523148148148145</v>
      </c>
      <c r="Y16" s="340" t="s">
        <v>484</v>
      </c>
      <c r="Z16" s="340" t="s">
        <v>485</v>
      </c>
      <c r="AA16" s="41">
        <v>4.9143518518518559E-2</v>
      </c>
      <c r="AB16" s="253">
        <v>1.3425925925926174E-3</v>
      </c>
      <c r="AC16" s="41">
        <v>5.0486111111111176E-2</v>
      </c>
      <c r="AD16" s="43">
        <v>21.19642016015073</v>
      </c>
      <c r="AE16" s="43">
        <v>20.632737276478679</v>
      </c>
      <c r="AF16" s="44">
        <v>0.45655092592592594</v>
      </c>
      <c r="AG16" s="340" t="s">
        <v>188</v>
      </c>
      <c r="AH16" s="340" t="s">
        <v>486</v>
      </c>
      <c r="AI16" s="45">
        <v>6.3854166666666656E-2</v>
      </c>
      <c r="AJ16" s="253">
        <v>2.476851851851869E-3</v>
      </c>
      <c r="AK16" s="45">
        <v>6.6331018518518525E-2</v>
      </c>
      <c r="AL16" s="43">
        <v>21.272430668841764</v>
      </c>
      <c r="AM16" s="43">
        <v>20.478101552957597</v>
      </c>
      <c r="AN16" s="44">
        <v>0.55065972222222226</v>
      </c>
      <c r="AO16" s="340" t="s">
        <v>487</v>
      </c>
      <c r="AP16" s="340" t="s">
        <v>488</v>
      </c>
      <c r="AQ16" s="45">
        <v>4.4942129629629624E-2</v>
      </c>
      <c r="AR16" s="253">
        <v>8.6458333333332416E-3</v>
      </c>
      <c r="AS16" s="45">
        <v>5.3587962962962865E-2</v>
      </c>
      <c r="AT16" s="341">
        <v>18.542364151429307</v>
      </c>
      <c r="AU16" s="43">
        <v>15.550755939524839</v>
      </c>
      <c r="AV16" s="44">
        <v>0.63202546296296291</v>
      </c>
      <c r="AW16" s="340" t="s">
        <v>489</v>
      </c>
      <c r="AX16" s="340" t="s">
        <v>490</v>
      </c>
      <c r="AY16" s="291"/>
      <c r="AZ16" s="273"/>
      <c r="BA16" s="291"/>
      <c r="BB16" s="292"/>
      <c r="BC16" s="292"/>
      <c r="BD16" s="48">
        <v>21.421430951587567</v>
      </c>
      <c r="BE16" s="338"/>
      <c r="BF16" s="50">
        <v>0.22950231481481481</v>
      </c>
      <c r="BG16" s="50">
        <v>0.24313657407407402</v>
      </c>
      <c r="BH16" s="333"/>
      <c r="BI16" s="51">
        <v>120</v>
      </c>
      <c r="BJ16" s="52">
        <v>5.5080555555555559</v>
      </c>
      <c r="BK16" s="52">
        <v>5.8352777777777778</v>
      </c>
      <c r="BL16" s="2">
        <v>200</v>
      </c>
      <c r="BM16" s="2">
        <v>0</v>
      </c>
      <c r="BN16" s="344">
        <v>320</v>
      </c>
    </row>
    <row r="17" spans="1:66" s="345" customFormat="1">
      <c r="A17" s="320">
        <v>64</v>
      </c>
      <c r="B17" s="321">
        <v>20</v>
      </c>
      <c r="C17" s="55">
        <v>2</v>
      </c>
      <c r="D17" s="56">
        <v>120</v>
      </c>
      <c r="E17" s="339">
        <v>71</v>
      </c>
      <c r="F17" s="449" t="s">
        <v>491</v>
      </c>
      <c r="G17" s="449" t="s">
        <v>492</v>
      </c>
      <c r="H17" s="347"/>
      <c r="I17" s="272"/>
      <c r="J17" s="272"/>
      <c r="K17" s="273"/>
      <c r="L17" s="348"/>
      <c r="M17" s="273"/>
      <c r="N17" s="292"/>
      <c r="O17" s="292"/>
      <c r="P17" s="39">
        <v>0.29166666666666669</v>
      </c>
      <c r="Q17" s="340" t="s">
        <v>493</v>
      </c>
      <c r="R17" s="340" t="s">
        <v>494</v>
      </c>
      <c r="S17" s="41">
        <v>7.160879629629624E-2</v>
      </c>
      <c r="T17" s="253">
        <v>1.2384259259259345E-3</v>
      </c>
      <c r="U17" s="41">
        <v>7.2847222222222174E-2</v>
      </c>
      <c r="V17" s="43">
        <v>18.968805560045254</v>
      </c>
      <c r="W17" s="43">
        <v>18.646329837940897</v>
      </c>
      <c r="X17" s="44">
        <v>0.38534722222222217</v>
      </c>
      <c r="Y17" s="340" t="s">
        <v>495</v>
      </c>
      <c r="Z17" s="340" t="s">
        <v>496</v>
      </c>
      <c r="AA17" s="41">
        <v>5.4456018518518612E-2</v>
      </c>
      <c r="AB17" s="253">
        <v>1.5162037037036447E-3</v>
      </c>
      <c r="AC17" s="41">
        <v>5.5972222222222257E-2</v>
      </c>
      <c r="AD17" s="43">
        <v>19.128586609989373</v>
      </c>
      <c r="AE17" s="43">
        <v>18.610421836228287</v>
      </c>
      <c r="AF17" s="44">
        <v>0.46215277777777775</v>
      </c>
      <c r="AG17" s="340" t="s">
        <v>497</v>
      </c>
      <c r="AH17" s="340" t="s">
        <v>498</v>
      </c>
      <c r="AI17" s="45">
        <v>7.0115740740740784E-2</v>
      </c>
      <c r="AJ17" s="253">
        <v>1.6666666666665941E-3</v>
      </c>
      <c r="AK17" s="45">
        <v>7.1782407407407378E-2</v>
      </c>
      <c r="AL17" s="43">
        <v>19.37273027401783</v>
      </c>
      <c r="AM17" s="43">
        <v>18.92292808771364</v>
      </c>
      <c r="AN17" s="44">
        <v>0.56171296296296291</v>
      </c>
      <c r="AO17" s="340" t="s">
        <v>499</v>
      </c>
      <c r="AP17" s="340" t="s">
        <v>500</v>
      </c>
      <c r="AQ17" s="45">
        <v>5.642361111111116E-2</v>
      </c>
      <c r="AR17" s="253">
        <v>1.9328703703703765E-3</v>
      </c>
      <c r="AS17" s="45">
        <v>5.8356481481481537E-2</v>
      </c>
      <c r="AT17" s="341">
        <v>14.769230769230768</v>
      </c>
      <c r="AU17" s="43">
        <v>14.280047600158667</v>
      </c>
      <c r="AV17" s="44">
        <v>0.64784722222222224</v>
      </c>
      <c r="AW17" s="340" t="s">
        <v>501</v>
      </c>
      <c r="AX17" s="340" t="s">
        <v>502</v>
      </c>
      <c r="AY17" s="291"/>
      <c r="AZ17" s="273"/>
      <c r="BA17" s="291"/>
      <c r="BB17" s="292"/>
      <c r="BC17" s="292"/>
      <c r="BD17" s="48">
        <v>20.11263073209976</v>
      </c>
      <c r="BE17" s="338"/>
      <c r="BF17" s="50">
        <v>0.2526041666666668</v>
      </c>
      <c r="BG17" s="50">
        <v>0.25895833333333335</v>
      </c>
      <c r="BH17" s="333"/>
      <c r="BI17" s="51">
        <v>120</v>
      </c>
      <c r="BJ17" s="52">
        <v>6.0625</v>
      </c>
      <c r="BK17" s="52">
        <v>6.2149999999999999</v>
      </c>
      <c r="BL17" s="2">
        <v>195</v>
      </c>
      <c r="BM17" s="2">
        <v>-32.450000000000003</v>
      </c>
      <c r="BN17" s="344">
        <v>282.55</v>
      </c>
    </row>
    <row r="18" spans="1:66" s="345" customFormat="1">
      <c r="A18" s="270">
        <v>64</v>
      </c>
      <c r="B18" s="349">
        <v>20</v>
      </c>
      <c r="C18" s="247">
        <v>3</v>
      </c>
      <c r="D18" s="248">
        <v>120</v>
      </c>
      <c r="E18" s="350">
        <v>3</v>
      </c>
      <c r="F18" s="450" t="s">
        <v>503</v>
      </c>
      <c r="G18" s="450" t="s">
        <v>504</v>
      </c>
      <c r="H18" s="351"/>
      <c r="I18" s="352"/>
      <c r="J18" s="352"/>
      <c r="K18" s="348"/>
      <c r="L18" s="348"/>
      <c r="M18" s="348"/>
      <c r="N18" s="353"/>
      <c r="O18" s="353"/>
      <c r="P18" s="251">
        <v>0.29166666666666702</v>
      </c>
      <c r="Q18" s="235" t="s">
        <v>505</v>
      </c>
      <c r="R18" s="235" t="s">
        <v>506</v>
      </c>
      <c r="S18" s="253">
        <v>7.1712962962962645E-2</v>
      </c>
      <c r="T18" s="253">
        <v>2.8587962962962621E-3</v>
      </c>
      <c r="U18" s="253">
        <v>7.4571759259258907E-2</v>
      </c>
      <c r="V18" s="254">
        <v>18.941252420916719</v>
      </c>
      <c r="W18" s="254">
        <v>18.215117181437218</v>
      </c>
      <c r="X18" s="255">
        <v>0.38707175925925924</v>
      </c>
      <c r="Y18" s="235" t="s">
        <v>507</v>
      </c>
      <c r="Z18" s="235" t="s">
        <v>508</v>
      </c>
      <c r="AA18" s="253">
        <v>5.2708333333333357E-2</v>
      </c>
      <c r="AB18" s="253">
        <v>1.7939814814814659E-3</v>
      </c>
      <c r="AC18" s="253">
        <v>5.4502314814814823E-2</v>
      </c>
      <c r="AD18" s="254">
        <v>19.762845849802375</v>
      </c>
      <c r="AE18" s="254">
        <v>19.112338076024635</v>
      </c>
      <c r="AF18" s="255">
        <v>0.46240740740740738</v>
      </c>
      <c r="AG18" s="235" t="s">
        <v>509</v>
      </c>
      <c r="AH18" s="235" t="s">
        <v>510</v>
      </c>
      <c r="AI18" s="256">
        <v>6.9930555555555607E-2</v>
      </c>
      <c r="AJ18" s="253">
        <v>3.3680555555555269E-3</v>
      </c>
      <c r="AK18" s="256">
        <v>7.3298611111111134E-2</v>
      </c>
      <c r="AL18" s="254">
        <v>19.424031777557101</v>
      </c>
      <c r="AM18" s="254">
        <v>18.531501657981998</v>
      </c>
      <c r="AN18" s="255">
        <v>0.5634837962962963</v>
      </c>
      <c r="AO18" s="235" t="s">
        <v>511</v>
      </c>
      <c r="AP18" s="235" t="s">
        <v>512</v>
      </c>
      <c r="AQ18" s="256">
        <v>5.4699074074074039E-2</v>
      </c>
      <c r="AR18" s="253">
        <v>2.2337962962963864E-3</v>
      </c>
      <c r="AS18" s="256">
        <v>5.6932870370370425E-2</v>
      </c>
      <c r="AT18" s="354">
        <v>15.23487092678798</v>
      </c>
      <c r="AU18" s="254">
        <v>14.637121366131328</v>
      </c>
      <c r="AV18" s="255">
        <v>0.64819444444444452</v>
      </c>
      <c r="AW18" s="258">
        <v>0.68069444444444438</v>
      </c>
      <c r="AX18" s="355"/>
      <c r="AY18" s="356"/>
      <c r="AZ18" s="348"/>
      <c r="BA18" s="356"/>
      <c r="BB18" s="353"/>
      <c r="BC18" s="353"/>
      <c r="BD18" s="353"/>
      <c r="BE18" s="357"/>
      <c r="BF18" s="261"/>
      <c r="BG18" s="261"/>
      <c r="BH18" s="358"/>
      <c r="BI18" s="263"/>
      <c r="BJ18" s="264"/>
      <c r="BK18" s="264"/>
      <c r="BL18" s="265"/>
      <c r="BM18" s="265"/>
      <c r="BN18" s="359"/>
    </row>
    <row r="19" spans="1:66">
      <c r="A19" s="24"/>
      <c r="B19" s="24"/>
      <c r="C19" s="24" t="s">
        <v>0</v>
      </c>
      <c r="D19" s="24">
        <v>120</v>
      </c>
      <c r="E19" s="212" t="s">
        <v>47</v>
      </c>
      <c r="F19" s="212"/>
      <c r="G19" s="212"/>
      <c r="H19" s="26" t="s">
        <v>0</v>
      </c>
      <c r="I19" s="27"/>
      <c r="J19" s="27"/>
      <c r="K19" s="28"/>
      <c r="L19" s="296"/>
      <c r="M19" s="28" t="s">
        <v>0</v>
      </c>
      <c r="N19" s="28" t="s">
        <v>0</v>
      </c>
      <c r="O19" s="28" t="s">
        <v>0</v>
      </c>
      <c r="P19" s="26"/>
      <c r="Q19" s="30"/>
      <c r="R19" s="30"/>
      <c r="S19" s="28"/>
      <c r="T19" s="296"/>
      <c r="U19" s="28"/>
      <c r="V19" s="31"/>
      <c r="W19" s="31"/>
      <c r="X19" s="32"/>
      <c r="Y19" s="30"/>
      <c r="Z19" s="30"/>
      <c r="AA19" s="31"/>
      <c r="AB19" s="360"/>
      <c r="AC19" s="31"/>
      <c r="AD19" s="31"/>
      <c r="AE19" s="31"/>
      <c r="AF19" s="31" t="s">
        <v>0</v>
      </c>
      <c r="AG19" s="33"/>
      <c r="AH19" s="33"/>
      <c r="AI19" s="32"/>
      <c r="AJ19" s="361"/>
      <c r="AK19" s="32" t="s">
        <v>0</v>
      </c>
      <c r="AL19" s="32"/>
      <c r="AM19" s="31"/>
      <c r="AN19" s="28" t="s">
        <v>0</v>
      </c>
      <c r="AO19" s="33"/>
      <c r="AP19" s="33"/>
      <c r="AQ19" s="26"/>
      <c r="AR19" s="310"/>
      <c r="AS19" s="26" t="s">
        <v>0</v>
      </c>
      <c r="AT19" s="32"/>
      <c r="AU19" s="31"/>
      <c r="AV19" s="28" t="s">
        <v>0</v>
      </c>
      <c r="AW19" s="28"/>
      <c r="AX19" s="28"/>
      <c r="AY19" s="26"/>
      <c r="AZ19" s="35"/>
      <c r="BA19" s="26" t="s">
        <v>0</v>
      </c>
      <c r="BB19" s="26" t="s">
        <v>0</v>
      </c>
      <c r="BC19" s="26" t="s">
        <v>0</v>
      </c>
      <c r="BD19" s="26" t="s">
        <v>0</v>
      </c>
      <c r="BE19" s="357"/>
      <c r="BF19" s="32" t="s">
        <v>0</v>
      </c>
      <c r="BG19" s="24">
        <v>125</v>
      </c>
      <c r="BH19" s="333"/>
      <c r="BI19" s="37">
        <v>0.80555555555555547</v>
      </c>
      <c r="BJ19" s="37"/>
      <c r="BK19" s="38"/>
      <c r="BL19" s="38"/>
      <c r="BM19" s="38"/>
      <c r="BN19" s="38"/>
    </row>
    <row r="20" spans="1:66" s="345" customFormat="1">
      <c r="A20" s="320">
        <v>64</v>
      </c>
      <c r="B20" s="321">
        <v>20</v>
      </c>
      <c r="C20" s="55">
        <v>1</v>
      </c>
      <c r="D20" s="56">
        <v>120</v>
      </c>
      <c r="E20" s="339">
        <v>19</v>
      </c>
      <c r="F20" s="449" t="s">
        <v>513</v>
      </c>
      <c r="G20" s="449" t="s">
        <v>514</v>
      </c>
      <c r="H20" s="271"/>
      <c r="I20" s="272"/>
      <c r="J20" s="272"/>
      <c r="K20" s="273"/>
      <c r="L20" s="348"/>
      <c r="M20" s="273"/>
      <c r="N20" s="275"/>
      <c r="O20" s="275"/>
      <c r="P20" s="39">
        <v>0.29166666666666669</v>
      </c>
      <c r="Q20" s="362" t="s">
        <v>515</v>
      </c>
      <c r="R20" s="362" t="s">
        <v>516</v>
      </c>
      <c r="S20" s="41">
        <v>7.1527777777777746E-2</v>
      </c>
      <c r="T20" s="253">
        <v>1.3657407407407507E-3</v>
      </c>
      <c r="U20" s="41">
        <v>7.2893518518518496E-2</v>
      </c>
      <c r="V20" s="43">
        <v>18.990291262135923</v>
      </c>
      <c r="W20" s="43">
        <v>18.634487138774212</v>
      </c>
      <c r="X20" s="44">
        <v>0.3853935185185185</v>
      </c>
      <c r="Y20" s="362" t="s">
        <v>517</v>
      </c>
      <c r="Z20" s="362" t="s">
        <v>518</v>
      </c>
      <c r="AA20" s="41">
        <v>4.8865740740740793E-2</v>
      </c>
      <c r="AB20" s="253">
        <v>1.5509259259259278E-3</v>
      </c>
      <c r="AC20" s="41">
        <v>5.0416666666666721E-2</v>
      </c>
      <c r="AD20" s="43">
        <v>21.316911416390333</v>
      </c>
      <c r="AE20" s="43">
        <v>20.66115702479339</v>
      </c>
      <c r="AF20" s="44">
        <v>0.45664351851851853</v>
      </c>
      <c r="AG20" s="362" t="s">
        <v>519</v>
      </c>
      <c r="AH20" s="362" t="s">
        <v>520</v>
      </c>
      <c r="AI20" s="45">
        <v>7.7395833333333386E-2</v>
      </c>
      <c r="AJ20" s="253">
        <v>2.4999999999999467E-3</v>
      </c>
      <c r="AK20" s="45">
        <v>7.9895833333333333E-2</v>
      </c>
      <c r="AL20" s="43">
        <v>17.550471063257064</v>
      </c>
      <c r="AM20" s="43">
        <v>17.0013037809648</v>
      </c>
      <c r="AN20" s="44">
        <v>0.56431712962962965</v>
      </c>
      <c r="AO20" s="362" t="s">
        <v>521</v>
      </c>
      <c r="AP20" s="362" t="s">
        <v>522</v>
      </c>
      <c r="AQ20" s="45">
        <v>5.3761574074074114E-2</v>
      </c>
      <c r="AR20" s="253">
        <v>1.4004629629629228E-3</v>
      </c>
      <c r="AS20" s="45">
        <v>5.5162037037037037E-2</v>
      </c>
      <c r="AT20" s="341">
        <v>15.500538213132403</v>
      </c>
      <c r="AU20" s="43">
        <v>15.107007973143096</v>
      </c>
      <c r="AV20" s="44">
        <v>0.64725694444444448</v>
      </c>
      <c r="AW20" s="362" t="s">
        <v>523</v>
      </c>
      <c r="AX20" s="362" t="s">
        <v>524</v>
      </c>
      <c r="AY20" s="45">
        <v>2.1863425925925828E-2</v>
      </c>
      <c r="AZ20" s="253">
        <v>2.1203703703703725E-2</v>
      </c>
      <c r="BA20" s="45">
        <v>4.3067129629629552E-2</v>
      </c>
      <c r="BB20" s="43">
        <v>28.5865537321334</v>
      </c>
      <c r="BC20" s="43">
        <v>14.512227895726953</v>
      </c>
      <c r="BD20" s="48">
        <v>18.679174795566809</v>
      </c>
      <c r="BE20" s="357"/>
      <c r="BF20" s="50">
        <v>0.27341435185185187</v>
      </c>
      <c r="BG20" s="50">
        <v>0.27883101851851849</v>
      </c>
      <c r="BH20" s="333"/>
      <c r="BI20" s="51">
        <v>120</v>
      </c>
      <c r="BJ20" s="52">
        <v>6.5619444444444444</v>
      </c>
      <c r="BK20" s="52">
        <v>6.6919444444444443</v>
      </c>
      <c r="BL20" s="2">
        <v>200</v>
      </c>
      <c r="BM20" s="2">
        <v>0</v>
      </c>
      <c r="BN20" s="344">
        <v>320</v>
      </c>
    </row>
    <row r="21" spans="1:66" s="345" customFormat="1">
      <c r="A21" s="320">
        <v>64</v>
      </c>
      <c r="B21" s="321">
        <v>20</v>
      </c>
      <c r="C21" s="55">
        <v>2</v>
      </c>
      <c r="D21" s="56">
        <v>120</v>
      </c>
      <c r="E21" s="339">
        <v>63</v>
      </c>
      <c r="F21" s="449" t="s">
        <v>525</v>
      </c>
      <c r="G21" s="449" t="s">
        <v>4009</v>
      </c>
      <c r="H21" s="271"/>
      <c r="I21" s="272"/>
      <c r="J21" s="272"/>
      <c r="K21" s="273"/>
      <c r="L21" s="348"/>
      <c r="M21" s="273"/>
      <c r="N21" s="275"/>
      <c r="O21" s="275"/>
      <c r="P21" s="39">
        <v>0.29166666666666669</v>
      </c>
      <c r="Q21" s="362" t="s">
        <v>526</v>
      </c>
      <c r="R21" s="362" t="s">
        <v>527</v>
      </c>
      <c r="S21" s="41">
        <v>7.1782407407407378E-2</v>
      </c>
      <c r="T21" s="253">
        <v>1.4699074074074336E-3</v>
      </c>
      <c r="U21" s="41">
        <v>7.3252314814814812E-2</v>
      </c>
      <c r="V21" s="43">
        <v>18.92292808771364</v>
      </c>
      <c r="W21" s="43">
        <v>18.543213777848003</v>
      </c>
      <c r="X21" s="44">
        <v>0.38575231481481481</v>
      </c>
      <c r="Y21" s="362" t="s">
        <v>528</v>
      </c>
      <c r="Z21" s="362" t="s">
        <v>529</v>
      </c>
      <c r="AA21" s="41">
        <v>4.883101851851851E-2</v>
      </c>
      <c r="AB21" s="253">
        <v>1.9444444444444708E-3</v>
      </c>
      <c r="AC21" s="41">
        <v>5.0775462962962981E-2</v>
      </c>
      <c r="AD21" s="43">
        <v>21.332069210713438</v>
      </c>
      <c r="AE21" s="43">
        <v>20.515158422612259</v>
      </c>
      <c r="AF21" s="44">
        <v>0.45736111111111111</v>
      </c>
      <c r="AG21" s="362" t="s">
        <v>530</v>
      </c>
      <c r="AH21" s="362" t="s">
        <v>531</v>
      </c>
      <c r="AI21" s="45">
        <v>7.6875000000000027E-2</v>
      </c>
      <c r="AJ21" s="253">
        <v>1.3541666666666563E-3</v>
      </c>
      <c r="AK21" s="45">
        <v>7.8229166666666683E-2</v>
      </c>
      <c r="AL21" s="43">
        <v>17.669376693766935</v>
      </c>
      <c r="AM21" s="43">
        <v>17.363515312916114</v>
      </c>
      <c r="AN21" s="44">
        <v>0.56336805555555558</v>
      </c>
      <c r="AO21" s="362" t="s">
        <v>532</v>
      </c>
      <c r="AP21" s="362" t="s">
        <v>533</v>
      </c>
      <c r="AQ21" s="45">
        <v>5.4652777777777772E-2</v>
      </c>
      <c r="AR21" s="253">
        <v>1.5393518518518334E-3</v>
      </c>
      <c r="AS21" s="45">
        <v>5.6192129629629606E-2</v>
      </c>
      <c r="AT21" s="341">
        <v>15.247776365946631</v>
      </c>
      <c r="AU21" s="43">
        <v>14.830072090628219</v>
      </c>
      <c r="AV21" s="44">
        <v>0.64733796296296298</v>
      </c>
      <c r="AW21" s="362" t="s">
        <v>534</v>
      </c>
      <c r="AX21" s="362" t="s">
        <v>535</v>
      </c>
      <c r="AY21" s="45">
        <v>2.1805555555555522E-2</v>
      </c>
      <c r="AZ21" s="253">
        <v>2.1400462962962941E-2</v>
      </c>
      <c r="BA21" s="45">
        <v>4.3206018518518463E-2</v>
      </c>
      <c r="BB21" s="43">
        <v>28.6624203821656</v>
      </c>
      <c r="BC21" s="43">
        <v>14.465577283686043</v>
      </c>
      <c r="BD21" s="48">
        <v>18.686931605830321</v>
      </c>
      <c r="BE21" s="363"/>
      <c r="BF21" s="50">
        <v>0.27394675925925921</v>
      </c>
      <c r="BG21" s="50">
        <v>0.27871527777777777</v>
      </c>
      <c r="BH21" s="333"/>
      <c r="BI21" s="51">
        <v>120</v>
      </c>
      <c r="BJ21" s="52">
        <v>6.5747222222222224</v>
      </c>
      <c r="BK21" s="52">
        <v>6.6891666666666669</v>
      </c>
      <c r="BL21" s="2">
        <v>195</v>
      </c>
      <c r="BM21" s="2">
        <v>-3.3333333333333333E-2</v>
      </c>
      <c r="BN21" s="344">
        <v>314.96666666666664</v>
      </c>
    </row>
    <row r="22" spans="1:66">
      <c r="A22" s="78"/>
      <c r="B22" s="78"/>
      <c r="C22" s="78" t="s">
        <v>0</v>
      </c>
      <c r="D22" s="78">
        <v>80</v>
      </c>
      <c r="E22" s="102" t="s">
        <v>49</v>
      </c>
      <c r="F22" s="102"/>
      <c r="G22" s="102"/>
      <c r="H22" s="79" t="s">
        <v>0</v>
      </c>
      <c r="I22" s="80"/>
      <c r="J22" s="80"/>
      <c r="K22" s="81"/>
      <c r="L22" s="297"/>
      <c r="M22" s="81" t="s">
        <v>0</v>
      </c>
      <c r="N22" s="81" t="s">
        <v>0</v>
      </c>
      <c r="O22" s="81" t="s">
        <v>0</v>
      </c>
      <c r="P22" s="79"/>
      <c r="Q22" s="83"/>
      <c r="R22" s="83"/>
      <c r="S22" s="81"/>
      <c r="T22" s="297"/>
      <c r="U22" s="81"/>
      <c r="V22" s="84"/>
      <c r="W22" s="84"/>
      <c r="X22" s="85"/>
      <c r="Y22" s="83"/>
      <c r="Z22" s="83"/>
      <c r="AA22" s="84"/>
      <c r="AB22" s="364"/>
      <c r="AC22" s="84"/>
      <c r="AD22" s="84"/>
      <c r="AE22" s="84"/>
      <c r="AF22" s="84" t="s">
        <v>0</v>
      </c>
      <c r="AG22" s="87"/>
      <c r="AH22" s="87"/>
      <c r="AI22" s="85"/>
      <c r="AJ22" s="365"/>
      <c r="AK22" s="85" t="s">
        <v>0</v>
      </c>
      <c r="AL22" s="85"/>
      <c r="AM22" s="84"/>
      <c r="AN22" s="81" t="s">
        <v>0</v>
      </c>
      <c r="AO22" s="87"/>
      <c r="AP22" s="87"/>
      <c r="AQ22" s="79"/>
      <c r="AR22" s="311"/>
      <c r="AS22" s="79" t="s">
        <v>0</v>
      </c>
      <c r="AT22" s="85"/>
      <c r="AU22" s="84"/>
      <c r="AV22" s="81" t="s">
        <v>0</v>
      </c>
      <c r="AW22" s="81"/>
      <c r="AX22" s="81"/>
      <c r="AY22" s="79"/>
      <c r="AZ22" s="89"/>
      <c r="BA22" s="79" t="s">
        <v>0</v>
      </c>
      <c r="BB22" s="79" t="s">
        <v>0</v>
      </c>
      <c r="BC22" s="79" t="s">
        <v>0</v>
      </c>
      <c r="BD22" s="79" t="s">
        <v>0</v>
      </c>
      <c r="BE22" s="357"/>
      <c r="BF22" s="85" t="s">
        <v>0</v>
      </c>
      <c r="BG22" s="78">
        <v>80</v>
      </c>
      <c r="BH22" s="333"/>
      <c r="BI22" s="90">
        <v>0.76388888888888884</v>
      </c>
      <c r="BJ22" s="90"/>
      <c r="BK22" s="91"/>
      <c r="BL22" s="91"/>
      <c r="BM22" s="91"/>
      <c r="BN22" s="91"/>
    </row>
    <row r="23" spans="1:66" s="345" customFormat="1">
      <c r="A23" s="320">
        <v>64</v>
      </c>
      <c r="B23" s="321">
        <v>20</v>
      </c>
      <c r="C23" s="55">
        <v>1</v>
      </c>
      <c r="D23" s="240" t="s">
        <v>536</v>
      </c>
      <c r="E23" s="339">
        <v>167</v>
      </c>
      <c r="F23" s="449" t="s">
        <v>537</v>
      </c>
      <c r="G23" s="449" t="s">
        <v>85</v>
      </c>
      <c r="H23" s="39">
        <v>0.35416666666666702</v>
      </c>
      <c r="I23" s="362" t="s">
        <v>538</v>
      </c>
      <c r="J23" s="362" t="s">
        <v>539</v>
      </c>
      <c r="K23" s="41">
        <v>6.6979166666666312E-2</v>
      </c>
      <c r="L23" s="253">
        <v>2.476851851851869E-3</v>
      </c>
      <c r="M23" s="41">
        <v>6.9456018518518181E-2</v>
      </c>
      <c r="N23" s="43">
        <v>24.883359253499219</v>
      </c>
      <c r="O23" s="43">
        <v>23.996000666555574</v>
      </c>
      <c r="P23" s="45"/>
      <c r="Q23" s="93"/>
      <c r="R23" s="93"/>
      <c r="S23" s="41"/>
      <c r="T23" s="253"/>
      <c r="U23" s="41"/>
      <c r="V23" s="47"/>
      <c r="W23" s="47"/>
      <c r="X23" s="44">
        <v>0.44445601851851851</v>
      </c>
      <c r="Y23" s="362" t="s">
        <v>540</v>
      </c>
      <c r="Z23" s="362" t="s">
        <v>541</v>
      </c>
      <c r="AA23" s="41">
        <v>4.83912037037037E-2</v>
      </c>
      <c r="AB23" s="253">
        <v>6.3657407407407551E-3</v>
      </c>
      <c r="AC23" s="41">
        <v>5.4756944444444455E-2</v>
      </c>
      <c r="AD23" s="43">
        <v>21.525950729490553</v>
      </c>
      <c r="AE23" s="43">
        <v>19.023462270133162</v>
      </c>
      <c r="AF23" s="320"/>
      <c r="AG23" s="320"/>
      <c r="AH23" s="320"/>
      <c r="AI23" s="320"/>
      <c r="AJ23" s="320"/>
      <c r="AK23" s="320"/>
      <c r="AL23" s="320"/>
      <c r="AM23" s="320"/>
      <c r="AN23" s="291"/>
      <c r="AO23" s="366"/>
      <c r="AP23" s="366"/>
      <c r="AQ23" s="45"/>
      <c r="AR23" s="253"/>
      <c r="AS23" s="45"/>
      <c r="AT23" s="47"/>
      <c r="AU23" s="292"/>
      <c r="AV23" s="44">
        <v>0.5269907407407407</v>
      </c>
      <c r="AW23" s="367" t="s">
        <v>542</v>
      </c>
      <c r="AX23" s="362" t="s">
        <v>543</v>
      </c>
      <c r="AY23" s="45">
        <v>3.0335648148148153E-2</v>
      </c>
      <c r="AZ23" s="253">
        <v>3.5532407407407041E-3</v>
      </c>
      <c r="BA23" s="45">
        <v>3.3888888888888857E-2</v>
      </c>
      <c r="BB23" s="43">
        <v>20.602823349866462</v>
      </c>
      <c r="BC23" s="43">
        <v>18.442622950819672</v>
      </c>
      <c r="BD23" s="48">
        <v>21.568186924286675</v>
      </c>
      <c r="BE23" s="357"/>
      <c r="BF23" s="50">
        <v>0.14570601851851817</v>
      </c>
      <c r="BG23" s="50">
        <v>0.15454861111111079</v>
      </c>
      <c r="BH23" s="333"/>
      <c r="BI23" s="368">
        <v>96</v>
      </c>
      <c r="BJ23" s="52">
        <v>3.4969444444444444</v>
      </c>
      <c r="BK23" s="52">
        <v>3.7091666666666669</v>
      </c>
      <c r="BL23" s="2">
        <v>200</v>
      </c>
      <c r="BM23" s="2">
        <v>0</v>
      </c>
      <c r="BN23" s="344">
        <v>296</v>
      </c>
    </row>
    <row r="24" spans="1:66" s="345" customFormat="1">
      <c r="A24" s="320">
        <v>64</v>
      </c>
      <c r="B24" s="321">
        <v>20</v>
      </c>
      <c r="C24" s="55">
        <v>2</v>
      </c>
      <c r="D24" s="56" t="s">
        <v>544</v>
      </c>
      <c r="E24" s="339">
        <v>110</v>
      </c>
      <c r="F24" s="449" t="s">
        <v>545</v>
      </c>
      <c r="G24" s="449" t="s">
        <v>546</v>
      </c>
      <c r="H24" s="39">
        <v>0.35416666666666702</v>
      </c>
      <c r="I24" s="362" t="s">
        <v>547</v>
      </c>
      <c r="J24" s="362" t="s">
        <v>548</v>
      </c>
      <c r="K24" s="41">
        <v>6.7199074074073717E-2</v>
      </c>
      <c r="L24" s="253">
        <v>6.423611111111116E-3</v>
      </c>
      <c r="M24" s="41">
        <v>7.3622685185184833E-2</v>
      </c>
      <c r="N24" s="43">
        <v>24.801929038925248</v>
      </c>
      <c r="O24" s="43">
        <v>22.6379500078604</v>
      </c>
      <c r="P24" s="256"/>
      <c r="Q24" s="318"/>
      <c r="R24" s="318"/>
      <c r="S24" s="253"/>
      <c r="T24" s="253"/>
      <c r="U24" s="253"/>
      <c r="V24" s="257"/>
      <c r="W24" s="257"/>
      <c r="X24" s="44">
        <v>0.44862268518518517</v>
      </c>
      <c r="Y24" s="362" t="s">
        <v>549</v>
      </c>
      <c r="Z24" s="362" t="s">
        <v>550</v>
      </c>
      <c r="AA24" s="41">
        <v>4.5844907407407431E-2</v>
      </c>
      <c r="AB24" s="253">
        <v>6.6550925925926152E-3</v>
      </c>
      <c r="AC24" s="41">
        <v>5.2500000000000047E-2</v>
      </c>
      <c r="AD24" s="43">
        <v>22.721534965917694</v>
      </c>
      <c r="AE24" s="43">
        <v>19.841269841269842</v>
      </c>
      <c r="AF24" s="320"/>
      <c r="AG24" s="320"/>
      <c r="AH24" s="320"/>
      <c r="AI24" s="320"/>
      <c r="AJ24" s="320"/>
      <c r="AK24" s="320"/>
      <c r="AL24" s="320"/>
      <c r="AM24" s="320"/>
      <c r="AN24" s="356"/>
      <c r="AO24" s="369"/>
      <c r="AP24" s="369"/>
      <c r="AQ24" s="256"/>
      <c r="AR24" s="253"/>
      <c r="AS24" s="256"/>
      <c r="AT24" s="257"/>
      <c r="AU24" s="353"/>
      <c r="AV24" s="44">
        <v>0.528900462962963</v>
      </c>
      <c r="AW24" s="362" t="s">
        <v>551</v>
      </c>
      <c r="AX24" s="362" t="s">
        <v>552</v>
      </c>
      <c r="AY24" s="45">
        <v>3.0798611111111041E-2</v>
      </c>
      <c r="AZ24" s="253">
        <v>7.1412037037037468E-3</v>
      </c>
      <c r="BA24" s="45">
        <v>3.7939814814814787E-2</v>
      </c>
      <c r="BB24" s="43">
        <v>20.293122886133034</v>
      </c>
      <c r="BC24" s="43">
        <v>16.473459426479561</v>
      </c>
      <c r="BD24" s="48">
        <v>21.242071101932439</v>
      </c>
      <c r="BE24" s="357"/>
      <c r="BF24" s="50">
        <v>0.14384259259259219</v>
      </c>
      <c r="BG24" s="50">
        <v>0.15692129629629592</v>
      </c>
      <c r="BH24" s="333"/>
      <c r="BI24" s="51">
        <v>80</v>
      </c>
      <c r="BJ24" s="52">
        <v>3.4522222222222223</v>
      </c>
      <c r="BK24" s="52">
        <v>3.766111111111111</v>
      </c>
      <c r="BL24" s="2">
        <v>195</v>
      </c>
      <c r="BM24" s="2">
        <v>-3.4166666666666665</v>
      </c>
      <c r="BN24" s="344">
        <v>271.58333333333331</v>
      </c>
    </row>
    <row r="25" spans="1:66" s="345" customFormat="1">
      <c r="A25" s="320">
        <v>64</v>
      </c>
      <c r="B25" s="321">
        <v>20</v>
      </c>
      <c r="C25" s="55">
        <v>3</v>
      </c>
      <c r="D25" s="56" t="s">
        <v>544</v>
      </c>
      <c r="E25" s="339">
        <v>182</v>
      </c>
      <c r="F25" s="449" t="s">
        <v>119</v>
      </c>
      <c r="G25" s="449" t="s">
        <v>553</v>
      </c>
      <c r="H25" s="39">
        <v>0.35416666666666702</v>
      </c>
      <c r="I25" s="362" t="s">
        <v>554</v>
      </c>
      <c r="J25" s="362" t="s">
        <v>555</v>
      </c>
      <c r="K25" s="41">
        <v>7.7824074074073768E-2</v>
      </c>
      <c r="L25" s="253">
        <v>2.6041666666666297E-3</v>
      </c>
      <c r="M25" s="41">
        <v>8.0428240740740398E-2</v>
      </c>
      <c r="N25" s="43">
        <v>21.415823914336706</v>
      </c>
      <c r="O25" s="43">
        <v>20.722406101597354</v>
      </c>
      <c r="P25" s="256"/>
      <c r="Q25" s="318"/>
      <c r="R25" s="318"/>
      <c r="S25" s="253"/>
      <c r="T25" s="253"/>
      <c r="U25" s="253"/>
      <c r="V25" s="257"/>
      <c r="W25" s="257"/>
      <c r="X25" s="44">
        <v>0.45542824074074073</v>
      </c>
      <c r="Y25" s="362" t="s">
        <v>556</v>
      </c>
      <c r="Z25" s="362" t="s">
        <v>557</v>
      </c>
      <c r="AA25" s="41">
        <v>4.9236111111111147E-2</v>
      </c>
      <c r="AB25" s="253">
        <v>2.4884259259259078E-3</v>
      </c>
      <c r="AC25" s="41">
        <v>5.1724537037037055E-2</v>
      </c>
      <c r="AD25" s="43">
        <v>21.156558533145276</v>
      </c>
      <c r="AE25" s="43">
        <v>20.138733497426717</v>
      </c>
      <c r="AF25" s="320"/>
      <c r="AG25" s="320"/>
      <c r="AH25" s="320"/>
      <c r="AI25" s="320"/>
      <c r="AJ25" s="320"/>
      <c r="AK25" s="320"/>
      <c r="AL25" s="320"/>
      <c r="AM25" s="320"/>
      <c r="AN25" s="356"/>
      <c r="AO25" s="369"/>
      <c r="AP25" s="369"/>
      <c r="AQ25" s="256"/>
      <c r="AR25" s="253"/>
      <c r="AS25" s="256"/>
      <c r="AT25" s="257"/>
      <c r="AU25" s="353"/>
      <c r="AV25" s="44">
        <v>0.53493055555555558</v>
      </c>
      <c r="AW25" s="362" t="s">
        <v>558</v>
      </c>
      <c r="AX25" s="362" t="s">
        <v>559</v>
      </c>
      <c r="AY25" s="45">
        <v>2.575231481481477E-2</v>
      </c>
      <c r="AZ25" s="253">
        <v>6.0995370370370283E-3</v>
      </c>
      <c r="BA25" s="45">
        <v>3.1851851851851798E-2</v>
      </c>
      <c r="BB25" s="43">
        <v>24.269662921348313</v>
      </c>
      <c r="BC25" s="43">
        <v>19.622093023255815</v>
      </c>
      <c r="BD25" s="48">
        <v>21.109726599721469</v>
      </c>
      <c r="BE25" s="357"/>
      <c r="BF25" s="50">
        <v>0.15281249999999968</v>
      </c>
      <c r="BG25" s="50">
        <v>0.15790509259259222</v>
      </c>
      <c r="BH25" s="333"/>
      <c r="BI25" s="51">
        <v>80</v>
      </c>
      <c r="BJ25" s="52">
        <v>3.6675</v>
      </c>
      <c r="BK25" s="52">
        <v>3.7897222222222222</v>
      </c>
      <c r="BL25" s="2">
        <v>190</v>
      </c>
      <c r="BM25" s="2">
        <v>-4.833333333333333</v>
      </c>
      <c r="BN25" s="344">
        <v>265.16666666666669</v>
      </c>
    </row>
    <row r="26" spans="1:66" s="345" customFormat="1">
      <c r="A26" s="320">
        <v>64</v>
      </c>
      <c r="B26" s="321">
        <v>20</v>
      </c>
      <c r="C26" s="55">
        <v>4</v>
      </c>
      <c r="D26" s="56" t="s">
        <v>544</v>
      </c>
      <c r="E26" s="339">
        <v>176</v>
      </c>
      <c r="F26" s="449" t="s">
        <v>560</v>
      </c>
      <c r="G26" s="449" t="s">
        <v>561</v>
      </c>
      <c r="H26" s="39">
        <v>0.35416666666666702</v>
      </c>
      <c r="I26" s="362" t="s">
        <v>562</v>
      </c>
      <c r="J26" s="362" t="s">
        <v>563</v>
      </c>
      <c r="K26" s="41">
        <v>7.7870370370370035E-2</v>
      </c>
      <c r="L26" s="253">
        <v>1.8402777777777324E-3</v>
      </c>
      <c r="M26" s="41">
        <v>7.9710648148147767E-2</v>
      </c>
      <c r="N26" s="43">
        <v>21.403091557669441</v>
      </c>
      <c r="O26" s="43">
        <v>20.908958908087701</v>
      </c>
      <c r="P26" s="256"/>
      <c r="Q26" s="318"/>
      <c r="R26" s="318"/>
      <c r="S26" s="253"/>
      <c r="T26" s="253"/>
      <c r="U26" s="253"/>
      <c r="V26" s="257"/>
      <c r="W26" s="257"/>
      <c r="X26" s="44">
        <v>0.4547106481481481</v>
      </c>
      <c r="Y26" s="362" t="s">
        <v>564</v>
      </c>
      <c r="Z26" s="362" t="s">
        <v>565</v>
      </c>
      <c r="AA26" s="41">
        <v>4.9930555555555589E-2</v>
      </c>
      <c r="AB26" s="253">
        <v>2.9166666666666785E-3</v>
      </c>
      <c r="AC26" s="41">
        <v>5.2847222222222268E-2</v>
      </c>
      <c r="AD26" s="43">
        <v>20.862308762169683</v>
      </c>
      <c r="AE26" s="43">
        <v>19.710906701708279</v>
      </c>
      <c r="AF26" s="320"/>
      <c r="AG26" s="320"/>
      <c r="AH26" s="320"/>
      <c r="AI26" s="320"/>
      <c r="AJ26" s="320"/>
      <c r="AK26" s="320"/>
      <c r="AL26" s="320"/>
      <c r="AM26" s="320"/>
      <c r="AN26" s="356"/>
      <c r="AO26" s="369"/>
      <c r="AP26" s="369"/>
      <c r="AQ26" s="256"/>
      <c r="AR26" s="253"/>
      <c r="AS26" s="256"/>
      <c r="AT26" s="257"/>
      <c r="AU26" s="353"/>
      <c r="AV26" s="44">
        <v>0.53533564814814816</v>
      </c>
      <c r="AW26" s="362" t="s">
        <v>566</v>
      </c>
      <c r="AX26" s="362" t="s">
        <v>567</v>
      </c>
      <c r="AY26" s="45">
        <v>2.5381944444444415E-2</v>
      </c>
      <c r="AZ26" s="253">
        <v>4.8611111111110938E-3</v>
      </c>
      <c r="BA26" s="45">
        <v>3.0243055555555509E-2</v>
      </c>
      <c r="BB26" s="43">
        <v>24.623803009575926</v>
      </c>
      <c r="BC26" s="43">
        <v>20.66590126291619</v>
      </c>
      <c r="BD26" s="48">
        <v>21.105085739410818</v>
      </c>
      <c r="BE26" s="357"/>
      <c r="BF26" s="50">
        <v>0.15318287037037004</v>
      </c>
      <c r="BG26" s="50">
        <v>0.15793981481481445</v>
      </c>
      <c r="BH26" s="333"/>
      <c r="BI26" s="51">
        <v>80</v>
      </c>
      <c r="BJ26" s="52">
        <v>3.6763888888888889</v>
      </c>
      <c r="BK26" s="52">
        <v>3.7905555555555552</v>
      </c>
      <c r="BL26" s="2">
        <v>185</v>
      </c>
      <c r="BM26" s="2">
        <v>-4.8833333333333329</v>
      </c>
      <c r="BN26" s="344">
        <v>260.11666666666667</v>
      </c>
    </row>
    <row r="27" spans="1:66" s="345" customFormat="1">
      <c r="A27" s="320">
        <v>64</v>
      </c>
      <c r="B27" s="321">
        <v>20</v>
      </c>
      <c r="C27" s="55">
        <v>5</v>
      </c>
      <c r="D27" s="240" t="s">
        <v>536</v>
      </c>
      <c r="E27" s="339">
        <v>161</v>
      </c>
      <c r="F27" s="449" t="s">
        <v>568</v>
      </c>
      <c r="G27" s="467" t="s">
        <v>1492</v>
      </c>
      <c r="H27" s="39">
        <v>0.35416666666666702</v>
      </c>
      <c r="I27" s="362" t="s">
        <v>569</v>
      </c>
      <c r="J27" s="362" t="s">
        <v>570</v>
      </c>
      <c r="K27" s="41">
        <v>7.6886574074073732E-2</v>
      </c>
      <c r="L27" s="253">
        <v>3.3680555555555824E-3</v>
      </c>
      <c r="M27" s="41">
        <v>8.0254629629629315E-2</v>
      </c>
      <c r="N27" s="43">
        <v>21.676953183802496</v>
      </c>
      <c r="O27" s="43">
        <v>20.767233919815403</v>
      </c>
      <c r="P27" s="45"/>
      <c r="Q27" s="93"/>
      <c r="R27" s="93"/>
      <c r="S27" s="41"/>
      <c r="T27" s="253"/>
      <c r="U27" s="41"/>
      <c r="V27" s="47"/>
      <c r="W27" s="47"/>
      <c r="X27" s="44">
        <v>0.45525462962962965</v>
      </c>
      <c r="Y27" s="362" t="s">
        <v>571</v>
      </c>
      <c r="Z27" s="362" t="s">
        <v>572</v>
      </c>
      <c r="AA27" s="41">
        <v>5.4201388888888868E-2</v>
      </c>
      <c r="AB27" s="253">
        <v>6.7129629629629761E-3</v>
      </c>
      <c r="AC27" s="41">
        <v>6.0914351851851845E-2</v>
      </c>
      <c r="AD27" s="43">
        <v>19.218449711723256</v>
      </c>
      <c r="AE27" s="43">
        <v>17.100513015390462</v>
      </c>
      <c r="AF27" s="320"/>
      <c r="AG27" s="320"/>
      <c r="AH27" s="320"/>
      <c r="AI27" s="320"/>
      <c r="AJ27" s="320"/>
      <c r="AK27" s="320"/>
      <c r="AL27" s="320"/>
      <c r="AM27" s="320"/>
      <c r="AN27" s="291"/>
      <c r="AO27" s="366"/>
      <c r="AP27" s="366"/>
      <c r="AQ27" s="45"/>
      <c r="AR27" s="253"/>
      <c r="AS27" s="45"/>
      <c r="AT27" s="47"/>
      <c r="AU27" s="292"/>
      <c r="AV27" s="44">
        <v>0.54394675925925928</v>
      </c>
      <c r="AW27" s="362" t="s">
        <v>573</v>
      </c>
      <c r="AX27" s="362" t="s">
        <v>574</v>
      </c>
      <c r="AY27" s="45">
        <v>2.8437500000000004E-2</v>
      </c>
      <c r="AZ27" s="253">
        <v>1.0729166666666679E-2</v>
      </c>
      <c r="BA27" s="45">
        <v>3.9166666666666683E-2</v>
      </c>
      <c r="BB27" s="43">
        <v>21.978021978021978</v>
      </c>
      <c r="BC27" s="43">
        <v>15.957446808510637</v>
      </c>
      <c r="BD27" s="48">
        <v>19.653336972840183</v>
      </c>
      <c r="BE27" s="357"/>
      <c r="BF27" s="50">
        <v>0.15952546296296261</v>
      </c>
      <c r="BG27" s="50">
        <v>0.16960648148148116</v>
      </c>
      <c r="BH27" s="333"/>
      <c r="BI27" s="368">
        <v>96</v>
      </c>
      <c r="BJ27" s="52">
        <v>3.828611111111111</v>
      </c>
      <c r="BK27" s="52">
        <v>4.070555555555555</v>
      </c>
      <c r="BL27" s="2">
        <v>180</v>
      </c>
      <c r="BM27" s="2">
        <v>-21.683333333333334</v>
      </c>
      <c r="BN27" s="344">
        <v>254.31666666666666</v>
      </c>
    </row>
    <row r="28" spans="1:66" s="345" customFormat="1">
      <c r="A28" s="320">
        <v>64</v>
      </c>
      <c r="B28" s="321">
        <v>20</v>
      </c>
      <c r="C28" s="55">
        <v>6</v>
      </c>
      <c r="D28" s="240" t="s">
        <v>536</v>
      </c>
      <c r="E28" s="339">
        <v>181</v>
      </c>
      <c r="F28" s="449" t="s">
        <v>575</v>
      </c>
      <c r="G28" s="449" t="s">
        <v>576</v>
      </c>
      <c r="H28" s="39">
        <v>0.35416666666666702</v>
      </c>
      <c r="I28" s="362" t="s">
        <v>577</v>
      </c>
      <c r="J28" s="362" t="s">
        <v>578</v>
      </c>
      <c r="K28" s="41">
        <v>8.2465277777777402E-2</v>
      </c>
      <c r="L28" s="253">
        <v>4.5486111111111005E-3</v>
      </c>
      <c r="M28" s="41">
        <v>8.7013888888888502E-2</v>
      </c>
      <c r="N28" s="43">
        <v>20.210526315789473</v>
      </c>
      <c r="O28" s="43">
        <v>19.154030327214684</v>
      </c>
      <c r="P28" s="45"/>
      <c r="Q28" s="93"/>
      <c r="R28" s="93"/>
      <c r="S28" s="41"/>
      <c r="T28" s="253"/>
      <c r="U28" s="41"/>
      <c r="V28" s="47"/>
      <c r="W28" s="47"/>
      <c r="X28" s="44">
        <v>0.46201388888888884</v>
      </c>
      <c r="Y28" s="362" t="s">
        <v>579</v>
      </c>
      <c r="Z28" s="362" t="s">
        <v>580</v>
      </c>
      <c r="AA28" s="41">
        <v>5.1909722222222232E-2</v>
      </c>
      <c r="AB28" s="253">
        <v>5.0000000000001155E-3</v>
      </c>
      <c r="AC28" s="41">
        <v>5.6909722222222348E-2</v>
      </c>
      <c r="AD28" s="43">
        <v>20.066889632107024</v>
      </c>
      <c r="AE28" s="43">
        <v>18.30384380719951</v>
      </c>
      <c r="AF28" s="320"/>
      <c r="AG28" s="320"/>
      <c r="AH28" s="320"/>
      <c r="AI28" s="320"/>
      <c r="AJ28" s="320"/>
      <c r="AK28" s="320"/>
      <c r="AL28" s="320"/>
      <c r="AM28" s="320"/>
      <c r="AN28" s="291"/>
      <c r="AO28" s="366"/>
      <c r="AP28" s="366"/>
      <c r="AQ28" s="45"/>
      <c r="AR28" s="253"/>
      <c r="AS28" s="45"/>
      <c r="AT28" s="47"/>
      <c r="AU28" s="292"/>
      <c r="AV28" s="44">
        <v>0.54670138888888897</v>
      </c>
      <c r="AW28" s="362" t="s">
        <v>581</v>
      </c>
      <c r="AX28" s="362" t="s">
        <v>582</v>
      </c>
      <c r="AY28" s="45">
        <v>2.5717592592592542E-2</v>
      </c>
      <c r="AZ28" s="253">
        <v>1.1562500000000031E-2</v>
      </c>
      <c r="BA28" s="45">
        <v>3.7280092592592573E-2</v>
      </c>
      <c r="BB28" s="43">
        <v>24.302430243024304</v>
      </c>
      <c r="BC28" s="43">
        <v>16.7649798199317</v>
      </c>
      <c r="BD28" s="48">
        <v>19.64931432080235</v>
      </c>
      <c r="BE28" s="357"/>
      <c r="BF28" s="50">
        <v>0.16009259259259218</v>
      </c>
      <c r="BG28" s="50">
        <v>0.16964120370370339</v>
      </c>
      <c r="BH28" s="333"/>
      <c r="BI28" s="368">
        <v>96</v>
      </c>
      <c r="BJ28" s="52">
        <v>3.8422222222222224</v>
      </c>
      <c r="BK28" s="52">
        <v>4.0713888888888885</v>
      </c>
      <c r="BL28" s="2">
        <v>175</v>
      </c>
      <c r="BM28" s="2">
        <v>-21.733333333333334</v>
      </c>
      <c r="BN28" s="344">
        <v>249.26666666666665</v>
      </c>
    </row>
    <row r="29" spans="1:66" s="345" customFormat="1">
      <c r="A29" s="320">
        <v>64</v>
      </c>
      <c r="B29" s="321">
        <v>20</v>
      </c>
      <c r="C29" s="55">
        <v>7</v>
      </c>
      <c r="D29" s="240" t="s">
        <v>536</v>
      </c>
      <c r="E29" s="339">
        <v>165</v>
      </c>
      <c r="F29" s="449" t="s">
        <v>583</v>
      </c>
      <c r="G29" s="449" t="s">
        <v>584</v>
      </c>
      <c r="H29" s="39">
        <v>0.35416666666666702</v>
      </c>
      <c r="I29" s="362" t="s">
        <v>585</v>
      </c>
      <c r="J29" s="362" t="s">
        <v>586</v>
      </c>
      <c r="K29" s="41">
        <v>7.6284722222221824E-2</v>
      </c>
      <c r="L29" s="253">
        <v>7.0601851851851971E-3</v>
      </c>
      <c r="M29" s="41">
        <v>8.3344907407407021E-2</v>
      </c>
      <c r="N29" s="43">
        <v>21.847974510696403</v>
      </c>
      <c r="O29" s="43">
        <v>19.997222607971114</v>
      </c>
      <c r="P29" s="45"/>
      <c r="Q29" s="93"/>
      <c r="R29" s="93"/>
      <c r="S29" s="41"/>
      <c r="T29" s="253"/>
      <c r="U29" s="41"/>
      <c r="V29" s="47"/>
      <c r="W29" s="47"/>
      <c r="X29" s="44">
        <v>0.45834490740740735</v>
      </c>
      <c r="Y29" s="362" t="s">
        <v>587</v>
      </c>
      <c r="Z29" s="362" t="s">
        <v>588</v>
      </c>
      <c r="AA29" s="41">
        <v>5.1805555555555605E-2</v>
      </c>
      <c r="AB29" s="253">
        <v>7.4768518518518734E-3</v>
      </c>
      <c r="AC29" s="41">
        <v>5.9282407407407478E-2</v>
      </c>
      <c r="AD29" s="43">
        <v>20.107238605898122</v>
      </c>
      <c r="AE29" s="43">
        <v>17.571261226083561</v>
      </c>
      <c r="AF29" s="320"/>
      <c r="AG29" s="320"/>
      <c r="AH29" s="320"/>
      <c r="AI29" s="320"/>
      <c r="AJ29" s="320"/>
      <c r="AK29" s="320"/>
      <c r="AL29" s="320"/>
      <c r="AM29" s="320"/>
      <c r="AN29" s="291"/>
      <c r="AO29" s="366"/>
      <c r="AP29" s="366"/>
      <c r="AQ29" s="45"/>
      <c r="AR29" s="253"/>
      <c r="AS29" s="45"/>
      <c r="AT29" s="47"/>
      <c r="AU29" s="292"/>
      <c r="AV29" s="44">
        <v>0.54540509259259262</v>
      </c>
      <c r="AW29" s="362" t="s">
        <v>589</v>
      </c>
      <c r="AX29" s="362" t="s">
        <v>590</v>
      </c>
      <c r="AY29" s="45">
        <v>2.7511574074074008E-2</v>
      </c>
      <c r="AZ29" s="253">
        <v>1.0972222222222272E-2</v>
      </c>
      <c r="BA29" s="45">
        <v>3.848379629629628E-2</v>
      </c>
      <c r="BB29" s="43">
        <v>22.717711400925534</v>
      </c>
      <c r="BC29" s="43">
        <v>16.2406015037594</v>
      </c>
      <c r="BD29" s="48">
        <v>19.591836734693878</v>
      </c>
      <c r="BE29" s="357"/>
      <c r="BF29" s="50">
        <v>0.15560185185185144</v>
      </c>
      <c r="BG29" s="50">
        <v>0.17013888888888851</v>
      </c>
      <c r="BH29" s="333"/>
      <c r="BI29" s="368">
        <v>96</v>
      </c>
      <c r="BJ29" s="52">
        <v>3.7344444444444447</v>
      </c>
      <c r="BK29" s="52">
        <v>4.083333333333333</v>
      </c>
      <c r="BL29" s="2">
        <v>170</v>
      </c>
      <c r="BM29" s="2">
        <v>-22.45</v>
      </c>
      <c r="BN29" s="344">
        <v>243.55</v>
      </c>
    </row>
    <row r="30" spans="1:66" s="370" customFormat="1">
      <c r="A30" s="270">
        <v>64</v>
      </c>
      <c r="B30" s="349">
        <v>20</v>
      </c>
      <c r="C30" s="55">
        <v>8</v>
      </c>
      <c r="D30" s="240" t="s">
        <v>536</v>
      </c>
      <c r="E30" s="339">
        <v>102</v>
      </c>
      <c r="F30" s="449" t="s">
        <v>84</v>
      </c>
      <c r="G30" s="449" t="s">
        <v>591</v>
      </c>
      <c r="H30" s="39">
        <v>0.35416666666666702</v>
      </c>
      <c r="I30" s="362" t="s">
        <v>592</v>
      </c>
      <c r="J30" s="362" t="s">
        <v>593</v>
      </c>
      <c r="K30" s="41">
        <v>8.2349537037036735E-2</v>
      </c>
      <c r="L30" s="253">
        <v>2.0138888888888151E-3</v>
      </c>
      <c r="M30" s="41">
        <v>8.436342592592555E-2</v>
      </c>
      <c r="N30" s="43">
        <v>20.238931834153195</v>
      </c>
      <c r="O30" s="43">
        <v>19.755796405542601</v>
      </c>
      <c r="P30" s="45"/>
      <c r="Q30" s="93"/>
      <c r="R30" s="93"/>
      <c r="S30" s="41"/>
      <c r="T30" s="253"/>
      <c r="U30" s="41"/>
      <c r="V30" s="47"/>
      <c r="W30" s="47"/>
      <c r="X30" s="44">
        <v>0.45936342592592588</v>
      </c>
      <c r="Y30" s="362" t="s">
        <v>594</v>
      </c>
      <c r="Z30" s="362" t="s">
        <v>595</v>
      </c>
      <c r="AA30" s="41">
        <v>5.7025462962963014E-2</v>
      </c>
      <c r="AB30" s="253">
        <v>1.3425925925926174E-3</v>
      </c>
      <c r="AC30" s="41">
        <v>5.8368055555555631E-2</v>
      </c>
      <c r="AD30" s="43">
        <v>18.26669372843515</v>
      </c>
      <c r="AE30" s="43">
        <v>17.846519928613922</v>
      </c>
      <c r="AF30" s="270"/>
      <c r="AG30" s="270"/>
      <c r="AH30" s="270"/>
      <c r="AI30" s="270"/>
      <c r="AJ30" s="270"/>
      <c r="AK30" s="270"/>
      <c r="AL30" s="270"/>
      <c r="AM30" s="270"/>
      <c r="AN30" s="291"/>
      <c r="AO30" s="366"/>
      <c r="AP30" s="366"/>
      <c r="AQ30" s="45"/>
      <c r="AR30" s="253"/>
      <c r="AS30" s="45"/>
      <c r="AT30" s="47"/>
      <c r="AU30" s="292"/>
      <c r="AV30" s="44">
        <v>0.5455092592592593</v>
      </c>
      <c r="AW30" s="362" t="s">
        <v>596</v>
      </c>
      <c r="AX30" s="362" t="s">
        <v>597</v>
      </c>
      <c r="AY30" s="45">
        <v>2.9409722222222157E-2</v>
      </c>
      <c r="AZ30" s="253">
        <v>3.2060185185185386E-3</v>
      </c>
      <c r="BA30" s="45">
        <v>3.2615740740740695E-2</v>
      </c>
      <c r="BB30" s="43">
        <v>21.251475796930343</v>
      </c>
      <c r="BC30" s="43">
        <v>19.162526614620297</v>
      </c>
      <c r="BD30" s="48">
        <v>19.363948093861364</v>
      </c>
      <c r="BE30" s="357"/>
      <c r="BF30" s="50">
        <v>0.16878472222222191</v>
      </c>
      <c r="BG30" s="50">
        <v>0.17214120370370334</v>
      </c>
      <c r="BH30" s="333"/>
      <c r="BI30" s="368">
        <v>96</v>
      </c>
      <c r="BJ30" s="52">
        <v>4.0508333333333333</v>
      </c>
      <c r="BK30" s="52">
        <v>4.1313888888888881</v>
      </c>
      <c r="BL30" s="2">
        <v>165</v>
      </c>
      <c r="BM30" s="2">
        <v>-25.333333333333332</v>
      </c>
      <c r="BN30" s="344">
        <v>235.66666666666666</v>
      </c>
    </row>
    <row r="31" spans="1:66" s="370" customFormat="1">
      <c r="A31" s="270">
        <v>64</v>
      </c>
      <c r="B31" s="349">
        <v>20</v>
      </c>
      <c r="C31" s="55">
        <v>9</v>
      </c>
      <c r="D31" s="240" t="s">
        <v>536</v>
      </c>
      <c r="E31" s="339">
        <v>174</v>
      </c>
      <c r="F31" s="449" t="s">
        <v>598</v>
      </c>
      <c r="G31" s="449" t="s">
        <v>599</v>
      </c>
      <c r="H31" s="39">
        <v>0.35416666666666702</v>
      </c>
      <c r="I31" s="362" t="s">
        <v>600</v>
      </c>
      <c r="J31" s="362" t="s">
        <v>601</v>
      </c>
      <c r="K31" s="41">
        <v>8.4062499999999651E-2</v>
      </c>
      <c r="L31" s="253">
        <v>1.8171296296296546E-3</v>
      </c>
      <c r="M31" s="41">
        <v>8.5879629629629306E-2</v>
      </c>
      <c r="N31" s="43">
        <v>19.826517967781907</v>
      </c>
      <c r="O31" s="43">
        <v>19.40700808625337</v>
      </c>
      <c r="P31" s="45"/>
      <c r="Q31" s="93"/>
      <c r="R31" s="93"/>
      <c r="S31" s="41"/>
      <c r="T31" s="253"/>
      <c r="U31" s="41"/>
      <c r="V31" s="47"/>
      <c r="W31" s="47"/>
      <c r="X31" s="44">
        <v>0.46087962962962964</v>
      </c>
      <c r="Y31" s="362" t="s">
        <v>602</v>
      </c>
      <c r="Z31" s="362" t="s">
        <v>603</v>
      </c>
      <c r="AA31" s="41">
        <v>5.591435185185184E-2</v>
      </c>
      <c r="AB31" s="253">
        <v>2.6620370370370461E-3</v>
      </c>
      <c r="AC31" s="41">
        <v>5.8576388888888886E-2</v>
      </c>
      <c r="AD31" s="43">
        <v>18.62968329538398</v>
      </c>
      <c r="AE31" s="43">
        <v>17.783046828689983</v>
      </c>
      <c r="AF31" s="270"/>
      <c r="AG31" s="270"/>
      <c r="AH31" s="270"/>
      <c r="AI31" s="270"/>
      <c r="AJ31" s="270"/>
      <c r="AK31" s="270"/>
      <c r="AL31" s="270"/>
      <c r="AM31" s="270"/>
      <c r="AN31" s="291"/>
      <c r="AO31" s="366"/>
      <c r="AP31" s="366"/>
      <c r="AQ31" s="45"/>
      <c r="AR31" s="253"/>
      <c r="AS31" s="45"/>
      <c r="AT31" s="47"/>
      <c r="AU31" s="292"/>
      <c r="AV31" s="44">
        <v>0.54723379629629632</v>
      </c>
      <c r="AW31" s="362" t="s">
        <v>604</v>
      </c>
      <c r="AX31" s="362" t="s">
        <v>605</v>
      </c>
      <c r="AY31" s="45">
        <v>2.908564814814818E-2</v>
      </c>
      <c r="AZ31" s="253">
        <v>5.2314814814814481E-3</v>
      </c>
      <c r="BA31" s="45">
        <v>3.4317129629629628E-2</v>
      </c>
      <c r="BB31" s="43">
        <v>21.488261042578593</v>
      </c>
      <c r="BC31" s="43">
        <v>18.21247892074199</v>
      </c>
      <c r="BD31" s="48">
        <v>19.20768307322929</v>
      </c>
      <c r="BE31" s="357"/>
      <c r="BF31" s="50">
        <v>0.16906249999999967</v>
      </c>
      <c r="BG31" s="50">
        <v>0.17354166666666637</v>
      </c>
      <c r="BH31" s="333"/>
      <c r="BI31" s="368">
        <v>96</v>
      </c>
      <c r="BJ31" s="52">
        <v>4.0575000000000001</v>
      </c>
      <c r="BK31" s="52">
        <v>4.165</v>
      </c>
      <c r="BL31" s="2">
        <v>160</v>
      </c>
      <c r="BM31" s="2">
        <v>-27.35</v>
      </c>
      <c r="BN31" s="344">
        <v>228.65</v>
      </c>
    </row>
    <row r="32" spans="1:66" s="370" customFormat="1">
      <c r="A32" s="270">
        <v>64</v>
      </c>
      <c r="B32" s="349">
        <v>20</v>
      </c>
      <c r="C32" s="55">
        <v>10</v>
      </c>
      <c r="D32" s="240" t="s">
        <v>536</v>
      </c>
      <c r="E32" s="339">
        <v>134</v>
      </c>
      <c r="F32" s="449" t="s">
        <v>606</v>
      </c>
      <c r="G32" s="449" t="s">
        <v>607</v>
      </c>
      <c r="H32" s="39">
        <v>0.35416666666666702</v>
      </c>
      <c r="I32" s="362" t="s">
        <v>608</v>
      </c>
      <c r="J32" s="362" t="s">
        <v>609</v>
      </c>
      <c r="K32" s="41">
        <v>8.2418981481481079E-2</v>
      </c>
      <c r="L32" s="253">
        <v>4.7106481481481999E-3</v>
      </c>
      <c r="M32" s="41">
        <v>8.7129629629629279E-2</v>
      </c>
      <c r="N32" s="43">
        <v>20.221878949585729</v>
      </c>
      <c r="O32" s="43">
        <v>19.128586609989373</v>
      </c>
      <c r="P32" s="256"/>
      <c r="Q32" s="318"/>
      <c r="R32" s="318"/>
      <c r="S32" s="253"/>
      <c r="T32" s="253"/>
      <c r="U32" s="253"/>
      <c r="V32" s="257"/>
      <c r="W32" s="257"/>
      <c r="X32" s="44">
        <v>0.46212962962962961</v>
      </c>
      <c r="Y32" s="362" t="s">
        <v>610</v>
      </c>
      <c r="Z32" s="362" t="s">
        <v>611</v>
      </c>
      <c r="AA32" s="41">
        <v>5.4305555555555551E-2</v>
      </c>
      <c r="AB32" s="253">
        <v>8.6226851851852748E-3</v>
      </c>
      <c r="AC32" s="41">
        <v>6.2928240740740826E-2</v>
      </c>
      <c r="AD32" s="43">
        <v>19.181585677749357</v>
      </c>
      <c r="AE32" s="43">
        <v>16.553246275519587</v>
      </c>
      <c r="AF32" s="270"/>
      <c r="AG32" s="270"/>
      <c r="AH32" s="270"/>
      <c r="AI32" s="270"/>
      <c r="AJ32" s="270"/>
      <c r="AK32" s="270"/>
      <c r="AL32" s="270"/>
      <c r="AM32" s="270"/>
      <c r="AN32" s="356"/>
      <c r="AO32" s="369"/>
      <c r="AP32" s="369"/>
      <c r="AQ32" s="256"/>
      <c r="AR32" s="253"/>
      <c r="AS32" s="256"/>
      <c r="AT32" s="257"/>
      <c r="AU32" s="353"/>
      <c r="AV32" s="44">
        <v>0.55283564814814823</v>
      </c>
      <c r="AW32" s="362" t="s">
        <v>612</v>
      </c>
      <c r="AX32" s="362" t="s">
        <v>613</v>
      </c>
      <c r="AY32" s="45">
        <v>4.4374999999999942E-2</v>
      </c>
      <c r="AZ32" s="253">
        <v>3.7384259259258812E-3</v>
      </c>
      <c r="BA32" s="45">
        <v>4.8113425925925823E-2</v>
      </c>
      <c r="BB32" s="43">
        <v>14.084507042253522</v>
      </c>
      <c r="BC32" s="43">
        <v>12.990137118114024</v>
      </c>
      <c r="BD32" s="48">
        <v>17.143877611762605</v>
      </c>
      <c r="BE32" s="357"/>
      <c r="BF32" s="50">
        <v>0.18109953703703657</v>
      </c>
      <c r="BG32" s="50">
        <v>0.19443287037037005</v>
      </c>
      <c r="BH32" s="333"/>
      <c r="BI32" s="368">
        <v>96</v>
      </c>
      <c r="BJ32" s="52">
        <v>4.3463888888888889</v>
      </c>
      <c r="BK32" s="52">
        <v>4.6663888888888891</v>
      </c>
      <c r="BL32" s="2">
        <v>155</v>
      </c>
      <c r="BM32" s="2">
        <v>-57.43333333333333</v>
      </c>
      <c r="BN32" s="344">
        <v>193.56666666666666</v>
      </c>
    </row>
    <row r="33" spans="1:66" s="370" customFormat="1">
      <c r="A33" s="270">
        <v>64</v>
      </c>
      <c r="B33" s="349">
        <v>20</v>
      </c>
      <c r="C33" s="55">
        <v>11</v>
      </c>
      <c r="D33" s="56" t="s">
        <v>544</v>
      </c>
      <c r="E33" s="339">
        <v>136</v>
      </c>
      <c r="F33" s="449" t="s">
        <v>614</v>
      </c>
      <c r="G33" s="449" t="s">
        <v>331</v>
      </c>
      <c r="H33" s="39">
        <v>0.35416666666666702</v>
      </c>
      <c r="I33" s="362" t="s">
        <v>615</v>
      </c>
      <c r="J33" s="362" t="s">
        <v>616</v>
      </c>
      <c r="K33" s="41">
        <v>8.8194444444444131E-2</v>
      </c>
      <c r="L33" s="253">
        <v>2.4074074074074137E-3</v>
      </c>
      <c r="M33" s="41">
        <v>9.0601851851851545E-2</v>
      </c>
      <c r="N33" s="43">
        <v>18.897637795275589</v>
      </c>
      <c r="O33" s="43">
        <v>18.395503321410324</v>
      </c>
      <c r="P33" s="256"/>
      <c r="Q33" s="318"/>
      <c r="R33" s="318"/>
      <c r="S33" s="253"/>
      <c r="T33" s="253"/>
      <c r="U33" s="253"/>
      <c r="V33" s="257"/>
      <c r="W33" s="257"/>
      <c r="X33" s="44">
        <v>0.46560185185185188</v>
      </c>
      <c r="Y33" s="362" t="s">
        <v>617</v>
      </c>
      <c r="Z33" s="362" t="s">
        <v>618</v>
      </c>
      <c r="AA33" s="41">
        <v>6.1145833333333344E-2</v>
      </c>
      <c r="AB33" s="253">
        <v>2.1643518518518201E-3</v>
      </c>
      <c r="AC33" s="41">
        <v>6.3310185185185164E-2</v>
      </c>
      <c r="AD33" s="43">
        <v>17.035775127768314</v>
      </c>
      <c r="AE33" s="43">
        <v>16.453382084095065</v>
      </c>
      <c r="AF33" s="270"/>
      <c r="AG33" s="270"/>
      <c r="AH33" s="270"/>
      <c r="AI33" s="270"/>
      <c r="AJ33" s="270"/>
      <c r="AK33" s="270"/>
      <c r="AL33" s="270"/>
      <c r="AM33" s="270"/>
      <c r="AN33" s="356"/>
      <c r="AO33" s="369"/>
      <c r="AP33" s="369"/>
      <c r="AQ33" s="256"/>
      <c r="AR33" s="253"/>
      <c r="AS33" s="256"/>
      <c r="AT33" s="257"/>
      <c r="AU33" s="353"/>
      <c r="AV33" s="44">
        <v>0.55668981481481483</v>
      </c>
      <c r="AW33" s="362" t="s">
        <v>619</v>
      </c>
      <c r="AX33" s="362" t="s">
        <v>620</v>
      </c>
      <c r="AY33" s="45">
        <v>5.570601851851853E-2</v>
      </c>
      <c r="AZ33" s="253">
        <v>6.7476851851850927E-3</v>
      </c>
      <c r="BA33" s="45">
        <v>6.2453703703703622E-2</v>
      </c>
      <c r="BB33" s="43">
        <v>11.219613546644506</v>
      </c>
      <c r="BC33" s="43">
        <v>10.007412898443292</v>
      </c>
      <c r="BD33" s="48">
        <v>15.901938048699684</v>
      </c>
      <c r="BE33" s="357"/>
      <c r="BF33" s="50">
        <v>0.205046296296296</v>
      </c>
      <c r="BG33" s="50">
        <v>0.20961805555555524</v>
      </c>
      <c r="BH33" s="333"/>
      <c r="BI33" s="51">
        <v>80</v>
      </c>
      <c r="BJ33" s="52">
        <v>4.9211111111111112</v>
      </c>
      <c r="BK33" s="52">
        <v>5.0308333333333337</v>
      </c>
      <c r="BL33" s="2">
        <v>150</v>
      </c>
      <c r="BM33" s="2">
        <v>-79.3</v>
      </c>
      <c r="BN33" s="344">
        <v>150.69999999999999</v>
      </c>
    </row>
    <row r="34" spans="1:66" s="370" customFormat="1">
      <c r="A34" s="270">
        <v>64</v>
      </c>
      <c r="B34" s="349">
        <v>20</v>
      </c>
      <c r="C34" s="55">
        <v>12</v>
      </c>
      <c r="D34" s="56" t="s">
        <v>544</v>
      </c>
      <c r="E34" s="339">
        <v>159</v>
      </c>
      <c r="F34" s="449" t="s">
        <v>93</v>
      </c>
      <c r="G34" s="449" t="s">
        <v>94</v>
      </c>
      <c r="H34" s="39">
        <v>0.35416666666666702</v>
      </c>
      <c r="I34" s="362" t="s">
        <v>621</v>
      </c>
      <c r="J34" s="362" t="s">
        <v>622</v>
      </c>
      <c r="K34" s="41">
        <v>0.10326388888888854</v>
      </c>
      <c r="L34" s="253">
        <v>2.2685185185185031E-3</v>
      </c>
      <c r="M34" s="41">
        <v>0.10553240740740705</v>
      </c>
      <c r="N34" s="43">
        <v>16.139878950907868</v>
      </c>
      <c r="O34" s="43">
        <v>15.792937047598159</v>
      </c>
      <c r="P34" s="256"/>
      <c r="Q34" s="318"/>
      <c r="R34" s="318"/>
      <c r="S34" s="253"/>
      <c r="T34" s="253"/>
      <c r="U34" s="253"/>
      <c r="V34" s="257"/>
      <c r="W34" s="257"/>
      <c r="X34" s="44">
        <v>0.48053240740740738</v>
      </c>
      <c r="Y34" s="362" t="s">
        <v>623</v>
      </c>
      <c r="Z34" s="362" t="s">
        <v>624</v>
      </c>
      <c r="AA34" s="41">
        <v>7.3171296296296318E-2</v>
      </c>
      <c r="AB34" s="253">
        <v>3.4027777777777546E-3</v>
      </c>
      <c r="AC34" s="41">
        <v>7.6574074074074072E-2</v>
      </c>
      <c r="AD34" s="43">
        <v>14.236001265422335</v>
      </c>
      <c r="AE34" s="43">
        <v>13.603385731559854</v>
      </c>
      <c r="AF34" s="270"/>
      <c r="AG34" s="270"/>
      <c r="AH34" s="270"/>
      <c r="AI34" s="270"/>
      <c r="AJ34" s="270"/>
      <c r="AK34" s="270"/>
      <c r="AL34" s="270"/>
      <c r="AM34" s="270"/>
      <c r="AN34" s="356"/>
      <c r="AO34" s="369"/>
      <c r="AP34" s="369"/>
      <c r="AQ34" s="256"/>
      <c r="AR34" s="253"/>
      <c r="AS34" s="256"/>
      <c r="AT34" s="257"/>
      <c r="AU34" s="353"/>
      <c r="AV34" s="44">
        <v>0.58488425925925924</v>
      </c>
      <c r="AW34" s="362" t="s">
        <v>625</v>
      </c>
      <c r="AX34" s="362" t="s">
        <v>626</v>
      </c>
      <c r="AY34" s="45">
        <v>3.9421296296296315E-2</v>
      </c>
      <c r="AZ34" s="253">
        <v>1.481481481481417E-3</v>
      </c>
      <c r="BA34" s="45">
        <v>4.0902777777777732E-2</v>
      </c>
      <c r="BB34" s="43">
        <v>15.854374633000587</v>
      </c>
      <c r="BC34" s="43">
        <v>15.280135823429541</v>
      </c>
      <c r="BD34" s="48">
        <v>15.047021943573668</v>
      </c>
      <c r="BE34" s="357"/>
      <c r="BF34" s="50">
        <v>0.21585648148148118</v>
      </c>
      <c r="BG34" s="50">
        <v>0.22152777777777743</v>
      </c>
      <c r="BH34" s="333"/>
      <c r="BI34" s="51">
        <v>80</v>
      </c>
      <c r="BJ34" s="52">
        <v>5.1805555555555562</v>
      </c>
      <c r="BK34" s="52">
        <v>5.3166666666666664</v>
      </c>
      <c r="BL34" s="2">
        <v>145</v>
      </c>
      <c r="BM34" s="2">
        <v>-96.45</v>
      </c>
      <c r="BN34" s="344">
        <v>128.55000000000001</v>
      </c>
    </row>
    <row r="35" spans="1:66" s="370" customFormat="1">
      <c r="A35" s="270">
        <v>64</v>
      </c>
      <c r="B35" s="349">
        <v>20</v>
      </c>
      <c r="C35" s="55">
        <v>13</v>
      </c>
      <c r="D35" s="56" t="s">
        <v>544</v>
      </c>
      <c r="E35" s="339">
        <v>189</v>
      </c>
      <c r="F35" s="449" t="s">
        <v>627</v>
      </c>
      <c r="G35" s="449" t="s">
        <v>122</v>
      </c>
      <c r="H35" s="39">
        <v>0.35416666666666702</v>
      </c>
      <c r="I35" s="362" t="s">
        <v>628</v>
      </c>
      <c r="J35" s="362" t="s">
        <v>629</v>
      </c>
      <c r="K35" s="41">
        <v>0.10667824074074039</v>
      </c>
      <c r="L35" s="253">
        <v>3.5069444444444375E-3</v>
      </c>
      <c r="M35" s="41">
        <v>0.11018518518518483</v>
      </c>
      <c r="N35" s="43">
        <v>15.623304762938051</v>
      </c>
      <c r="O35" s="43">
        <v>15.126050420168067</v>
      </c>
      <c r="P35" s="256"/>
      <c r="Q35" s="318"/>
      <c r="R35" s="318"/>
      <c r="S35" s="253"/>
      <c r="T35" s="253"/>
      <c r="U35" s="253"/>
      <c r="V35" s="257"/>
      <c r="W35" s="257"/>
      <c r="X35" s="44">
        <v>0.48518518518518516</v>
      </c>
      <c r="Y35" s="362" t="s">
        <v>630</v>
      </c>
      <c r="Z35" s="362" t="s">
        <v>631</v>
      </c>
      <c r="AA35" s="41">
        <v>7.2962962962963007E-2</v>
      </c>
      <c r="AB35" s="253">
        <v>5.4745370370370416E-3</v>
      </c>
      <c r="AC35" s="41">
        <v>7.8437500000000049E-2</v>
      </c>
      <c r="AD35" s="43">
        <v>14.276649746192893</v>
      </c>
      <c r="AE35" s="43">
        <v>13.280212483399733</v>
      </c>
      <c r="AF35" s="270"/>
      <c r="AG35" s="270"/>
      <c r="AH35" s="270"/>
      <c r="AI35" s="270"/>
      <c r="AJ35" s="270"/>
      <c r="AK35" s="270"/>
      <c r="AL35" s="270"/>
      <c r="AM35" s="270"/>
      <c r="AN35" s="356"/>
      <c r="AO35" s="369"/>
      <c r="AP35" s="369"/>
      <c r="AQ35" s="256"/>
      <c r="AR35" s="253"/>
      <c r="AS35" s="256"/>
      <c r="AT35" s="257"/>
      <c r="AU35" s="353"/>
      <c r="AV35" s="44">
        <v>0.591400462962963</v>
      </c>
      <c r="AW35" s="362" t="s">
        <v>632</v>
      </c>
      <c r="AX35" s="362" t="s">
        <v>633</v>
      </c>
      <c r="AY35" s="45">
        <v>3.9583333333333304E-2</v>
      </c>
      <c r="AZ35" s="253">
        <v>5.0578703703704209E-3</v>
      </c>
      <c r="BA35" s="45">
        <v>4.4641203703703725E-2</v>
      </c>
      <c r="BB35" s="43">
        <v>15.789473684210527</v>
      </c>
      <c r="BC35" s="43">
        <v>14.000518537723618</v>
      </c>
      <c r="BD35" s="48">
        <v>14.606684586904702</v>
      </c>
      <c r="BE35" s="357"/>
      <c r="BF35" s="50">
        <v>0.2192245370370367</v>
      </c>
      <c r="BG35" s="50">
        <v>0.22820601851851818</v>
      </c>
      <c r="BH35" s="333"/>
      <c r="BI35" s="51">
        <v>80</v>
      </c>
      <c r="BJ35" s="52">
        <v>5.2613888888888889</v>
      </c>
      <c r="BK35" s="52">
        <v>5.4769444444444444</v>
      </c>
      <c r="BL35" s="2">
        <v>140</v>
      </c>
      <c r="BM35" s="2">
        <v>-106.06666666666666</v>
      </c>
      <c r="BN35" s="344">
        <v>113.93333333333334</v>
      </c>
    </row>
    <row r="36" spans="1:66" s="370" customFormat="1">
      <c r="A36" s="270">
        <v>64</v>
      </c>
      <c r="B36" s="349">
        <v>20</v>
      </c>
      <c r="C36" s="55">
        <v>14</v>
      </c>
      <c r="D36" s="56" t="s">
        <v>544</v>
      </c>
      <c r="E36" s="339">
        <v>173</v>
      </c>
      <c r="F36" s="449" t="s">
        <v>634</v>
      </c>
      <c r="G36" s="449" t="s">
        <v>635</v>
      </c>
      <c r="H36" s="39">
        <v>0.35416666666666702</v>
      </c>
      <c r="I36" s="362" t="s">
        <v>636</v>
      </c>
      <c r="J36" s="362" t="s">
        <v>637</v>
      </c>
      <c r="K36" s="41">
        <v>0.11357638888888855</v>
      </c>
      <c r="L36" s="253">
        <v>2.4652777777777746E-3</v>
      </c>
      <c r="M36" s="41">
        <v>0.11604166666666632</v>
      </c>
      <c r="N36" s="43">
        <v>14.67441149495567</v>
      </c>
      <c r="O36" s="43">
        <v>14.362657091561941</v>
      </c>
      <c r="P36" s="256"/>
      <c r="Q36" s="318"/>
      <c r="R36" s="318"/>
      <c r="S36" s="253"/>
      <c r="T36" s="253"/>
      <c r="U36" s="253"/>
      <c r="V36" s="257"/>
      <c r="W36" s="257"/>
      <c r="X36" s="44">
        <v>0.49104166666666665</v>
      </c>
      <c r="Y36" s="362" t="s">
        <v>638</v>
      </c>
      <c r="Z36" s="362" t="s">
        <v>639</v>
      </c>
      <c r="AA36" s="41">
        <v>7.1585648148148107E-2</v>
      </c>
      <c r="AB36" s="253">
        <v>4.2824074074074847E-3</v>
      </c>
      <c r="AC36" s="41">
        <v>7.5868055555555591E-2</v>
      </c>
      <c r="AD36" s="43">
        <v>14.551333872271623</v>
      </c>
      <c r="AE36" s="43">
        <v>13.729977116704806</v>
      </c>
      <c r="AF36" s="270"/>
      <c r="AG36" s="270"/>
      <c r="AH36" s="270"/>
      <c r="AI36" s="270"/>
      <c r="AJ36" s="270"/>
      <c r="AK36" s="270"/>
      <c r="AL36" s="270"/>
      <c r="AM36" s="270"/>
      <c r="AN36" s="356"/>
      <c r="AO36" s="369"/>
      <c r="AP36" s="369"/>
      <c r="AQ36" s="256"/>
      <c r="AR36" s="253"/>
      <c r="AS36" s="256"/>
      <c r="AT36" s="257"/>
      <c r="AU36" s="353"/>
      <c r="AV36" s="44">
        <v>0.59468750000000004</v>
      </c>
      <c r="AW36" s="362" t="s">
        <v>640</v>
      </c>
      <c r="AX36" s="362" t="s">
        <v>641</v>
      </c>
      <c r="AY36" s="45">
        <v>4.5891203703703698E-2</v>
      </c>
      <c r="AZ36" s="253">
        <v>2.3263888888889195E-3</v>
      </c>
      <c r="BA36" s="45">
        <v>4.8217592592592617E-2</v>
      </c>
      <c r="BB36" s="43">
        <v>13.619167717528372</v>
      </c>
      <c r="BC36" s="43">
        <v>12.962073931829094</v>
      </c>
      <c r="BD36" s="48">
        <v>14.017326973620168</v>
      </c>
      <c r="BE36" s="357"/>
      <c r="BF36" s="50">
        <v>0.23105324074074035</v>
      </c>
      <c r="BG36" s="50">
        <v>0.23780092592592561</v>
      </c>
      <c r="BH36" s="333"/>
      <c r="BI36" s="51">
        <v>80</v>
      </c>
      <c r="BJ36" s="52">
        <v>5.5452777777777778</v>
      </c>
      <c r="BK36" s="52">
        <v>5.7072222222222226</v>
      </c>
      <c r="BL36" s="2">
        <v>135</v>
      </c>
      <c r="BM36" s="2">
        <v>-119.88333333333333</v>
      </c>
      <c r="BN36" s="344">
        <v>95.116666666666674</v>
      </c>
    </row>
    <row r="37" spans="1:66" s="370" customFormat="1">
      <c r="A37" s="270">
        <v>64</v>
      </c>
      <c r="B37" s="349">
        <v>20</v>
      </c>
      <c r="C37" s="247">
        <v>15</v>
      </c>
      <c r="D37" s="248" t="s">
        <v>544</v>
      </c>
      <c r="E37" s="350">
        <v>186</v>
      </c>
      <c r="F37" s="450" t="s">
        <v>642</v>
      </c>
      <c r="G37" s="450" t="s">
        <v>643</v>
      </c>
      <c r="H37" s="251">
        <v>0.35416666666666702</v>
      </c>
      <c r="I37" s="371" t="s">
        <v>644</v>
      </c>
      <c r="J37" s="371" t="s">
        <v>645</v>
      </c>
      <c r="K37" s="253">
        <v>7.6666666666666328E-2</v>
      </c>
      <c r="L37" s="253">
        <v>2.8935185185184897E-3</v>
      </c>
      <c r="M37" s="253">
        <v>7.9560185185184817E-2</v>
      </c>
      <c r="N37" s="254">
        <v>21.739130434782609</v>
      </c>
      <c r="O37" s="254">
        <v>20.948501600232763</v>
      </c>
      <c r="P37" s="256"/>
      <c r="Q37" s="318"/>
      <c r="R37" s="318"/>
      <c r="S37" s="253"/>
      <c r="T37" s="253"/>
      <c r="U37" s="253"/>
      <c r="V37" s="257"/>
      <c r="W37" s="257"/>
      <c r="X37" s="255">
        <v>0.45456018518518515</v>
      </c>
      <c r="Y37" s="371" t="s">
        <v>646</v>
      </c>
      <c r="Z37" s="371" t="s">
        <v>647</v>
      </c>
      <c r="AA37" s="253">
        <v>5.4745370370370416E-2</v>
      </c>
      <c r="AB37" s="253">
        <v>6.7361111111110539E-3</v>
      </c>
      <c r="AC37" s="253">
        <v>6.148148148148147E-2</v>
      </c>
      <c r="AD37" s="254">
        <v>19.027484143763214</v>
      </c>
      <c r="AE37" s="254">
        <v>16.942771084337348</v>
      </c>
      <c r="AF37" s="270"/>
      <c r="AG37" s="270"/>
      <c r="AH37" s="270"/>
      <c r="AI37" s="270"/>
      <c r="AJ37" s="270"/>
      <c r="AK37" s="270"/>
      <c r="AL37" s="270"/>
      <c r="AM37" s="270"/>
      <c r="AN37" s="356"/>
      <c r="AO37" s="369"/>
      <c r="AP37" s="369"/>
      <c r="AQ37" s="256"/>
      <c r="AR37" s="253"/>
      <c r="AS37" s="45"/>
      <c r="AT37" s="47"/>
      <c r="AU37" s="292"/>
      <c r="AV37" s="291"/>
      <c r="AW37" s="372"/>
      <c r="AX37" s="372"/>
      <c r="AY37" s="45"/>
      <c r="AZ37" s="253"/>
      <c r="BA37" s="45"/>
      <c r="BB37" s="292"/>
      <c r="BC37" s="292"/>
      <c r="BD37" s="292"/>
      <c r="BE37" s="357"/>
      <c r="BF37" s="50"/>
      <c r="BG37" s="50"/>
      <c r="BH37" s="333"/>
      <c r="BI37" s="51"/>
      <c r="BJ37" s="52"/>
      <c r="BK37" s="52"/>
      <c r="BL37" s="2"/>
      <c r="BM37" s="2"/>
      <c r="BN37" s="344"/>
    </row>
    <row r="38" spans="1:66" s="370" customFormat="1">
      <c r="A38" s="270">
        <v>64</v>
      </c>
      <c r="B38" s="349">
        <v>20</v>
      </c>
      <c r="C38" s="247">
        <v>16</v>
      </c>
      <c r="D38" s="248" t="s">
        <v>544</v>
      </c>
      <c r="E38" s="350">
        <v>147</v>
      </c>
      <c r="F38" s="450" t="s">
        <v>95</v>
      </c>
      <c r="G38" s="450" t="s">
        <v>96</v>
      </c>
      <c r="H38" s="251">
        <v>0.35416666666666702</v>
      </c>
      <c r="I38" s="371" t="s">
        <v>648</v>
      </c>
      <c r="J38" s="371" t="s">
        <v>649</v>
      </c>
      <c r="K38" s="253">
        <v>7.2511574074073715E-2</v>
      </c>
      <c r="L38" s="253">
        <v>3.2986111111111271E-3</v>
      </c>
      <c r="M38" s="253">
        <v>7.5810185185184842E-2</v>
      </c>
      <c r="N38" s="254">
        <v>22.98483639265762</v>
      </c>
      <c r="O38" s="254">
        <v>21.984732824427482</v>
      </c>
      <c r="P38" s="256"/>
      <c r="Q38" s="318"/>
      <c r="R38" s="318"/>
      <c r="S38" s="253"/>
      <c r="T38" s="253"/>
      <c r="U38" s="253"/>
      <c r="V38" s="257"/>
      <c r="W38" s="257"/>
      <c r="X38" s="255">
        <v>0.45081018518518517</v>
      </c>
      <c r="Y38" s="371"/>
      <c r="Z38" s="371"/>
      <c r="AA38" s="253"/>
      <c r="AB38" s="253"/>
      <c r="AC38" s="253"/>
      <c r="AD38" s="254"/>
      <c r="AE38" s="254"/>
      <c r="AF38" s="270"/>
      <c r="AG38" s="270"/>
      <c r="AH38" s="270"/>
      <c r="AI38" s="270"/>
      <c r="AJ38" s="270"/>
      <c r="AK38" s="270"/>
      <c r="AL38" s="270"/>
      <c r="AM38" s="270"/>
      <c r="AN38" s="356"/>
      <c r="AO38" s="369"/>
      <c r="AP38" s="369"/>
      <c r="AQ38" s="256"/>
      <c r="AR38" s="253"/>
      <c r="AS38" s="256"/>
      <c r="AT38" s="257"/>
      <c r="AU38" s="353"/>
      <c r="AV38" s="291"/>
      <c r="AW38" s="373"/>
      <c r="AX38" s="373"/>
      <c r="AY38" s="256"/>
      <c r="AZ38" s="253"/>
      <c r="BA38" s="256"/>
      <c r="BB38" s="353"/>
      <c r="BC38" s="353"/>
      <c r="BD38" s="292"/>
      <c r="BE38" s="357"/>
      <c r="BF38" s="50"/>
      <c r="BG38" s="50"/>
      <c r="BH38" s="333"/>
      <c r="BI38" s="51"/>
      <c r="BJ38" s="52"/>
      <c r="BK38" s="52"/>
      <c r="BL38" s="2"/>
      <c r="BM38" s="2"/>
      <c r="BN38" s="344"/>
    </row>
    <row r="39" spans="1:66" s="370" customFormat="1">
      <c r="A39" s="270">
        <v>64</v>
      </c>
      <c r="B39" s="349">
        <v>20</v>
      </c>
      <c r="C39" s="247">
        <v>17</v>
      </c>
      <c r="D39" s="248" t="s">
        <v>544</v>
      </c>
      <c r="E39" s="350">
        <v>158</v>
      </c>
      <c r="F39" s="450" t="s">
        <v>650</v>
      </c>
      <c r="G39" s="450" t="s">
        <v>651</v>
      </c>
      <c r="H39" s="251">
        <v>0.35416666666666702</v>
      </c>
      <c r="I39" s="371" t="s">
        <v>652</v>
      </c>
      <c r="J39" s="371" t="s">
        <v>653</v>
      </c>
      <c r="K39" s="253">
        <v>6.7893518518518214E-2</v>
      </c>
      <c r="L39" s="253">
        <v>8.7615740740740744E-3</v>
      </c>
      <c r="M39" s="253">
        <v>7.6655092592592289E-2</v>
      </c>
      <c r="N39" s="254">
        <v>24.548244118649848</v>
      </c>
      <c r="O39" s="254">
        <v>21.742412803865314</v>
      </c>
      <c r="P39" s="256"/>
      <c r="Q39" s="318"/>
      <c r="R39" s="318"/>
      <c r="S39" s="253"/>
      <c r="T39" s="253"/>
      <c r="U39" s="253"/>
      <c r="V39" s="257"/>
      <c r="W39" s="257"/>
      <c r="X39" s="255">
        <v>0.45165509259259262</v>
      </c>
      <c r="Y39" s="371"/>
      <c r="Z39" s="371"/>
      <c r="AA39" s="253"/>
      <c r="AB39" s="253"/>
      <c r="AC39" s="253"/>
      <c r="AD39" s="254"/>
      <c r="AE39" s="254"/>
      <c r="AF39" s="270"/>
      <c r="AG39" s="270"/>
      <c r="AH39" s="270"/>
      <c r="AI39" s="270"/>
      <c r="AJ39" s="270"/>
      <c r="AK39" s="270"/>
      <c r="AL39" s="270"/>
      <c r="AM39" s="270"/>
      <c r="AN39" s="356"/>
      <c r="AO39" s="369"/>
      <c r="AP39" s="369"/>
      <c r="AQ39" s="256"/>
      <c r="AR39" s="253"/>
      <c r="AS39" s="256"/>
      <c r="AT39" s="257"/>
      <c r="AU39" s="353"/>
      <c r="AV39" s="291"/>
      <c r="AW39" s="373"/>
      <c r="AX39" s="373"/>
      <c r="AY39" s="256"/>
      <c r="AZ39" s="253"/>
      <c r="BA39" s="256"/>
      <c r="BB39" s="353"/>
      <c r="BC39" s="353"/>
      <c r="BD39" s="292"/>
      <c r="BE39" s="357"/>
      <c r="BF39" s="50"/>
      <c r="BG39" s="50"/>
      <c r="BH39" s="333"/>
      <c r="BI39" s="51"/>
      <c r="BJ39" s="52"/>
      <c r="BK39" s="52"/>
      <c r="BL39" s="2"/>
      <c r="BM39" s="2"/>
      <c r="BN39" s="344"/>
    </row>
    <row r="40" spans="1:66" s="370" customFormat="1">
      <c r="A40" s="270">
        <v>64</v>
      </c>
      <c r="B40" s="349">
        <v>20</v>
      </c>
      <c r="C40" s="247">
        <v>18</v>
      </c>
      <c r="D40" s="248" t="s">
        <v>544</v>
      </c>
      <c r="E40" s="350">
        <v>198</v>
      </c>
      <c r="F40" s="450" t="s">
        <v>654</v>
      </c>
      <c r="G40" s="450" t="s">
        <v>655</v>
      </c>
      <c r="H40" s="251">
        <v>0.35416666666666702</v>
      </c>
      <c r="I40" s="371" t="s">
        <v>656</v>
      </c>
      <c r="J40" s="371" t="s">
        <v>657</v>
      </c>
      <c r="K40" s="253">
        <v>6.8136574074073752E-2</v>
      </c>
      <c r="L40" s="253">
        <v>5.6018518518518579E-3</v>
      </c>
      <c r="M40" s="253">
        <v>7.373842592592561E-2</v>
      </c>
      <c r="N40" s="254">
        <v>24.460676065907933</v>
      </c>
      <c r="O40" s="254">
        <v>22.602417202950871</v>
      </c>
      <c r="P40" s="256"/>
      <c r="Q40" s="318"/>
      <c r="R40" s="318"/>
      <c r="S40" s="253"/>
      <c r="T40" s="253"/>
      <c r="U40" s="253"/>
      <c r="V40" s="257"/>
      <c r="W40" s="257"/>
      <c r="X40" s="255">
        <v>0.44873842592592594</v>
      </c>
      <c r="Y40" s="371" t="s">
        <v>658</v>
      </c>
      <c r="Z40" s="371" t="s">
        <v>659</v>
      </c>
      <c r="AA40" s="253">
        <v>4.5300925925925883E-2</v>
      </c>
      <c r="AB40" s="253">
        <v>4.0393518518518912E-3</v>
      </c>
      <c r="AC40" s="253">
        <v>4.9340277777777775E-2</v>
      </c>
      <c r="AD40" s="254">
        <v>22.994379151762907</v>
      </c>
      <c r="AE40" s="254">
        <v>21.111893033075301</v>
      </c>
      <c r="AF40" s="270"/>
      <c r="AG40" s="270"/>
      <c r="AH40" s="270"/>
      <c r="AI40" s="270"/>
      <c r="AJ40" s="270"/>
      <c r="AK40" s="270"/>
      <c r="AL40" s="270"/>
      <c r="AM40" s="270"/>
      <c r="AN40" s="356"/>
      <c r="AO40" s="369"/>
      <c r="AP40" s="369"/>
      <c r="AQ40" s="256"/>
      <c r="AR40" s="253"/>
      <c r="AS40" s="256"/>
      <c r="AT40" s="257"/>
      <c r="AU40" s="353"/>
      <c r="AV40" s="291"/>
      <c r="AW40" s="373"/>
      <c r="AX40" s="373"/>
      <c r="AY40" s="256"/>
      <c r="AZ40" s="253"/>
      <c r="BA40" s="256"/>
      <c r="BB40" s="353"/>
      <c r="BC40" s="353"/>
      <c r="BD40" s="292"/>
      <c r="BE40" s="357"/>
      <c r="BF40" s="50"/>
      <c r="BG40" s="50"/>
      <c r="BH40" s="333"/>
      <c r="BI40" s="51"/>
      <c r="BJ40" s="52"/>
      <c r="BK40" s="52"/>
      <c r="BL40" s="2"/>
      <c r="BM40" s="2"/>
      <c r="BN40" s="344"/>
    </row>
    <row r="41" spans="1:66">
      <c r="A41" s="78"/>
      <c r="B41" s="78"/>
      <c r="C41" s="78" t="s">
        <v>0</v>
      </c>
      <c r="D41" s="78">
        <v>80</v>
      </c>
      <c r="E41" s="102" t="s">
        <v>50</v>
      </c>
      <c r="F41" s="102"/>
      <c r="G41" s="102"/>
      <c r="H41" s="97"/>
      <c r="I41" s="98"/>
      <c r="J41" s="98"/>
      <c r="K41" s="99"/>
      <c r="L41" s="298"/>
      <c r="M41" s="99"/>
      <c r="N41" s="99"/>
      <c r="O41" s="99"/>
      <c r="P41" s="97"/>
      <c r="Q41" s="98"/>
      <c r="R41" s="98"/>
      <c r="S41" s="99"/>
      <c r="T41" s="298"/>
      <c r="U41" s="99"/>
      <c r="V41" s="99"/>
      <c r="W41" s="99"/>
      <c r="X41" s="99"/>
      <c r="Y41" s="98"/>
      <c r="Z41" s="98"/>
      <c r="AA41" s="98"/>
      <c r="AB41" s="374"/>
      <c r="AC41" s="98"/>
      <c r="AD41" s="98"/>
      <c r="AE41" s="98"/>
      <c r="AF41" s="81"/>
      <c r="AG41" s="87"/>
      <c r="AH41" s="87"/>
      <c r="AI41" s="81"/>
      <c r="AJ41" s="297"/>
      <c r="AK41" s="81"/>
      <c r="AL41" s="81"/>
      <c r="AM41" s="81"/>
      <c r="AN41" s="81"/>
      <c r="AO41" s="87"/>
      <c r="AP41" s="87"/>
      <c r="AQ41" s="81"/>
      <c r="AR41" s="297"/>
      <c r="AS41" s="81"/>
      <c r="AT41" s="101"/>
      <c r="AU41" s="101"/>
      <c r="AV41" s="81"/>
      <c r="AW41" s="81"/>
      <c r="AX41" s="81"/>
      <c r="AY41" s="81"/>
      <c r="AZ41" s="82"/>
      <c r="BA41" s="81"/>
      <c r="BB41" s="81"/>
      <c r="BC41" s="81"/>
      <c r="BD41" s="81"/>
      <c r="BE41" s="357"/>
      <c r="BF41" s="85" t="s">
        <v>0</v>
      </c>
      <c r="BG41" s="78">
        <v>80</v>
      </c>
      <c r="BH41" s="333"/>
      <c r="BI41" s="83" t="s">
        <v>51</v>
      </c>
      <c r="BJ41" s="90"/>
      <c r="BK41" s="91"/>
      <c r="BL41" s="91"/>
      <c r="BM41" s="91"/>
      <c r="BN41" s="91"/>
    </row>
    <row r="42" spans="1:66" s="345" customFormat="1">
      <c r="A42" s="320">
        <v>64</v>
      </c>
      <c r="B42" s="321">
        <v>20</v>
      </c>
      <c r="C42" s="55">
        <v>1</v>
      </c>
      <c r="D42" s="375" t="s">
        <v>660</v>
      </c>
      <c r="E42" s="339">
        <v>135</v>
      </c>
      <c r="F42" s="449" t="s">
        <v>167</v>
      </c>
      <c r="G42" s="449" t="s">
        <v>168</v>
      </c>
      <c r="H42" s="39">
        <v>0.35416666666666702</v>
      </c>
      <c r="I42" s="373" t="s">
        <v>661</v>
      </c>
      <c r="J42" s="373" t="s">
        <v>662</v>
      </c>
      <c r="K42" s="41">
        <v>7.214120370370336E-2</v>
      </c>
      <c r="L42" s="253">
        <v>2.2685185185185031E-3</v>
      </c>
      <c r="M42" s="41">
        <v>7.4409722222221863E-2</v>
      </c>
      <c r="N42" s="43">
        <v>23.10283972404941</v>
      </c>
      <c r="O42" s="43">
        <v>22.398506766215586</v>
      </c>
      <c r="P42" s="45"/>
      <c r="Q42" s="93"/>
      <c r="R42" s="93"/>
      <c r="S42" s="41"/>
      <c r="T42" s="253"/>
      <c r="U42" s="41"/>
      <c r="V42" s="47"/>
      <c r="W42" s="47"/>
      <c r="X42" s="44">
        <v>0.4494097222222222</v>
      </c>
      <c r="Y42" s="362" t="s">
        <v>663</v>
      </c>
      <c r="Z42" s="362" t="s">
        <v>664</v>
      </c>
      <c r="AA42" s="41">
        <v>4.5277777777777806E-2</v>
      </c>
      <c r="AB42" s="253">
        <v>4.7337962962962776E-3</v>
      </c>
      <c r="AC42" s="41">
        <v>5.0011574074074083E-2</v>
      </c>
      <c r="AD42" s="43">
        <v>23.006134969325153</v>
      </c>
      <c r="AE42" s="43">
        <v>20.828511918537377</v>
      </c>
      <c r="AF42" s="320"/>
      <c r="AG42" s="320"/>
      <c r="AH42" s="320"/>
      <c r="AI42" s="320"/>
      <c r="AJ42" s="320"/>
      <c r="AK42" s="320"/>
      <c r="AL42" s="320"/>
      <c r="AM42" s="320"/>
      <c r="AN42" s="291"/>
      <c r="AO42" s="366"/>
      <c r="AP42" s="366"/>
      <c r="AQ42" s="45"/>
      <c r="AR42" s="253"/>
      <c r="AS42" s="45"/>
      <c r="AT42" s="47"/>
      <c r="AU42" s="292"/>
      <c r="AV42" s="44">
        <v>0.52719907407407407</v>
      </c>
      <c r="AW42" s="373" t="s">
        <v>665</v>
      </c>
      <c r="AX42" s="373" t="s">
        <v>666</v>
      </c>
      <c r="AY42" s="45">
        <v>3.2615740740740806E-2</v>
      </c>
      <c r="AZ42" s="253">
        <v>6.724537037037015E-3</v>
      </c>
      <c r="BA42" s="45">
        <v>3.9340277777777821E-2</v>
      </c>
      <c r="BB42" s="43">
        <v>19.162526614620297</v>
      </c>
      <c r="BC42" s="43">
        <v>15.887025595763459</v>
      </c>
      <c r="BD42" s="48">
        <v>21.226415094339625</v>
      </c>
      <c r="BE42" s="357"/>
      <c r="BF42" s="50">
        <v>0.15003472222222197</v>
      </c>
      <c r="BG42" s="50">
        <v>0.15703703703703675</v>
      </c>
      <c r="BH42" s="333"/>
      <c r="BI42" s="51">
        <v>80</v>
      </c>
      <c r="BJ42" s="52">
        <v>3.6008333333333336</v>
      </c>
      <c r="BK42" s="52">
        <v>3.7688888888888887</v>
      </c>
      <c r="BL42" s="2">
        <v>200</v>
      </c>
      <c r="BM42" s="2">
        <v>0</v>
      </c>
      <c r="BN42" s="344">
        <v>280</v>
      </c>
    </row>
    <row r="43" spans="1:66" s="345" customFormat="1">
      <c r="A43" s="320">
        <v>64</v>
      </c>
      <c r="B43" s="321">
        <v>20</v>
      </c>
      <c r="C43" s="55">
        <v>2</v>
      </c>
      <c r="D43" s="240" t="s">
        <v>667</v>
      </c>
      <c r="E43" s="339">
        <v>162</v>
      </c>
      <c r="F43" s="449" t="s">
        <v>668</v>
      </c>
      <c r="G43" s="449" t="s">
        <v>170</v>
      </c>
      <c r="H43" s="39">
        <v>0.35416666666666702</v>
      </c>
      <c r="I43" s="373" t="s">
        <v>669</v>
      </c>
      <c r="J43" s="373" t="s">
        <v>670</v>
      </c>
      <c r="K43" s="41">
        <v>8.1168981481481106E-2</v>
      </c>
      <c r="L43" s="253">
        <v>2.3379629629629584E-3</v>
      </c>
      <c r="M43" s="41">
        <v>8.3506944444444065E-2</v>
      </c>
      <c r="N43" s="43">
        <v>20.53329530871239</v>
      </c>
      <c r="O43" s="43">
        <v>19.958419958419956</v>
      </c>
      <c r="P43" s="45"/>
      <c r="Q43" s="93"/>
      <c r="R43" s="93"/>
      <c r="S43" s="41"/>
      <c r="T43" s="253"/>
      <c r="U43" s="41"/>
      <c r="V43" s="47"/>
      <c r="W43" s="47"/>
      <c r="X43" s="44">
        <v>0.4585069444444444</v>
      </c>
      <c r="Y43" s="362" t="s">
        <v>671</v>
      </c>
      <c r="Z43" s="362" t="s">
        <v>672</v>
      </c>
      <c r="AA43" s="41">
        <v>5.2847222222222268E-2</v>
      </c>
      <c r="AB43" s="253">
        <v>2.1296296296295925E-3</v>
      </c>
      <c r="AC43" s="41">
        <v>5.497685185185186E-2</v>
      </c>
      <c r="AD43" s="43">
        <v>19.710906701708279</v>
      </c>
      <c r="AE43" s="43">
        <v>18.947368421052634</v>
      </c>
      <c r="AF43" s="320"/>
      <c r="AG43" s="320"/>
      <c r="AH43" s="320"/>
      <c r="AI43" s="320"/>
      <c r="AJ43" s="320"/>
      <c r="AK43" s="320"/>
      <c r="AL43" s="320"/>
      <c r="AM43" s="320"/>
      <c r="AN43" s="291"/>
      <c r="AO43" s="366"/>
      <c r="AP43" s="366"/>
      <c r="AQ43" s="45"/>
      <c r="AR43" s="253"/>
      <c r="AS43" s="45"/>
      <c r="AT43" s="47"/>
      <c r="AU43" s="292"/>
      <c r="AV43" s="44">
        <v>0.54126157407407405</v>
      </c>
      <c r="AW43" s="373" t="s">
        <v>673</v>
      </c>
      <c r="AX43" s="373" t="s">
        <v>674</v>
      </c>
      <c r="AY43" s="45">
        <v>3.1678240740740771E-2</v>
      </c>
      <c r="AZ43" s="253">
        <v>7.1412037037036358E-3</v>
      </c>
      <c r="BA43" s="45">
        <v>3.8819444444444406E-2</v>
      </c>
      <c r="BB43" s="43">
        <v>19.729630982827913</v>
      </c>
      <c r="BC43" s="43">
        <v>16.100178890876567</v>
      </c>
      <c r="BD43" s="48">
        <v>19.589171541286902</v>
      </c>
      <c r="BE43" s="357"/>
      <c r="BF43" s="50">
        <v>0.16569444444444414</v>
      </c>
      <c r="BG43" s="50">
        <v>0.1701620370370367</v>
      </c>
      <c r="BH43" s="333"/>
      <c r="BI43" s="51">
        <v>96</v>
      </c>
      <c r="BJ43" s="52">
        <v>3.9766666666666666</v>
      </c>
      <c r="BK43" s="52">
        <v>4.0838888888888887</v>
      </c>
      <c r="BL43" s="2">
        <v>195</v>
      </c>
      <c r="BM43" s="2">
        <v>-18.899999999999999</v>
      </c>
      <c r="BN43" s="344">
        <v>272.10000000000002</v>
      </c>
    </row>
    <row r="44" spans="1:66" s="345" customFormat="1">
      <c r="A44" s="320">
        <v>64</v>
      </c>
      <c r="B44" s="321">
        <v>20</v>
      </c>
      <c r="C44" s="55">
        <v>3</v>
      </c>
      <c r="D44" s="240" t="s">
        <v>667</v>
      </c>
      <c r="E44" s="339">
        <v>149</v>
      </c>
      <c r="F44" s="449" t="s">
        <v>675</v>
      </c>
      <c r="G44" s="449" t="s">
        <v>175</v>
      </c>
      <c r="H44" s="39">
        <v>0.35416666666666702</v>
      </c>
      <c r="I44" s="373" t="s">
        <v>676</v>
      </c>
      <c r="J44" s="373" t="s">
        <v>677</v>
      </c>
      <c r="K44" s="41">
        <v>7.6180555555555196E-2</v>
      </c>
      <c r="L44" s="253">
        <v>3.8194444444444309E-3</v>
      </c>
      <c r="M44" s="41">
        <v>7.9999999999999627E-2</v>
      </c>
      <c r="N44" s="43">
        <v>21.877848678213308</v>
      </c>
      <c r="O44" s="43">
        <v>20.833333333333336</v>
      </c>
      <c r="P44" s="45"/>
      <c r="Q44" s="93"/>
      <c r="R44" s="93"/>
      <c r="S44" s="41"/>
      <c r="T44" s="253"/>
      <c r="U44" s="41"/>
      <c r="V44" s="47"/>
      <c r="W44" s="47"/>
      <c r="X44" s="44">
        <v>0.45499999999999996</v>
      </c>
      <c r="Y44" s="362" t="s">
        <v>678</v>
      </c>
      <c r="Z44" s="362" t="s">
        <v>679</v>
      </c>
      <c r="AA44" s="41">
        <v>4.7430555555555642E-2</v>
      </c>
      <c r="AB44" s="253">
        <v>6.1226851851851061E-3</v>
      </c>
      <c r="AC44" s="41">
        <v>5.3553240740740748E-2</v>
      </c>
      <c r="AD44" s="43">
        <v>21.961932650073209</v>
      </c>
      <c r="AE44" s="43">
        <v>19.451048195374973</v>
      </c>
      <c r="AF44" s="320"/>
      <c r="AG44" s="320"/>
      <c r="AH44" s="320"/>
      <c r="AI44" s="320"/>
      <c r="AJ44" s="320"/>
      <c r="AK44" s="320"/>
      <c r="AL44" s="320"/>
      <c r="AM44" s="320"/>
      <c r="AN44" s="291"/>
      <c r="AO44" s="366"/>
      <c r="AP44" s="366"/>
      <c r="AQ44" s="45"/>
      <c r="AR44" s="253"/>
      <c r="AS44" s="45"/>
      <c r="AT44" s="47"/>
      <c r="AU44" s="292"/>
      <c r="AV44" s="44">
        <v>0.5363310185185185</v>
      </c>
      <c r="AW44" s="373" t="s">
        <v>680</v>
      </c>
      <c r="AX44" s="373" t="s">
        <v>681</v>
      </c>
      <c r="AY44" s="45">
        <v>3.6666666666666625E-2</v>
      </c>
      <c r="AZ44" s="253">
        <v>5.5092592592593803E-3</v>
      </c>
      <c r="BA44" s="45">
        <v>4.2175925925926006E-2</v>
      </c>
      <c r="BB44" s="43">
        <v>17.045454545454547</v>
      </c>
      <c r="BC44" s="43">
        <v>14.818880351262351</v>
      </c>
      <c r="BD44" s="48">
        <v>19.582511729108589</v>
      </c>
      <c r="BE44" s="357"/>
      <c r="BF44" s="50">
        <v>0.16027777777777746</v>
      </c>
      <c r="BG44" s="50">
        <v>0.170219907407407</v>
      </c>
      <c r="BH44" s="333"/>
      <c r="BI44" s="51">
        <v>96</v>
      </c>
      <c r="BJ44" s="52">
        <v>3.8466666666666667</v>
      </c>
      <c r="BK44" s="52">
        <v>4.0852777777777778</v>
      </c>
      <c r="BL44" s="2">
        <v>190</v>
      </c>
      <c r="BM44" s="2">
        <v>-18.983333333333334</v>
      </c>
      <c r="BN44" s="344">
        <v>267.01666666666665</v>
      </c>
    </row>
    <row r="45" spans="1:66" s="370" customFormat="1">
      <c r="A45" s="270">
        <v>64</v>
      </c>
      <c r="B45" s="349">
        <v>20</v>
      </c>
      <c r="C45" s="247">
        <v>4</v>
      </c>
      <c r="D45" s="376" t="s">
        <v>660</v>
      </c>
      <c r="E45" s="350">
        <v>138</v>
      </c>
      <c r="F45" s="450" t="s">
        <v>4915</v>
      </c>
      <c r="G45" s="450" t="s">
        <v>682</v>
      </c>
      <c r="H45" s="251">
        <v>0.35416666666666702</v>
      </c>
      <c r="I45" s="377" t="s">
        <v>683</v>
      </c>
      <c r="J45" s="377" t="s">
        <v>684</v>
      </c>
      <c r="K45" s="253">
        <v>8.8148148148147809E-2</v>
      </c>
      <c r="L45" s="253">
        <v>3.6921296296296702E-3</v>
      </c>
      <c r="M45" s="253">
        <v>9.1840277777777479E-2</v>
      </c>
      <c r="N45" s="254">
        <v>18.907563025210081</v>
      </c>
      <c r="O45" s="254">
        <v>18.147448015122869</v>
      </c>
      <c r="P45" s="256"/>
      <c r="Q45" s="318"/>
      <c r="R45" s="318"/>
      <c r="S45" s="253"/>
      <c r="T45" s="253"/>
      <c r="U45" s="253"/>
      <c r="V45" s="257"/>
      <c r="W45" s="257"/>
      <c r="X45" s="255">
        <v>0.46684027777777781</v>
      </c>
      <c r="Y45" s="378"/>
      <c r="Z45" s="378"/>
      <c r="AA45" s="253"/>
      <c r="AB45" s="253"/>
      <c r="AC45" s="253"/>
      <c r="AD45" s="254"/>
      <c r="AE45" s="254"/>
      <c r="AF45" s="270"/>
      <c r="AG45" s="270"/>
      <c r="AH45" s="270"/>
      <c r="AI45" s="270"/>
      <c r="AJ45" s="270"/>
      <c r="AK45" s="270"/>
      <c r="AL45" s="270"/>
      <c r="AM45" s="270"/>
      <c r="AN45" s="356"/>
      <c r="AO45" s="369"/>
      <c r="AP45" s="369"/>
      <c r="AQ45" s="256"/>
      <c r="AR45" s="253"/>
      <c r="AS45" s="256"/>
      <c r="AT45" s="257"/>
      <c r="AU45" s="353"/>
      <c r="AV45" s="291"/>
      <c r="AW45" s="352"/>
      <c r="AX45" s="352"/>
      <c r="AY45" s="356"/>
      <c r="AZ45" s="348"/>
      <c r="BA45" s="356"/>
      <c r="BB45" s="353"/>
      <c r="BC45" s="353"/>
      <c r="BD45" s="353"/>
      <c r="BE45" s="357"/>
      <c r="BF45" s="261"/>
      <c r="BG45" s="261"/>
      <c r="BH45" s="333"/>
      <c r="BI45" s="263"/>
      <c r="BJ45" s="264"/>
      <c r="BK45" s="264"/>
      <c r="BL45" s="265"/>
      <c r="BM45" s="265"/>
      <c r="BN45" s="359"/>
    </row>
    <row r="46" spans="1:66" s="332" customFormat="1">
      <c r="A46" s="103"/>
      <c r="B46" s="103"/>
      <c r="C46" s="103"/>
      <c r="D46" s="103">
        <v>60</v>
      </c>
      <c r="E46" s="215" t="s">
        <v>52</v>
      </c>
      <c r="F46" s="215"/>
      <c r="G46" s="215"/>
      <c r="H46" s="104"/>
      <c r="I46" s="105"/>
      <c r="J46" s="105"/>
      <c r="K46" s="106"/>
      <c r="L46" s="299"/>
      <c r="M46" s="106"/>
      <c r="N46" s="106"/>
      <c r="O46" s="106"/>
      <c r="P46" s="104"/>
      <c r="Q46" s="107"/>
      <c r="R46" s="107"/>
      <c r="S46" s="106"/>
      <c r="T46" s="299"/>
      <c r="U46" s="106"/>
      <c r="V46" s="106"/>
      <c r="W46" s="109"/>
      <c r="X46" s="109"/>
      <c r="Y46" s="110"/>
      <c r="Z46" s="110"/>
      <c r="AA46" s="110"/>
      <c r="AB46" s="306"/>
      <c r="AC46" s="110"/>
      <c r="AD46" s="110"/>
      <c r="AE46" s="110"/>
      <c r="AF46" s="112"/>
      <c r="AG46" s="107"/>
      <c r="AH46" s="107"/>
      <c r="AI46" s="112"/>
      <c r="AJ46" s="379"/>
      <c r="AK46" s="112"/>
      <c r="AL46" s="112"/>
      <c r="AM46" s="112"/>
      <c r="AN46" s="112"/>
      <c r="AO46" s="107"/>
      <c r="AP46" s="107"/>
      <c r="AQ46" s="104"/>
      <c r="AR46" s="300"/>
      <c r="AS46" s="104"/>
      <c r="AT46" s="112"/>
      <c r="AU46" s="112"/>
      <c r="AV46" s="104"/>
      <c r="AW46" s="104"/>
      <c r="AX46" s="104"/>
      <c r="AY46" s="104"/>
      <c r="AZ46" s="114"/>
      <c r="BA46" s="104"/>
      <c r="BB46" s="104"/>
      <c r="BC46" s="104"/>
      <c r="BD46" s="104"/>
      <c r="BE46" s="357"/>
      <c r="BF46" s="112" t="s">
        <v>0</v>
      </c>
      <c r="BG46" s="115">
        <v>60</v>
      </c>
      <c r="BH46" s="358"/>
      <c r="BI46" s="116">
        <v>0.72916666666666663</v>
      </c>
      <c r="BJ46" s="117"/>
      <c r="BK46" s="118"/>
      <c r="BL46" s="118"/>
      <c r="BM46" s="118"/>
      <c r="BN46" s="118"/>
    </row>
    <row r="47" spans="1:66" s="345" customFormat="1">
      <c r="A47" s="320">
        <v>56</v>
      </c>
      <c r="B47" s="321">
        <v>20</v>
      </c>
      <c r="C47" s="55">
        <v>1</v>
      </c>
      <c r="D47" s="56">
        <v>60</v>
      </c>
      <c r="E47" s="339">
        <v>253</v>
      </c>
      <c r="F47" s="449" t="s">
        <v>685</v>
      </c>
      <c r="G47" s="449" t="s">
        <v>686</v>
      </c>
      <c r="H47" s="92"/>
      <c r="I47" s="93"/>
      <c r="J47" s="93"/>
      <c r="K47" s="41"/>
      <c r="L47" s="253"/>
      <c r="M47" s="41"/>
      <c r="N47" s="47"/>
      <c r="O47" s="47"/>
      <c r="P47" s="320"/>
      <c r="Q47" s="320"/>
      <c r="R47" s="320"/>
      <c r="S47" s="320"/>
      <c r="T47" s="320"/>
      <c r="U47" s="320"/>
      <c r="V47" s="320"/>
      <c r="W47" s="320"/>
      <c r="X47" s="44">
        <v>0.45833333333333331</v>
      </c>
      <c r="Y47" s="362" t="s">
        <v>687</v>
      </c>
      <c r="Z47" s="362" t="s">
        <v>688</v>
      </c>
      <c r="AA47" s="41">
        <v>4.261574074074076E-2</v>
      </c>
      <c r="AB47" s="253">
        <v>1.5277777777777946E-3</v>
      </c>
      <c r="AC47" s="41">
        <v>4.4143518518518554E-2</v>
      </c>
      <c r="AD47" s="43">
        <v>24.443237370994026</v>
      </c>
      <c r="AE47" s="43">
        <v>23.597273203985317</v>
      </c>
      <c r="AF47" s="320"/>
      <c r="AG47" s="320"/>
      <c r="AH47" s="320"/>
      <c r="AI47" s="320"/>
      <c r="AJ47" s="320"/>
      <c r="AK47" s="320"/>
      <c r="AL47" s="320"/>
      <c r="AM47" s="320"/>
      <c r="AN47" s="44">
        <v>0.52331018518518524</v>
      </c>
      <c r="AO47" s="362" t="s">
        <v>689</v>
      </c>
      <c r="AP47" s="362" t="s">
        <v>690</v>
      </c>
      <c r="AQ47" s="45">
        <v>4.0138888888888835E-2</v>
      </c>
      <c r="AR47" s="253">
        <v>2.2685185185185031E-3</v>
      </c>
      <c r="AS47" s="45">
        <v>4.2407407407407338E-2</v>
      </c>
      <c r="AT47" s="43">
        <v>20.761245674740486</v>
      </c>
      <c r="AU47" s="43">
        <v>19.650655021834062</v>
      </c>
      <c r="AV47" s="44">
        <v>0.58655092592592595</v>
      </c>
      <c r="AW47" s="362" t="s">
        <v>691</v>
      </c>
      <c r="AX47" s="362" t="s">
        <v>692</v>
      </c>
      <c r="AY47" s="45">
        <v>3.0416666666666647E-2</v>
      </c>
      <c r="AZ47" s="253">
        <v>2.372685185185186E-3</v>
      </c>
      <c r="BA47" s="45">
        <v>3.2789351851851833E-2</v>
      </c>
      <c r="BB47" s="380">
        <v>20.547945205479454</v>
      </c>
      <c r="BC47" s="43">
        <v>19.061066007765618</v>
      </c>
      <c r="BD47" s="48">
        <v>21.796165489404643</v>
      </c>
      <c r="BE47" s="357"/>
      <c r="BF47" s="50">
        <v>0.11317129629629624</v>
      </c>
      <c r="BG47" s="50">
        <v>0.11469907407407404</v>
      </c>
      <c r="BH47" s="358"/>
      <c r="BI47" s="51">
        <v>60</v>
      </c>
      <c r="BJ47" s="52">
        <v>2.7161111111111111</v>
      </c>
      <c r="BK47" s="52">
        <v>2.7527777777777778</v>
      </c>
      <c r="BL47" s="2">
        <v>200</v>
      </c>
      <c r="BM47" s="2">
        <v>0</v>
      </c>
      <c r="BN47" s="344">
        <v>260</v>
      </c>
    </row>
    <row r="48" spans="1:66" s="345" customFormat="1">
      <c r="A48" s="320">
        <v>56</v>
      </c>
      <c r="B48" s="321">
        <v>20</v>
      </c>
      <c r="C48" s="55">
        <v>2</v>
      </c>
      <c r="D48" s="56">
        <v>60</v>
      </c>
      <c r="E48" s="339">
        <v>250</v>
      </c>
      <c r="F48" s="449" t="s">
        <v>693</v>
      </c>
      <c r="G48" s="449" t="s">
        <v>100</v>
      </c>
      <c r="H48" s="92"/>
      <c r="I48" s="93"/>
      <c r="J48" s="93"/>
      <c r="K48" s="41"/>
      <c r="L48" s="253"/>
      <c r="M48" s="41"/>
      <c r="N48" s="47"/>
      <c r="O48" s="47"/>
      <c r="P48" s="320"/>
      <c r="Q48" s="320"/>
      <c r="R48" s="320"/>
      <c r="S48" s="320"/>
      <c r="T48" s="320"/>
      <c r="U48" s="320"/>
      <c r="V48" s="320"/>
      <c r="W48" s="320"/>
      <c r="X48" s="44">
        <v>0.45833333333333298</v>
      </c>
      <c r="Y48" s="362" t="s">
        <v>694</v>
      </c>
      <c r="Z48" s="362" t="s">
        <v>695</v>
      </c>
      <c r="AA48" s="41">
        <v>4.2731481481481814E-2</v>
      </c>
      <c r="AB48" s="253">
        <v>7.6620370370370505E-3</v>
      </c>
      <c r="AC48" s="41">
        <v>5.0393518518518865E-2</v>
      </c>
      <c r="AD48" s="43">
        <v>24.37703141928494</v>
      </c>
      <c r="AE48" s="43">
        <v>20.670647680293985</v>
      </c>
      <c r="AF48" s="320"/>
      <c r="AG48" s="320"/>
      <c r="AH48" s="320"/>
      <c r="AI48" s="320"/>
      <c r="AJ48" s="320"/>
      <c r="AK48" s="320"/>
      <c r="AL48" s="320"/>
      <c r="AM48" s="320"/>
      <c r="AN48" s="44">
        <v>0.52956018518518522</v>
      </c>
      <c r="AO48" s="362" t="s">
        <v>696</v>
      </c>
      <c r="AP48" s="362" t="s">
        <v>697</v>
      </c>
      <c r="AQ48" s="45">
        <v>3.5844907407407312E-2</v>
      </c>
      <c r="AR48" s="253">
        <v>8.506944444444553E-3</v>
      </c>
      <c r="AS48" s="45">
        <v>4.4351851851851865E-2</v>
      </c>
      <c r="AT48" s="43">
        <v>23.248304811107523</v>
      </c>
      <c r="AU48" s="43">
        <v>18.789144050104383</v>
      </c>
      <c r="AV48" s="44">
        <v>0.59474537037037045</v>
      </c>
      <c r="AW48" s="362" t="s">
        <v>698</v>
      </c>
      <c r="AX48" s="362" t="s">
        <v>699</v>
      </c>
      <c r="AY48" s="45">
        <v>2.8657407407407298E-2</v>
      </c>
      <c r="AZ48" s="253">
        <v>6.3194444444444331E-3</v>
      </c>
      <c r="BA48" s="45">
        <v>3.4976851851851731E-2</v>
      </c>
      <c r="BB48" s="380">
        <v>21.80936995153473</v>
      </c>
      <c r="BC48" s="43">
        <v>17.86896095301125</v>
      </c>
      <c r="BD48" s="48">
        <v>21.758839528558479</v>
      </c>
      <c r="BE48" s="357"/>
      <c r="BF48" s="50">
        <v>0.10723379629629642</v>
      </c>
      <c r="BG48" s="50">
        <v>0.11489583333333347</v>
      </c>
      <c r="BH48" s="333"/>
      <c r="BI48" s="51">
        <v>60</v>
      </c>
      <c r="BJ48" s="52">
        <v>2.5736111111111111</v>
      </c>
      <c r="BK48" s="52">
        <v>2.7574999999999998</v>
      </c>
      <c r="BL48" s="2">
        <v>195</v>
      </c>
      <c r="BM48" s="2">
        <v>-14.95</v>
      </c>
      <c r="BN48" s="344">
        <v>240.05</v>
      </c>
    </row>
    <row r="49" spans="1:66" s="345" customFormat="1">
      <c r="A49" s="320">
        <v>56</v>
      </c>
      <c r="B49" s="321">
        <v>20</v>
      </c>
      <c r="C49" s="55">
        <v>3</v>
      </c>
      <c r="D49" s="56">
        <v>60</v>
      </c>
      <c r="E49" s="339">
        <v>275</v>
      </c>
      <c r="F49" s="449" t="s">
        <v>700</v>
      </c>
      <c r="G49" s="449" t="s">
        <v>701</v>
      </c>
      <c r="H49" s="92"/>
      <c r="I49" s="93"/>
      <c r="J49" s="93"/>
      <c r="K49" s="41"/>
      <c r="L49" s="253"/>
      <c r="M49" s="41"/>
      <c r="N49" s="47"/>
      <c r="O49" s="47"/>
      <c r="P49" s="320"/>
      <c r="Q49" s="320"/>
      <c r="R49" s="320"/>
      <c r="S49" s="320"/>
      <c r="T49" s="320"/>
      <c r="U49" s="320"/>
      <c r="V49" s="320"/>
      <c r="W49" s="320"/>
      <c r="X49" s="44">
        <v>0.45833333333333298</v>
      </c>
      <c r="Y49" s="362" t="s">
        <v>702</v>
      </c>
      <c r="Z49" s="362" t="s">
        <v>703</v>
      </c>
      <c r="AA49" s="41">
        <v>4.4837962962963329E-2</v>
      </c>
      <c r="AB49" s="253">
        <v>5.4629629629630028E-3</v>
      </c>
      <c r="AC49" s="41">
        <v>5.0300925925926332E-2</v>
      </c>
      <c r="AD49" s="43">
        <v>23.231801755291691</v>
      </c>
      <c r="AE49" s="43">
        <v>20.708697653014266</v>
      </c>
      <c r="AF49" s="320"/>
      <c r="AG49" s="320"/>
      <c r="AH49" s="320"/>
      <c r="AI49" s="320"/>
      <c r="AJ49" s="320"/>
      <c r="AK49" s="320"/>
      <c r="AL49" s="320"/>
      <c r="AM49" s="320"/>
      <c r="AN49" s="44">
        <v>0.52946759259259268</v>
      </c>
      <c r="AO49" s="362" t="s">
        <v>704</v>
      </c>
      <c r="AP49" s="362" t="s">
        <v>705</v>
      </c>
      <c r="AQ49" s="45">
        <v>3.6238425925925855E-2</v>
      </c>
      <c r="AR49" s="253">
        <v>8.7615740740740744E-3</v>
      </c>
      <c r="AS49" s="45">
        <v>4.4999999999999929E-2</v>
      </c>
      <c r="AT49" s="43">
        <v>22.995847971893962</v>
      </c>
      <c r="AU49" s="43">
        <v>18.518518518518519</v>
      </c>
      <c r="AV49" s="44">
        <v>0.59530092592592598</v>
      </c>
      <c r="AW49" s="362" t="s">
        <v>706</v>
      </c>
      <c r="AX49" s="362" t="s">
        <v>707</v>
      </c>
      <c r="AY49" s="45">
        <v>2.8854166666666625E-2</v>
      </c>
      <c r="AZ49" s="253">
        <v>5.7175925925925242E-3</v>
      </c>
      <c r="BA49" s="45">
        <v>3.4571759259259149E-2</v>
      </c>
      <c r="BB49" s="380">
        <v>21.660649819494584</v>
      </c>
      <c r="BC49" s="43">
        <v>18.078339471041179</v>
      </c>
      <c r="BD49" s="48">
        <v>21.664994984954866</v>
      </c>
      <c r="BE49" s="357"/>
      <c r="BF49" s="50">
        <v>0.10993055555555581</v>
      </c>
      <c r="BG49" s="50">
        <v>0.11539351851851881</v>
      </c>
      <c r="BH49" s="333"/>
      <c r="BI49" s="51">
        <v>60</v>
      </c>
      <c r="BJ49" s="52">
        <v>2.6383333333333332</v>
      </c>
      <c r="BK49" s="52">
        <v>2.7694444444444444</v>
      </c>
      <c r="BL49" s="2">
        <v>190</v>
      </c>
      <c r="BM49" s="2">
        <v>-15.166666666666666</v>
      </c>
      <c r="BN49" s="344">
        <v>234.83333333333334</v>
      </c>
    </row>
    <row r="50" spans="1:66" s="345" customFormat="1">
      <c r="A50" s="320">
        <v>56</v>
      </c>
      <c r="B50" s="321">
        <v>20</v>
      </c>
      <c r="C50" s="55">
        <v>4</v>
      </c>
      <c r="D50" s="56">
        <v>60</v>
      </c>
      <c r="E50" s="339">
        <v>257</v>
      </c>
      <c r="F50" s="449" t="s">
        <v>708</v>
      </c>
      <c r="G50" s="449" t="s">
        <v>225</v>
      </c>
      <c r="H50" s="92"/>
      <c r="I50" s="93"/>
      <c r="J50" s="93"/>
      <c r="K50" s="41"/>
      <c r="L50" s="253"/>
      <c r="M50" s="41"/>
      <c r="N50" s="47"/>
      <c r="O50" s="47"/>
      <c r="P50" s="320"/>
      <c r="Q50" s="320"/>
      <c r="R50" s="320"/>
      <c r="S50" s="320"/>
      <c r="T50" s="320"/>
      <c r="U50" s="320"/>
      <c r="V50" s="320"/>
      <c r="W50" s="320"/>
      <c r="X50" s="44">
        <v>0.45833333333333298</v>
      </c>
      <c r="Y50" s="362" t="s">
        <v>709</v>
      </c>
      <c r="Z50" s="362" t="s">
        <v>710</v>
      </c>
      <c r="AA50" s="41">
        <v>4.4895833333333746E-2</v>
      </c>
      <c r="AB50" s="253">
        <v>6.3541666666666607E-3</v>
      </c>
      <c r="AC50" s="41">
        <v>5.1250000000000406E-2</v>
      </c>
      <c r="AD50" s="43">
        <v>23.201856148491881</v>
      </c>
      <c r="AE50" s="43">
        <v>20.325203252032516</v>
      </c>
      <c r="AF50" s="320"/>
      <c r="AG50" s="320"/>
      <c r="AH50" s="320"/>
      <c r="AI50" s="320"/>
      <c r="AJ50" s="320"/>
      <c r="AK50" s="320"/>
      <c r="AL50" s="320"/>
      <c r="AM50" s="320"/>
      <c r="AN50" s="44">
        <v>0.53041666666666676</v>
      </c>
      <c r="AO50" s="362" t="s">
        <v>196</v>
      </c>
      <c r="AP50" s="362" t="s">
        <v>711</v>
      </c>
      <c r="AQ50" s="45">
        <v>3.543981481481473E-2</v>
      </c>
      <c r="AR50" s="253">
        <v>1.2581018518518561E-2</v>
      </c>
      <c r="AS50" s="45">
        <v>4.802083333333329E-2</v>
      </c>
      <c r="AT50" s="43">
        <v>23.514043109079033</v>
      </c>
      <c r="AU50" s="43">
        <v>17.35357917570499</v>
      </c>
      <c r="AV50" s="44">
        <v>0.59927083333333342</v>
      </c>
      <c r="AW50" s="362" t="s">
        <v>712</v>
      </c>
      <c r="AX50" s="362" t="s">
        <v>713</v>
      </c>
      <c r="AY50" s="45">
        <v>2.7592592592592502E-2</v>
      </c>
      <c r="AZ50" s="253">
        <v>5.6712962962963687E-3</v>
      </c>
      <c r="BA50" s="45">
        <v>3.3263888888888871E-2</v>
      </c>
      <c r="BB50" s="380">
        <v>22.651006711409394</v>
      </c>
      <c r="BC50" s="43">
        <v>18.789144050104383</v>
      </c>
      <c r="BD50" s="48">
        <v>21.875632975491186</v>
      </c>
      <c r="BE50" s="357"/>
      <c r="BF50" s="50">
        <v>0.10792824074074098</v>
      </c>
      <c r="BG50" s="50">
        <v>0.11428240740740764</v>
      </c>
      <c r="BH50" s="333"/>
      <c r="BI50" s="51">
        <v>60</v>
      </c>
      <c r="BJ50" s="52">
        <v>2.5902777777777781</v>
      </c>
      <c r="BK50" s="52">
        <v>2.742777777777778</v>
      </c>
      <c r="BL50" s="2">
        <v>185</v>
      </c>
      <c r="BM50" s="2">
        <v>-19</v>
      </c>
      <c r="BN50" s="344">
        <v>226</v>
      </c>
    </row>
    <row r="51" spans="1:66" s="345" customFormat="1">
      <c r="A51" s="320">
        <v>56</v>
      </c>
      <c r="B51" s="321">
        <v>20</v>
      </c>
      <c r="C51" s="55">
        <v>5</v>
      </c>
      <c r="D51" s="56">
        <v>60</v>
      </c>
      <c r="E51" s="449">
        <v>251</v>
      </c>
      <c r="F51" s="449" t="s">
        <v>714</v>
      </c>
      <c r="G51" s="449" t="s">
        <v>715</v>
      </c>
      <c r="H51" s="92"/>
      <c r="I51" s="93"/>
      <c r="J51" s="93"/>
      <c r="K51" s="41"/>
      <c r="L51" s="253"/>
      <c r="M51" s="41"/>
      <c r="N51" s="47"/>
      <c r="O51" s="47"/>
      <c r="P51" s="320"/>
      <c r="Q51" s="320"/>
      <c r="R51" s="320"/>
      <c r="S51" s="320"/>
      <c r="T51" s="320"/>
      <c r="U51" s="320"/>
      <c r="V51" s="320"/>
      <c r="W51" s="320"/>
      <c r="X51" s="44">
        <v>0.45833333333333298</v>
      </c>
      <c r="Y51" s="362" t="s">
        <v>716</v>
      </c>
      <c r="Z51" s="362" t="s">
        <v>717</v>
      </c>
      <c r="AA51" s="41">
        <v>4.8935185185185526E-2</v>
      </c>
      <c r="AB51" s="253">
        <v>3.9467592592592471E-3</v>
      </c>
      <c r="AC51" s="41">
        <v>5.2881944444444773E-2</v>
      </c>
      <c r="AD51" s="43">
        <v>21.286660359508037</v>
      </c>
      <c r="AE51" s="43">
        <v>19.697964543663822</v>
      </c>
      <c r="AF51" s="320"/>
      <c r="AG51" s="320"/>
      <c r="AH51" s="320"/>
      <c r="AI51" s="320"/>
      <c r="AJ51" s="320"/>
      <c r="AK51" s="320"/>
      <c r="AL51" s="320"/>
      <c r="AM51" s="320"/>
      <c r="AN51" s="44">
        <v>0.53204861111111112</v>
      </c>
      <c r="AO51" s="362" t="s">
        <v>718</v>
      </c>
      <c r="AP51" s="362" t="s">
        <v>719</v>
      </c>
      <c r="AQ51" s="45">
        <v>4.2152777777777817E-2</v>
      </c>
      <c r="AR51" s="253">
        <v>4.9652777777777768E-3</v>
      </c>
      <c r="AS51" s="45">
        <v>4.7118055555555594E-2</v>
      </c>
      <c r="AT51" s="43">
        <v>19.769357495881383</v>
      </c>
      <c r="AU51" s="43">
        <v>17.686072218128224</v>
      </c>
      <c r="AV51" s="44">
        <v>0.60000000000000009</v>
      </c>
      <c r="AW51" s="362" t="s">
        <v>720</v>
      </c>
      <c r="AX51" s="362" t="s">
        <v>721</v>
      </c>
      <c r="AY51" s="45">
        <v>3.1296296296296267E-2</v>
      </c>
      <c r="AZ51" s="253">
        <v>9.2129629629629228E-3</v>
      </c>
      <c r="BA51" s="45">
        <v>4.0509259259259189E-2</v>
      </c>
      <c r="BB51" s="380">
        <v>19.970414201183434</v>
      </c>
      <c r="BC51" s="43">
        <v>15.428571428571429</v>
      </c>
      <c r="BD51" s="48">
        <v>19.789280806229957</v>
      </c>
      <c r="BE51" s="357"/>
      <c r="BF51" s="50">
        <v>0.12238425925925961</v>
      </c>
      <c r="BG51" s="50">
        <v>0.12633101851851886</v>
      </c>
      <c r="BH51" s="333"/>
      <c r="BI51" s="51">
        <v>60</v>
      </c>
      <c r="BJ51" s="52">
        <v>2.9372222222222226</v>
      </c>
      <c r="BK51" s="52">
        <v>3.0319444444444446</v>
      </c>
      <c r="BL51" s="2">
        <v>180</v>
      </c>
      <c r="BM51" s="2">
        <v>-30.483333333333334</v>
      </c>
      <c r="BN51" s="344">
        <v>209.51666666666665</v>
      </c>
    </row>
    <row r="52" spans="1:66" s="345" customFormat="1">
      <c r="A52" s="320">
        <v>56</v>
      </c>
      <c r="B52" s="321">
        <v>20</v>
      </c>
      <c r="C52" s="55">
        <v>6</v>
      </c>
      <c r="D52" s="56">
        <v>60</v>
      </c>
      <c r="E52" s="449">
        <v>265</v>
      </c>
      <c r="F52" s="449" t="s">
        <v>722</v>
      </c>
      <c r="G52" s="449" t="s">
        <v>723</v>
      </c>
      <c r="H52" s="92"/>
      <c r="I52" s="93"/>
      <c r="J52" s="93"/>
      <c r="K52" s="41"/>
      <c r="L52" s="253"/>
      <c r="M52" s="41"/>
      <c r="N52" s="47"/>
      <c r="O52" s="47"/>
      <c r="P52" s="320"/>
      <c r="Q52" s="320"/>
      <c r="R52" s="320"/>
      <c r="S52" s="320"/>
      <c r="T52" s="320"/>
      <c r="U52" s="320"/>
      <c r="V52" s="320"/>
      <c r="W52" s="320"/>
      <c r="X52" s="44">
        <v>0.45833333333333331</v>
      </c>
      <c r="Y52" s="362" t="s">
        <v>724</v>
      </c>
      <c r="Z52" s="362" t="s">
        <v>725</v>
      </c>
      <c r="AA52" s="41">
        <v>4.8229166666666712E-2</v>
      </c>
      <c r="AB52" s="253">
        <v>6.2731481481480555E-3</v>
      </c>
      <c r="AC52" s="41">
        <v>5.4502314814814767E-2</v>
      </c>
      <c r="AD52" s="43">
        <v>21.598272138228943</v>
      </c>
      <c r="AE52" s="43">
        <v>19.112338076024635</v>
      </c>
      <c r="AF52" s="320"/>
      <c r="AG52" s="320"/>
      <c r="AH52" s="320"/>
      <c r="AI52" s="320"/>
      <c r="AJ52" s="320"/>
      <c r="AK52" s="320"/>
      <c r="AL52" s="320"/>
      <c r="AM52" s="320"/>
      <c r="AN52" s="44">
        <v>0.53366898148148145</v>
      </c>
      <c r="AO52" s="362" t="s">
        <v>726</v>
      </c>
      <c r="AP52" s="362" t="s">
        <v>727</v>
      </c>
      <c r="AQ52" s="45">
        <v>4.0416666666666656E-2</v>
      </c>
      <c r="AR52" s="253">
        <v>8.5185185185185919E-3</v>
      </c>
      <c r="AS52" s="45">
        <v>4.8935185185185248E-2</v>
      </c>
      <c r="AT52" s="43">
        <v>20.618556701030929</v>
      </c>
      <c r="AU52" s="43">
        <v>17.029328287606432</v>
      </c>
      <c r="AV52" s="44">
        <v>0.60343750000000007</v>
      </c>
      <c r="AW52" s="362" t="s">
        <v>728</v>
      </c>
      <c r="AX52" s="362" t="s">
        <v>729</v>
      </c>
      <c r="AY52" s="45">
        <v>2.993055555555546E-2</v>
      </c>
      <c r="AZ52" s="253">
        <v>6.8634259259259256E-3</v>
      </c>
      <c r="BA52" s="45">
        <v>3.6793981481481386E-2</v>
      </c>
      <c r="BB52" s="380">
        <v>20.881670533642691</v>
      </c>
      <c r="BC52" s="43">
        <v>16.986473733878576</v>
      </c>
      <c r="BD52" s="48">
        <v>20.024103087049227</v>
      </c>
      <c r="BE52" s="357"/>
      <c r="BF52" s="50">
        <v>0.11857638888888883</v>
      </c>
      <c r="BG52" s="50">
        <v>0.12484953703703688</v>
      </c>
      <c r="BH52" s="333"/>
      <c r="BI52" s="51">
        <v>60</v>
      </c>
      <c r="BJ52" s="52">
        <v>2.8458333333333337</v>
      </c>
      <c r="BK52" s="52">
        <v>2.9963888888888888</v>
      </c>
      <c r="BL52" s="2">
        <v>175</v>
      </c>
      <c r="BM52" s="2">
        <v>-30.083333333333332</v>
      </c>
      <c r="BN52" s="344">
        <v>204.91666666666666</v>
      </c>
    </row>
    <row r="53" spans="1:66" s="345" customFormat="1">
      <c r="A53" s="320">
        <v>56</v>
      </c>
      <c r="B53" s="321">
        <v>20</v>
      </c>
      <c r="C53" s="55">
        <v>7</v>
      </c>
      <c r="D53" s="56">
        <v>60</v>
      </c>
      <c r="E53" s="449">
        <v>229</v>
      </c>
      <c r="F53" s="449" t="s">
        <v>730</v>
      </c>
      <c r="G53" s="449" t="s">
        <v>731</v>
      </c>
      <c r="H53" s="92"/>
      <c r="I53" s="93"/>
      <c r="J53" s="93"/>
      <c r="K53" s="41"/>
      <c r="L53" s="253"/>
      <c r="M53" s="41"/>
      <c r="N53" s="47"/>
      <c r="O53" s="47"/>
      <c r="P53" s="320"/>
      <c r="Q53" s="320"/>
      <c r="R53" s="320"/>
      <c r="S53" s="320"/>
      <c r="T53" s="320"/>
      <c r="U53" s="320"/>
      <c r="V53" s="320"/>
      <c r="W53" s="320"/>
      <c r="X53" s="44">
        <v>0.45833333333333298</v>
      </c>
      <c r="Y53" s="362" t="s">
        <v>732</v>
      </c>
      <c r="Z53" s="362" t="s">
        <v>733</v>
      </c>
      <c r="AA53" s="41">
        <v>6.2141203703704073E-2</v>
      </c>
      <c r="AB53" s="253">
        <v>3.76157407407407E-3</v>
      </c>
      <c r="AC53" s="41">
        <v>6.5902777777778143E-2</v>
      </c>
      <c r="AD53" s="43">
        <v>16.762898118830321</v>
      </c>
      <c r="AE53" s="43">
        <v>15.806111696522656</v>
      </c>
      <c r="AF53" s="320"/>
      <c r="AG53" s="320"/>
      <c r="AH53" s="320"/>
      <c r="AI53" s="320"/>
      <c r="AJ53" s="320"/>
      <c r="AK53" s="320"/>
      <c r="AL53" s="320"/>
      <c r="AM53" s="320"/>
      <c r="AN53" s="44">
        <v>0.5450694444444445</v>
      </c>
      <c r="AO53" s="362" t="s">
        <v>734</v>
      </c>
      <c r="AP53" s="362" t="s">
        <v>735</v>
      </c>
      <c r="AQ53" s="45">
        <v>4.7199074074073977E-2</v>
      </c>
      <c r="AR53" s="253">
        <v>3.6342592592593093E-3</v>
      </c>
      <c r="AS53" s="45">
        <v>5.0833333333333286E-2</v>
      </c>
      <c r="AT53" s="43">
        <v>17.65571358509073</v>
      </c>
      <c r="AU53" s="43">
        <v>16.393442622950818</v>
      </c>
      <c r="AV53" s="44">
        <v>0.61673611111111115</v>
      </c>
      <c r="AW53" s="362" t="s">
        <v>736</v>
      </c>
      <c r="AX53" s="362" t="s">
        <v>737</v>
      </c>
      <c r="AY53" s="45">
        <v>2.9398148148148118E-2</v>
      </c>
      <c r="AZ53" s="253">
        <v>7.7430555555555447E-3</v>
      </c>
      <c r="BA53" s="45">
        <v>3.7141203703703662E-2</v>
      </c>
      <c r="BB53" s="380">
        <v>21.259842519685041</v>
      </c>
      <c r="BC53" s="43">
        <v>16.827672172016204</v>
      </c>
      <c r="BD53" s="48">
        <v>17.543859649122808</v>
      </c>
      <c r="BE53" s="357"/>
      <c r="BF53" s="50">
        <v>0.13873842592592617</v>
      </c>
      <c r="BG53" s="50">
        <v>0.14250000000000024</v>
      </c>
      <c r="BH53" s="333"/>
      <c r="BI53" s="51">
        <v>60</v>
      </c>
      <c r="BJ53" s="52">
        <v>3.3297222222222218</v>
      </c>
      <c r="BK53" s="52">
        <v>3.42</v>
      </c>
      <c r="BL53" s="2">
        <v>170</v>
      </c>
      <c r="BM53" s="2">
        <v>-49.733333333333334</v>
      </c>
      <c r="BN53" s="344">
        <v>180.26666666666665</v>
      </c>
    </row>
    <row r="54" spans="1:66" s="345" customFormat="1">
      <c r="A54" s="320">
        <v>56</v>
      </c>
      <c r="B54" s="321">
        <v>20</v>
      </c>
      <c r="C54" s="55">
        <v>8</v>
      </c>
      <c r="D54" s="56">
        <v>60</v>
      </c>
      <c r="E54" s="449">
        <v>245</v>
      </c>
      <c r="F54" s="449" t="s">
        <v>234</v>
      </c>
      <c r="G54" s="449" t="s">
        <v>738</v>
      </c>
      <c r="H54" s="92"/>
      <c r="I54" s="93"/>
      <c r="J54" s="93"/>
      <c r="K54" s="41"/>
      <c r="L54" s="253"/>
      <c r="M54" s="41"/>
      <c r="N54" s="47"/>
      <c r="O54" s="47"/>
      <c r="P54" s="320"/>
      <c r="Q54" s="320"/>
      <c r="R54" s="320"/>
      <c r="S54" s="320"/>
      <c r="T54" s="320"/>
      <c r="U54" s="320"/>
      <c r="V54" s="320"/>
      <c r="W54" s="320"/>
      <c r="X54" s="44">
        <v>0.45833333333333298</v>
      </c>
      <c r="Y54" s="362" t="s">
        <v>739</v>
      </c>
      <c r="Z54" s="362" t="s">
        <v>740</v>
      </c>
      <c r="AA54" s="41">
        <v>4.5000000000000318E-2</v>
      </c>
      <c r="AB54" s="253">
        <v>9.0277777777778567E-3</v>
      </c>
      <c r="AC54" s="41">
        <v>5.4027777777778174E-2</v>
      </c>
      <c r="AD54" s="43">
        <v>23.148148148148145</v>
      </c>
      <c r="AE54" s="43">
        <v>19.280205655526991</v>
      </c>
      <c r="AF54" s="320"/>
      <c r="AG54" s="320"/>
      <c r="AH54" s="320"/>
      <c r="AI54" s="320"/>
      <c r="AJ54" s="320"/>
      <c r="AK54" s="320"/>
      <c r="AL54" s="320"/>
      <c r="AM54" s="320"/>
      <c r="AN54" s="44">
        <v>0.53319444444444453</v>
      </c>
      <c r="AO54" s="362" t="s">
        <v>741</v>
      </c>
      <c r="AP54" s="362" t="s">
        <v>742</v>
      </c>
      <c r="AQ54" s="45">
        <v>5.569444444444438E-2</v>
      </c>
      <c r="AR54" s="253">
        <v>4.0162037037037024E-3</v>
      </c>
      <c r="AS54" s="45">
        <v>5.9710648148148082E-2</v>
      </c>
      <c r="AT54" s="43">
        <v>14.962593516209477</v>
      </c>
      <c r="AU54" s="43">
        <v>13.956193060670673</v>
      </c>
      <c r="AV54" s="44">
        <v>0.61373842592592598</v>
      </c>
      <c r="AW54" s="362" t="s">
        <v>743</v>
      </c>
      <c r="AX54" s="362" t="s">
        <v>744</v>
      </c>
      <c r="AY54" s="45">
        <v>3.8599537037037002E-2</v>
      </c>
      <c r="AZ54" s="253">
        <v>3.9814814814814747E-3</v>
      </c>
      <c r="BA54" s="45">
        <v>4.2581018518518476E-2</v>
      </c>
      <c r="BB54" s="380">
        <v>16.191904047976013</v>
      </c>
      <c r="BC54" s="43">
        <v>14.677901603696659</v>
      </c>
      <c r="BD54" s="48">
        <v>16.855247756535309</v>
      </c>
      <c r="BE54" s="357"/>
      <c r="BF54" s="50">
        <v>0.1392939814814817</v>
      </c>
      <c r="BG54" s="50">
        <v>0.14832175925925956</v>
      </c>
      <c r="BH54" s="333"/>
      <c r="BI54" s="51">
        <v>60</v>
      </c>
      <c r="BJ54" s="52">
        <v>3.3430555555555559</v>
      </c>
      <c r="BK54" s="52">
        <v>3.5597222222222222</v>
      </c>
      <c r="BL54" s="2">
        <v>165</v>
      </c>
      <c r="BM54" s="2">
        <v>-53.25</v>
      </c>
      <c r="BN54" s="344">
        <v>171.75</v>
      </c>
    </row>
    <row r="55" spans="1:66" s="345" customFormat="1">
      <c r="A55" s="270">
        <v>56</v>
      </c>
      <c r="B55" s="349">
        <v>20</v>
      </c>
      <c r="C55" s="247">
        <v>9</v>
      </c>
      <c r="D55" s="248">
        <v>60</v>
      </c>
      <c r="E55" s="450">
        <v>236</v>
      </c>
      <c r="F55" s="450" t="s">
        <v>745</v>
      </c>
      <c r="G55" s="450" t="s">
        <v>746</v>
      </c>
      <c r="H55" s="381"/>
      <c r="I55" s="318"/>
      <c r="J55" s="318"/>
      <c r="K55" s="253"/>
      <c r="L55" s="253"/>
      <c r="M55" s="253"/>
      <c r="N55" s="257"/>
      <c r="O55" s="257"/>
      <c r="P55" s="270"/>
      <c r="Q55" s="270"/>
      <c r="R55" s="270"/>
      <c r="S55" s="270"/>
      <c r="T55" s="270"/>
      <c r="U55" s="270"/>
      <c r="V55" s="270"/>
      <c r="W55" s="270"/>
      <c r="X55" s="255">
        <v>0.45833333333333298</v>
      </c>
      <c r="Y55" s="371" t="s">
        <v>747</v>
      </c>
      <c r="Z55" s="371" t="s">
        <v>748</v>
      </c>
      <c r="AA55" s="253">
        <v>4.7210648148148515E-2</v>
      </c>
      <c r="AB55" s="253">
        <v>6.5046296296296102E-3</v>
      </c>
      <c r="AC55" s="253">
        <v>5.3715277777778125E-2</v>
      </c>
      <c r="AD55" s="43">
        <v>22.064231429271882</v>
      </c>
      <c r="AE55" s="43">
        <v>19.392372333548806</v>
      </c>
      <c r="AF55" s="320"/>
      <c r="AG55" s="320"/>
      <c r="AH55" s="320"/>
      <c r="AI55" s="320"/>
      <c r="AJ55" s="320"/>
      <c r="AK55" s="320"/>
      <c r="AL55" s="320"/>
      <c r="AM55" s="320"/>
      <c r="AN55" s="255">
        <v>0.53288194444444448</v>
      </c>
      <c r="AO55" s="371" t="s">
        <v>749</v>
      </c>
      <c r="AP55" s="371" t="s">
        <v>750</v>
      </c>
      <c r="AQ55" s="256">
        <v>4.0393518518518468E-2</v>
      </c>
      <c r="AR55" s="253">
        <v>8.1250000000000488E-3</v>
      </c>
      <c r="AS55" s="256">
        <v>4.8518518518518516E-2</v>
      </c>
      <c r="AT55" s="254">
        <v>20.630372492836678</v>
      </c>
      <c r="AU55" s="254">
        <v>17.175572519083971</v>
      </c>
      <c r="AV55" s="255">
        <v>0.60223379629629636</v>
      </c>
      <c r="AW55" s="382"/>
      <c r="AX55" s="382"/>
      <c r="AY55" s="383"/>
      <c r="AZ55" s="284"/>
      <c r="BA55" s="383"/>
      <c r="BB55" s="285"/>
      <c r="BC55" s="281"/>
      <c r="BD55" s="285"/>
      <c r="BE55" s="357"/>
      <c r="BF55" s="50"/>
      <c r="BG55" s="50"/>
      <c r="BH55" s="358"/>
      <c r="BI55" s="263"/>
      <c r="BJ55" s="264"/>
      <c r="BK55" s="264"/>
      <c r="BL55" s="265"/>
      <c r="BM55" s="265"/>
      <c r="BN55" s="359"/>
    </row>
    <row r="56" spans="1:66" s="345" customFormat="1">
      <c r="A56" s="270">
        <v>56</v>
      </c>
      <c r="B56" s="349">
        <v>20</v>
      </c>
      <c r="C56" s="247">
        <v>10</v>
      </c>
      <c r="D56" s="248">
        <v>60</v>
      </c>
      <c r="E56" s="450">
        <v>261</v>
      </c>
      <c r="F56" s="450" t="s">
        <v>751</v>
      </c>
      <c r="G56" s="450" t="s">
        <v>752</v>
      </c>
      <c r="H56" s="381"/>
      <c r="I56" s="318"/>
      <c r="J56" s="318"/>
      <c r="K56" s="253"/>
      <c r="L56" s="253"/>
      <c r="M56" s="253"/>
      <c r="N56" s="257"/>
      <c r="O56" s="257"/>
      <c r="P56" s="270"/>
      <c r="Q56" s="270"/>
      <c r="R56" s="270"/>
      <c r="S56" s="270"/>
      <c r="T56" s="270"/>
      <c r="U56" s="270"/>
      <c r="V56" s="270"/>
      <c r="W56" s="270"/>
      <c r="X56" s="255">
        <v>0.45833333333333298</v>
      </c>
      <c r="Y56" s="371" t="s">
        <v>753</v>
      </c>
      <c r="Z56" s="371" t="s">
        <v>754</v>
      </c>
      <c r="AA56" s="253">
        <v>4.8101851851852173E-2</v>
      </c>
      <c r="AB56" s="348">
        <v>6.0879629629629894E-3</v>
      </c>
      <c r="AC56" s="253">
        <v>5.4189814814815163E-2</v>
      </c>
      <c r="AD56" s="43">
        <v>21.655437921077962</v>
      </c>
      <c r="AE56" s="43">
        <v>19.222554463904313</v>
      </c>
      <c r="AF56" s="320"/>
      <c r="AG56" s="320"/>
      <c r="AH56" s="320"/>
      <c r="AI56" s="320"/>
      <c r="AJ56" s="320"/>
      <c r="AK56" s="320"/>
      <c r="AL56" s="320"/>
      <c r="AM56" s="320"/>
      <c r="AN56" s="255">
        <v>0.53335648148148151</v>
      </c>
      <c r="AO56" s="371" t="s">
        <v>755</v>
      </c>
      <c r="AP56" s="371" t="s">
        <v>756</v>
      </c>
      <c r="AQ56" s="256">
        <v>4.0659722222222139E-2</v>
      </c>
      <c r="AR56" s="253">
        <v>7.2106481481482021E-3</v>
      </c>
      <c r="AS56" s="256">
        <v>4.7870370370370341E-2</v>
      </c>
      <c r="AT56" s="254">
        <v>20.495303159692572</v>
      </c>
      <c r="AU56" s="254">
        <v>17.408123791102515</v>
      </c>
      <c r="AV56" s="255">
        <v>0.60206018518518523</v>
      </c>
      <c r="AW56" s="371" t="s">
        <v>757</v>
      </c>
      <c r="AX56" s="371" t="s">
        <v>758</v>
      </c>
      <c r="AY56" s="256">
        <v>3.13888888888888E-2</v>
      </c>
      <c r="AZ56" s="253">
        <v>6.828703703703809E-3</v>
      </c>
      <c r="BA56" s="256">
        <v>3.8217592592592609E-2</v>
      </c>
      <c r="BB56" s="380">
        <v>19.911504424778762</v>
      </c>
      <c r="BC56" s="43">
        <v>16.353725015142338</v>
      </c>
      <c r="BD56" s="285"/>
      <c r="BE56" s="357"/>
      <c r="BF56" s="50"/>
      <c r="BG56" s="50"/>
      <c r="BH56" s="358"/>
      <c r="BI56" s="263"/>
      <c r="BJ56" s="264"/>
      <c r="BK56" s="264"/>
      <c r="BL56" s="265"/>
      <c r="BM56" s="265"/>
      <c r="BN56" s="359"/>
    </row>
    <row r="57" spans="1:66" s="345" customFormat="1">
      <c r="A57" s="270">
        <v>56</v>
      </c>
      <c r="B57" s="349">
        <v>20</v>
      </c>
      <c r="C57" s="247">
        <v>11</v>
      </c>
      <c r="D57" s="248">
        <v>60</v>
      </c>
      <c r="E57" s="450">
        <v>279</v>
      </c>
      <c r="F57" s="450" t="s">
        <v>759</v>
      </c>
      <c r="G57" s="450" t="s">
        <v>760</v>
      </c>
      <c r="H57" s="381"/>
      <c r="I57" s="318"/>
      <c r="J57" s="318"/>
      <c r="K57" s="253"/>
      <c r="L57" s="253"/>
      <c r="M57" s="253"/>
      <c r="N57" s="257"/>
      <c r="O57" s="257"/>
      <c r="P57" s="270"/>
      <c r="Q57" s="270"/>
      <c r="R57" s="270"/>
      <c r="S57" s="270"/>
      <c r="T57" s="270"/>
      <c r="U57" s="270"/>
      <c r="V57" s="270"/>
      <c r="W57" s="270"/>
      <c r="X57" s="255">
        <v>0.45833333333333298</v>
      </c>
      <c r="Y57" s="371" t="s">
        <v>761</v>
      </c>
      <c r="Z57" s="371" t="s">
        <v>762</v>
      </c>
      <c r="AA57" s="253">
        <v>6.2407407407407745E-2</v>
      </c>
      <c r="AB57" s="253">
        <v>2.0023148148148318E-3</v>
      </c>
      <c r="AC57" s="253">
        <v>6.4409722222222576E-2</v>
      </c>
      <c r="AD57" s="43">
        <v>16.691394658753708</v>
      </c>
      <c r="AE57" s="43">
        <v>16.172506738544477</v>
      </c>
      <c r="AF57" s="320"/>
      <c r="AG57" s="320"/>
      <c r="AH57" s="320"/>
      <c r="AI57" s="320"/>
      <c r="AJ57" s="320"/>
      <c r="AK57" s="320"/>
      <c r="AL57" s="320"/>
      <c r="AM57" s="320"/>
      <c r="AN57" s="255">
        <v>0.54357638888888893</v>
      </c>
      <c r="AO57" s="384"/>
      <c r="AP57" s="384"/>
      <c r="AQ57" s="256"/>
      <c r="AR57" s="348"/>
      <c r="AS57" s="256"/>
      <c r="AT57" s="285"/>
      <c r="AU57" s="285"/>
      <c r="AV57" s="383"/>
      <c r="AW57" s="382"/>
      <c r="AX57" s="382"/>
      <c r="AY57" s="256"/>
      <c r="AZ57" s="253"/>
      <c r="BA57" s="256"/>
      <c r="BB57" s="257"/>
      <c r="BC57" s="275"/>
      <c r="BD57" s="285"/>
      <c r="BE57" s="357"/>
      <c r="BF57" s="50"/>
      <c r="BG57" s="50"/>
      <c r="BH57" s="358"/>
      <c r="BI57" s="263"/>
      <c r="BJ57" s="264"/>
      <c r="BK57" s="264"/>
      <c r="BL57" s="265"/>
      <c r="BM57" s="265"/>
      <c r="BN57" s="359"/>
    </row>
    <row r="58" spans="1:66" s="345" customFormat="1">
      <c r="A58" s="270">
        <v>56</v>
      </c>
      <c r="B58" s="349">
        <v>20</v>
      </c>
      <c r="C58" s="247">
        <v>12</v>
      </c>
      <c r="D58" s="248">
        <v>60</v>
      </c>
      <c r="E58" s="450">
        <v>254</v>
      </c>
      <c r="F58" s="450" t="s">
        <v>763</v>
      </c>
      <c r="G58" s="450" t="s">
        <v>764</v>
      </c>
      <c r="H58" s="381"/>
      <c r="I58" s="318"/>
      <c r="J58" s="318"/>
      <c r="K58" s="253"/>
      <c r="L58" s="253"/>
      <c r="M58" s="253"/>
      <c r="N58" s="257"/>
      <c r="O58" s="257"/>
      <c r="P58" s="270"/>
      <c r="Q58" s="270"/>
      <c r="R58" s="270"/>
      <c r="S58" s="270"/>
      <c r="T58" s="270"/>
      <c r="U58" s="270"/>
      <c r="V58" s="270"/>
      <c r="W58" s="270"/>
      <c r="X58" s="255">
        <v>0.45833333333333331</v>
      </c>
      <c r="Y58" s="371" t="s">
        <v>765</v>
      </c>
      <c r="Z58" s="371" t="s">
        <v>766</v>
      </c>
      <c r="AA58" s="253">
        <v>4.7974537037037079E-2</v>
      </c>
      <c r="AB58" s="253">
        <v>2.6157407407407796E-3</v>
      </c>
      <c r="AC58" s="253">
        <v>5.0590277777777859E-2</v>
      </c>
      <c r="AD58" s="43">
        <v>21.712907117008445</v>
      </c>
      <c r="AE58" s="43">
        <v>20.590253946465342</v>
      </c>
      <c r="AF58" s="320"/>
      <c r="AG58" s="320"/>
      <c r="AH58" s="320"/>
      <c r="AI58" s="320"/>
      <c r="AJ58" s="320"/>
      <c r="AK58" s="320"/>
      <c r="AL58" s="320"/>
      <c r="AM58" s="320"/>
      <c r="AN58" s="255">
        <v>0.52975694444444454</v>
      </c>
      <c r="AO58" s="371" t="s">
        <v>767</v>
      </c>
      <c r="AP58" s="371" t="s">
        <v>768</v>
      </c>
      <c r="AQ58" s="256">
        <v>3.5972222222222183E-2</v>
      </c>
      <c r="AR58" s="253">
        <v>5.9606481481481177E-3</v>
      </c>
      <c r="AS58" s="256">
        <v>4.1932870370370301E-2</v>
      </c>
      <c r="AT58" s="254">
        <v>23.166023166023166</v>
      </c>
      <c r="AU58" s="254">
        <v>19.87303339773668</v>
      </c>
      <c r="AV58" s="255">
        <v>0.59252314814814822</v>
      </c>
      <c r="AW58" s="382"/>
      <c r="AX58" s="382"/>
      <c r="AY58" s="256"/>
      <c r="AZ58" s="253"/>
      <c r="BA58" s="256"/>
      <c r="BB58" s="257"/>
      <c r="BC58" s="275"/>
      <c r="BD58" s="285"/>
      <c r="BE58" s="357"/>
      <c r="BF58" s="50"/>
      <c r="BG58" s="50"/>
      <c r="BH58" s="358"/>
      <c r="BI58" s="263"/>
      <c r="BJ58" s="264"/>
      <c r="BK58" s="264"/>
      <c r="BL58" s="265"/>
      <c r="BM58" s="265"/>
      <c r="BN58" s="359"/>
    </row>
    <row r="59" spans="1:66" s="332" customFormat="1">
      <c r="A59" s="103"/>
      <c r="B59" s="103"/>
      <c r="C59" s="103"/>
      <c r="D59" s="103">
        <v>60</v>
      </c>
      <c r="E59" s="215" t="s">
        <v>53</v>
      </c>
      <c r="F59" s="215"/>
      <c r="G59" s="215"/>
      <c r="H59" s="119"/>
      <c r="I59" s="107"/>
      <c r="J59" s="107"/>
      <c r="K59" s="104"/>
      <c r="L59" s="300"/>
      <c r="M59" s="104"/>
      <c r="N59" s="104"/>
      <c r="O59" s="112"/>
      <c r="P59" s="104"/>
      <c r="Q59" s="107"/>
      <c r="R59" s="107"/>
      <c r="S59" s="104"/>
      <c r="T59" s="300"/>
      <c r="U59" s="104"/>
      <c r="V59" s="104"/>
      <c r="W59" s="112"/>
      <c r="X59" s="112"/>
      <c r="Y59" s="107"/>
      <c r="Z59" s="107"/>
      <c r="AA59" s="107"/>
      <c r="AB59" s="302"/>
      <c r="AC59" s="107"/>
      <c r="AD59" s="107"/>
      <c r="AE59" s="107"/>
      <c r="AF59" s="104"/>
      <c r="AG59" s="104"/>
      <c r="AH59" s="104"/>
      <c r="AI59" s="104"/>
      <c r="AJ59" s="300"/>
      <c r="AK59" s="104"/>
      <c r="AL59" s="104"/>
      <c r="AM59" s="104"/>
      <c r="AN59" s="104"/>
      <c r="AO59" s="107"/>
      <c r="AP59" s="107"/>
      <c r="AQ59" s="104"/>
      <c r="AR59" s="300"/>
      <c r="AS59" s="104"/>
      <c r="AT59" s="112"/>
      <c r="AU59" s="112"/>
      <c r="AV59" s="104"/>
      <c r="AW59" s="104"/>
      <c r="AX59" s="104"/>
      <c r="AY59" s="104"/>
      <c r="AZ59" s="114"/>
      <c r="BA59" s="104"/>
      <c r="BB59" s="104"/>
      <c r="BC59" s="104"/>
      <c r="BD59" s="104"/>
      <c r="BE59" s="357"/>
      <c r="BF59" s="112"/>
      <c r="BG59" s="115">
        <v>60</v>
      </c>
      <c r="BH59" s="333"/>
      <c r="BI59" s="116">
        <v>0.70833333333333337</v>
      </c>
      <c r="BJ59" s="117"/>
      <c r="BK59" s="118"/>
      <c r="BL59" s="118"/>
      <c r="BM59" s="118"/>
      <c r="BN59" s="118"/>
    </row>
    <row r="60" spans="1:66" s="345" customFormat="1">
      <c r="A60" s="320">
        <v>56</v>
      </c>
      <c r="B60" s="321">
        <v>20</v>
      </c>
      <c r="C60" s="55">
        <v>1</v>
      </c>
      <c r="D60" s="56">
        <v>60</v>
      </c>
      <c r="E60" s="449">
        <v>201</v>
      </c>
      <c r="F60" s="449" t="s">
        <v>769</v>
      </c>
      <c r="G60" s="449" t="s">
        <v>256</v>
      </c>
      <c r="H60" s="92"/>
      <c r="I60" s="93"/>
      <c r="J60" s="93"/>
      <c r="K60" s="41"/>
      <c r="L60" s="253"/>
      <c r="M60" s="41"/>
      <c r="N60" s="47"/>
      <c r="O60" s="47"/>
      <c r="P60" s="320"/>
      <c r="Q60" s="320"/>
      <c r="R60" s="320"/>
      <c r="S60" s="320"/>
      <c r="T60" s="320"/>
      <c r="U60" s="320"/>
      <c r="V60" s="320"/>
      <c r="W60" s="320"/>
      <c r="X60" s="44">
        <v>0.4375</v>
      </c>
      <c r="Y60" s="362" t="s">
        <v>770</v>
      </c>
      <c r="Z60" s="362" t="s">
        <v>771</v>
      </c>
      <c r="AA60" s="41">
        <v>5.4421296296296273E-2</v>
      </c>
      <c r="AB60" s="348">
        <v>3.9120370370370749E-3</v>
      </c>
      <c r="AC60" s="41">
        <v>5.8333333333333348E-2</v>
      </c>
      <c r="AD60" s="43">
        <v>19.140791152700977</v>
      </c>
      <c r="AE60" s="43">
        <v>17.857142857142858</v>
      </c>
      <c r="AF60" s="320"/>
      <c r="AG60" s="320"/>
      <c r="AH60" s="320"/>
      <c r="AI60" s="320"/>
      <c r="AJ60" s="320"/>
      <c r="AK60" s="320"/>
      <c r="AL60" s="320"/>
      <c r="AM60" s="320"/>
      <c r="AN60" s="44">
        <v>0.51666666666666672</v>
      </c>
      <c r="AO60" s="362" t="s">
        <v>772</v>
      </c>
      <c r="AP60" s="362" t="s">
        <v>773</v>
      </c>
      <c r="AQ60" s="45">
        <v>5.8634259259259247E-2</v>
      </c>
      <c r="AR60" s="253">
        <v>2.9398148148147563E-3</v>
      </c>
      <c r="AS60" s="45">
        <v>6.1574074074074003E-2</v>
      </c>
      <c r="AT60" s="43">
        <v>14.212396367943152</v>
      </c>
      <c r="AU60" s="43">
        <v>13.533834586466165</v>
      </c>
      <c r="AV60" s="44">
        <v>0.59907407407407409</v>
      </c>
      <c r="AW60" s="362" t="s">
        <v>774</v>
      </c>
      <c r="AX60" s="362" t="s">
        <v>775</v>
      </c>
      <c r="AY60" s="45">
        <v>3.3622685185185186E-2</v>
      </c>
      <c r="AZ60" s="253">
        <v>2.6851851851852349E-3</v>
      </c>
      <c r="BA60" s="45">
        <v>3.6307870370370421E-2</v>
      </c>
      <c r="BB60" s="385">
        <v>18.588640275387263</v>
      </c>
      <c r="BC60" s="43">
        <v>17.213898629263628</v>
      </c>
      <c r="BD60" s="48">
        <v>16.60133732995158</v>
      </c>
      <c r="BE60" s="357"/>
      <c r="BF60" s="50">
        <v>0.14667824074074071</v>
      </c>
      <c r="BG60" s="50">
        <v>0.15059027777777778</v>
      </c>
      <c r="BH60" s="333"/>
      <c r="BI60" s="51">
        <v>60</v>
      </c>
      <c r="BJ60" s="52">
        <v>3.5202777777777778</v>
      </c>
      <c r="BK60" s="52">
        <v>3.6141666666666667</v>
      </c>
      <c r="BL60" s="2">
        <v>200</v>
      </c>
      <c r="BM60" s="2">
        <v>0</v>
      </c>
      <c r="BN60" s="344">
        <v>260</v>
      </c>
    </row>
    <row r="61" spans="1:66" s="345" customFormat="1">
      <c r="A61" s="320">
        <v>56</v>
      </c>
      <c r="B61" s="321">
        <v>20</v>
      </c>
      <c r="C61" s="55">
        <v>2</v>
      </c>
      <c r="D61" s="56">
        <v>60</v>
      </c>
      <c r="E61" s="449">
        <v>267</v>
      </c>
      <c r="F61" s="449" t="s">
        <v>251</v>
      </c>
      <c r="G61" s="449" t="s">
        <v>776</v>
      </c>
      <c r="H61" s="92"/>
      <c r="I61" s="93"/>
      <c r="J61" s="93"/>
      <c r="K61" s="41"/>
      <c r="L61" s="253"/>
      <c r="M61" s="41"/>
      <c r="N61" s="47"/>
      <c r="O61" s="47"/>
      <c r="P61" s="320"/>
      <c r="Q61" s="320"/>
      <c r="R61" s="320"/>
      <c r="S61" s="320"/>
      <c r="T61" s="320"/>
      <c r="U61" s="320"/>
      <c r="V61" s="320"/>
      <c r="W61" s="320"/>
      <c r="X61" s="44">
        <v>0.4375</v>
      </c>
      <c r="Y61" s="362" t="s">
        <v>777</v>
      </c>
      <c r="Z61" s="362" t="s">
        <v>778</v>
      </c>
      <c r="AA61" s="41">
        <v>5.302083333333335E-2</v>
      </c>
      <c r="AB61" s="253">
        <v>3.3564814814814325E-3</v>
      </c>
      <c r="AC61" s="41">
        <v>5.6377314814814783E-2</v>
      </c>
      <c r="AD61" s="43">
        <v>19.646365422396858</v>
      </c>
      <c r="AE61" s="43">
        <v>18.476698829809074</v>
      </c>
      <c r="AF61" s="320"/>
      <c r="AG61" s="320"/>
      <c r="AH61" s="320"/>
      <c r="AI61" s="320"/>
      <c r="AJ61" s="320"/>
      <c r="AK61" s="320"/>
      <c r="AL61" s="320"/>
      <c r="AM61" s="320"/>
      <c r="AN61" s="44">
        <v>0.51471064814814815</v>
      </c>
      <c r="AO61" s="362" t="s">
        <v>779</v>
      </c>
      <c r="AP61" s="362" t="s">
        <v>780</v>
      </c>
      <c r="AQ61" s="45">
        <v>6.0729166666666723E-2</v>
      </c>
      <c r="AR61" s="253">
        <v>2.9050925925925286E-3</v>
      </c>
      <c r="AS61" s="45">
        <v>6.3634259259259252E-2</v>
      </c>
      <c r="AT61" s="43">
        <v>13.722126929674099</v>
      </c>
      <c r="AU61" s="43">
        <v>13.095671153146599</v>
      </c>
      <c r="AV61" s="44">
        <v>0.59917824074074078</v>
      </c>
      <c r="AW61" s="362" t="s">
        <v>781</v>
      </c>
      <c r="AX61" s="362" t="s">
        <v>782</v>
      </c>
      <c r="AY61" s="45">
        <v>3.3587962962962958E-2</v>
      </c>
      <c r="AZ61" s="253">
        <v>2.7314814814813904E-3</v>
      </c>
      <c r="BA61" s="45">
        <v>3.6319444444444349E-2</v>
      </c>
      <c r="BB61" s="385">
        <v>18.607856650585802</v>
      </c>
      <c r="BC61" s="43">
        <v>17.208413001912046</v>
      </c>
      <c r="BD61" s="48">
        <v>16.589861751152075</v>
      </c>
      <c r="BE61" s="357"/>
      <c r="BF61" s="50">
        <v>0.14733796296296303</v>
      </c>
      <c r="BG61" s="50">
        <v>0.15069444444444446</v>
      </c>
      <c r="BH61" s="333"/>
      <c r="BI61" s="51">
        <v>60</v>
      </c>
      <c r="BJ61" s="52">
        <v>3.536111111111111</v>
      </c>
      <c r="BK61" s="52">
        <v>3.6166666666666667</v>
      </c>
      <c r="BL61" s="2">
        <v>195</v>
      </c>
      <c r="BM61" s="2">
        <v>-0.16666666666666666</v>
      </c>
      <c r="BN61" s="344">
        <v>254.83333333333334</v>
      </c>
    </row>
    <row r="62" spans="1:66">
      <c r="A62" s="386" t="s">
        <v>0</v>
      </c>
      <c r="B62" s="386"/>
      <c r="C62" s="386" t="s">
        <v>0</v>
      </c>
      <c r="D62" s="386">
        <v>40</v>
      </c>
      <c r="E62" s="387" t="s">
        <v>54</v>
      </c>
      <c r="F62" s="387"/>
      <c r="G62" s="387"/>
      <c r="H62" s="388"/>
      <c r="I62" s="389"/>
      <c r="J62" s="389"/>
      <c r="K62" s="390"/>
      <c r="L62" s="391"/>
      <c r="M62" s="390"/>
      <c r="N62" s="392"/>
      <c r="O62" s="392"/>
      <c r="P62" s="390"/>
      <c r="Q62" s="390"/>
      <c r="R62" s="390"/>
      <c r="S62" s="390"/>
      <c r="T62" s="391"/>
      <c r="U62" s="390"/>
      <c r="V62" s="390"/>
      <c r="W62" s="390"/>
      <c r="X62" s="393"/>
      <c r="Y62" s="394"/>
      <c r="Z62" s="394"/>
      <c r="AA62" s="394"/>
      <c r="AB62" s="395"/>
      <c r="AC62" s="394"/>
      <c r="AD62" s="394"/>
      <c r="AE62" s="394"/>
      <c r="AF62" s="393"/>
      <c r="AG62" s="394"/>
      <c r="AH62" s="394"/>
      <c r="AI62" s="393"/>
      <c r="AJ62" s="396"/>
      <c r="AK62" s="393"/>
      <c r="AL62" s="393"/>
      <c r="AM62" s="393"/>
      <c r="AN62" s="397"/>
      <c r="AO62" s="394"/>
      <c r="AP62" s="394"/>
      <c r="AQ62" s="397"/>
      <c r="AR62" s="398"/>
      <c r="AS62" s="397"/>
      <c r="AT62" s="393"/>
      <c r="AU62" s="393"/>
      <c r="AV62" s="397"/>
      <c r="AW62" s="397"/>
      <c r="AX62" s="397"/>
      <c r="AY62" s="397"/>
      <c r="AZ62" s="399"/>
      <c r="BA62" s="397"/>
      <c r="BB62" s="397"/>
      <c r="BC62" s="397"/>
      <c r="BD62" s="397"/>
      <c r="BE62" s="357"/>
      <c r="BF62" s="393"/>
      <c r="BG62" s="386">
        <v>40</v>
      </c>
      <c r="BH62" s="333"/>
      <c r="BI62" s="400">
        <v>0.66666666666666663</v>
      </c>
      <c r="BJ62" s="401"/>
      <c r="BK62" s="402"/>
      <c r="BL62" s="402"/>
      <c r="BM62" s="402"/>
      <c r="BN62" s="402"/>
    </row>
    <row r="63" spans="1:66" s="345" customFormat="1">
      <c r="A63" s="320">
        <v>56</v>
      </c>
      <c r="B63" s="321">
        <v>20</v>
      </c>
      <c r="C63" s="55">
        <v>1</v>
      </c>
      <c r="D63" s="56">
        <v>40</v>
      </c>
      <c r="E63" s="449">
        <v>332</v>
      </c>
      <c r="F63" s="449" t="s">
        <v>316</v>
      </c>
      <c r="G63" s="449" t="s">
        <v>317</v>
      </c>
      <c r="H63" s="92"/>
      <c r="I63" s="93"/>
      <c r="J63" s="93"/>
      <c r="K63" s="41"/>
      <c r="L63" s="253"/>
      <c r="M63" s="41"/>
      <c r="N63" s="47"/>
      <c r="O63" s="47"/>
      <c r="X63" s="44">
        <v>0.52083333333333337</v>
      </c>
      <c r="Y63" s="403" t="s">
        <v>783</v>
      </c>
      <c r="Z63" s="403" t="s">
        <v>784</v>
      </c>
      <c r="AA63" s="41">
        <v>4.5092592592592573E-2</v>
      </c>
      <c r="AB63" s="253">
        <v>3.2407407407407662E-3</v>
      </c>
      <c r="AC63" s="41">
        <v>4.8333333333333339E-2</v>
      </c>
      <c r="AD63" s="43">
        <v>23.100616016427104</v>
      </c>
      <c r="AE63" s="43">
        <v>21.551724137931036</v>
      </c>
      <c r="AF63" s="45"/>
      <c r="AG63" s="93"/>
      <c r="AH63" s="93"/>
      <c r="AI63" s="45"/>
      <c r="AJ63" s="253"/>
      <c r="AK63" s="45"/>
      <c r="AL63" s="47"/>
      <c r="AM63" s="47"/>
      <c r="AV63" s="44">
        <v>0.59000000000000008</v>
      </c>
      <c r="AW63" s="403" t="s">
        <v>785</v>
      </c>
      <c r="AX63" s="403" t="s">
        <v>786</v>
      </c>
      <c r="AY63" s="45">
        <v>2.4363425925925886E-2</v>
      </c>
      <c r="AZ63" s="253">
        <v>4.6296296296295392E-3</v>
      </c>
      <c r="BA63" s="45">
        <v>2.8993055555555425E-2</v>
      </c>
      <c r="BB63" s="385">
        <v>25.653206650831354</v>
      </c>
      <c r="BC63" s="43">
        <v>21.556886227544911</v>
      </c>
      <c r="BD63" s="48">
        <v>34.389428434962582</v>
      </c>
      <c r="BE63" s="357"/>
      <c r="BF63" s="50">
        <v>6.9456018518518459E-2</v>
      </c>
      <c r="BG63" s="50">
        <v>7.2696759259259225E-2</v>
      </c>
      <c r="BH63" s="333"/>
      <c r="BI63" s="51">
        <v>40</v>
      </c>
      <c r="BJ63" s="52">
        <v>1.6669444444444443</v>
      </c>
      <c r="BK63" s="52">
        <v>1.7447222222222223</v>
      </c>
      <c r="BL63" s="2">
        <v>200</v>
      </c>
      <c r="BM63" s="2">
        <v>0</v>
      </c>
      <c r="BN63" s="344">
        <v>240</v>
      </c>
    </row>
    <row r="64" spans="1:66" s="345" customFormat="1">
      <c r="A64" s="320">
        <v>56</v>
      </c>
      <c r="B64" s="321">
        <v>20</v>
      </c>
      <c r="C64" s="55">
        <v>2</v>
      </c>
      <c r="D64" s="56">
        <v>40</v>
      </c>
      <c r="E64" s="449">
        <v>349</v>
      </c>
      <c r="F64" s="449" t="s">
        <v>787</v>
      </c>
      <c r="G64" s="449" t="s">
        <v>788</v>
      </c>
      <c r="H64" s="92"/>
      <c r="I64" s="93"/>
      <c r="J64" s="93"/>
      <c r="K64" s="41"/>
      <c r="L64" s="253"/>
      <c r="M64" s="41"/>
      <c r="N64" s="47"/>
      <c r="O64" s="47"/>
      <c r="X64" s="44">
        <v>0.52083333333333304</v>
      </c>
      <c r="Y64" s="403" t="s">
        <v>789</v>
      </c>
      <c r="Z64" s="403" t="s">
        <v>790</v>
      </c>
      <c r="AA64" s="41">
        <v>4.3553240740741073E-2</v>
      </c>
      <c r="AB64" s="253">
        <v>3.9930555555555136E-3</v>
      </c>
      <c r="AC64" s="41">
        <v>4.7546296296296586E-2</v>
      </c>
      <c r="AD64" s="43">
        <v>23.917087430241825</v>
      </c>
      <c r="AE64" s="43">
        <v>21.908471275559883</v>
      </c>
      <c r="AF64" s="45"/>
      <c r="AG64" s="93"/>
      <c r="AH64" s="93"/>
      <c r="AI64" s="45"/>
      <c r="AJ64" s="253"/>
      <c r="AK64" s="45"/>
      <c r="AL64" s="47"/>
      <c r="AM64" s="47"/>
      <c r="AV64" s="44">
        <v>0.58921296296296299</v>
      </c>
      <c r="AW64" s="403" t="s">
        <v>791</v>
      </c>
      <c r="AX64" s="403" t="s">
        <v>792</v>
      </c>
      <c r="AY64" s="45">
        <v>2.5115740740740744E-2</v>
      </c>
      <c r="AZ64" s="253">
        <v>5.6712962962962576E-3</v>
      </c>
      <c r="BA64" s="45">
        <v>3.0787037037037002E-2</v>
      </c>
      <c r="BB64" s="385">
        <v>24.88479262672811</v>
      </c>
      <c r="BC64" s="43">
        <v>20.300751879699249</v>
      </c>
      <c r="BD64" s="48">
        <v>34.405861739407449</v>
      </c>
      <c r="BE64" s="357"/>
      <c r="BF64" s="50">
        <v>6.8668981481481817E-2</v>
      </c>
      <c r="BG64" s="50">
        <v>7.266203703703733E-2</v>
      </c>
      <c r="BH64" s="333"/>
      <c r="BI64" s="51">
        <v>40</v>
      </c>
      <c r="BJ64" s="52">
        <v>1.6480555555555556</v>
      </c>
      <c r="BK64" s="52">
        <v>1.743888888888889</v>
      </c>
      <c r="BL64" s="2">
        <v>195</v>
      </c>
      <c r="BM64" s="2">
        <v>-1.45</v>
      </c>
      <c r="BN64" s="344">
        <v>233.55</v>
      </c>
    </row>
    <row r="65" spans="1:66" s="345" customFormat="1">
      <c r="A65" s="320">
        <v>56</v>
      </c>
      <c r="B65" s="321">
        <v>20</v>
      </c>
      <c r="C65" s="55">
        <v>3</v>
      </c>
      <c r="D65" s="56">
        <v>40</v>
      </c>
      <c r="E65" s="449">
        <v>333</v>
      </c>
      <c r="F65" s="449" t="s">
        <v>793</v>
      </c>
      <c r="G65" s="449" t="s">
        <v>794</v>
      </c>
      <c r="H65" s="92"/>
      <c r="I65" s="93"/>
      <c r="J65" s="93"/>
      <c r="K65" s="41"/>
      <c r="L65" s="253"/>
      <c r="M65" s="41"/>
      <c r="N65" s="47"/>
      <c r="O65" s="47"/>
      <c r="X65" s="44">
        <v>0.52083333333333304</v>
      </c>
      <c r="Y65" s="403" t="s">
        <v>795</v>
      </c>
      <c r="Z65" s="403" t="s">
        <v>796</v>
      </c>
      <c r="AA65" s="41">
        <v>4.3900462962963238E-2</v>
      </c>
      <c r="AB65" s="253">
        <v>7.3958333333333792E-3</v>
      </c>
      <c r="AC65" s="41">
        <v>5.1296296296296617E-2</v>
      </c>
      <c r="AD65" s="43">
        <v>23.727919852359612</v>
      </c>
      <c r="AE65" s="43">
        <v>20.306859205776171</v>
      </c>
      <c r="AF65" s="45"/>
      <c r="AG65" s="93"/>
      <c r="AH65" s="93"/>
      <c r="AI65" s="45"/>
      <c r="AJ65" s="253"/>
      <c r="AK65" s="45"/>
      <c r="AL65" s="47"/>
      <c r="AM65" s="47"/>
      <c r="AV65" s="44">
        <v>0.59296296296296302</v>
      </c>
      <c r="AW65" s="403" t="s">
        <v>797</v>
      </c>
      <c r="AX65" s="403" t="s">
        <v>798</v>
      </c>
      <c r="AY65" s="45">
        <v>2.7673611111111107E-2</v>
      </c>
      <c r="AZ65" s="253">
        <v>4.548611111111045E-3</v>
      </c>
      <c r="BA65" s="45">
        <v>3.2222222222222152E-2</v>
      </c>
      <c r="BB65" s="385">
        <v>22.584692597239648</v>
      </c>
      <c r="BC65" s="43">
        <v>19.396551724137929</v>
      </c>
      <c r="BD65" s="48">
        <v>31.657628609116223</v>
      </c>
      <c r="BE65" s="357"/>
      <c r="BF65" s="50">
        <v>7.1574074074074345E-2</v>
      </c>
      <c r="BG65" s="50">
        <v>7.8969907407407725E-2</v>
      </c>
      <c r="BH65" s="333"/>
      <c r="BI65" s="51">
        <v>40</v>
      </c>
      <c r="BJ65" s="52">
        <v>1.7177777777777778</v>
      </c>
      <c r="BK65" s="52">
        <v>1.8952777777777778</v>
      </c>
      <c r="BL65" s="2">
        <v>190</v>
      </c>
      <c r="BM65" s="2">
        <v>-8.9166666666666661</v>
      </c>
      <c r="BN65" s="344">
        <v>221.08333333333334</v>
      </c>
    </row>
    <row r="66" spans="1:66" s="345" customFormat="1">
      <c r="A66" s="320">
        <v>56</v>
      </c>
      <c r="B66" s="321">
        <v>20</v>
      </c>
      <c r="C66" s="55">
        <v>4</v>
      </c>
      <c r="D66" s="56">
        <v>40</v>
      </c>
      <c r="E66" s="449">
        <v>335</v>
      </c>
      <c r="F66" s="449" t="s">
        <v>312</v>
      </c>
      <c r="G66" s="449" t="s">
        <v>313</v>
      </c>
      <c r="H66" s="92"/>
      <c r="I66" s="93"/>
      <c r="J66" s="93"/>
      <c r="K66" s="41"/>
      <c r="L66" s="253"/>
      <c r="M66" s="41"/>
      <c r="N66" s="47"/>
      <c r="O66" s="47"/>
      <c r="X66" s="208">
        <v>0.52083333333333304</v>
      </c>
      <c r="Y66" s="403" t="s">
        <v>799</v>
      </c>
      <c r="Z66" s="403" t="s">
        <v>800</v>
      </c>
      <c r="AA66" s="41">
        <v>4.3946759259259616E-2</v>
      </c>
      <c r="AB66" s="253">
        <v>8.4143518518517979E-3</v>
      </c>
      <c r="AC66" s="41">
        <v>5.2361111111111414E-2</v>
      </c>
      <c r="AD66" s="43">
        <v>23.7029233605478</v>
      </c>
      <c r="AE66" s="43">
        <v>19.893899204244033</v>
      </c>
      <c r="AF66" s="45"/>
      <c r="AG66" s="93"/>
      <c r="AH66" s="93"/>
      <c r="AI66" s="45"/>
      <c r="AJ66" s="253"/>
      <c r="AK66" s="45"/>
      <c r="AL66" s="47"/>
      <c r="AM66" s="47"/>
      <c r="AV66" s="44">
        <v>0.59402777777777782</v>
      </c>
      <c r="AW66" s="403" t="s">
        <v>801</v>
      </c>
      <c r="AX66" s="403" t="s">
        <v>802</v>
      </c>
      <c r="AY66" s="45">
        <v>2.7222222222222148E-2</v>
      </c>
      <c r="AZ66" s="253">
        <v>6.0416666666667229E-3</v>
      </c>
      <c r="BA66" s="45">
        <v>3.3263888888888871E-2</v>
      </c>
      <c r="BB66" s="385">
        <v>22.95918367346939</v>
      </c>
      <c r="BC66" s="43">
        <v>18.789144050104383</v>
      </c>
      <c r="BD66" s="48">
        <v>31.413612565445028</v>
      </c>
      <c r="BE66" s="357"/>
      <c r="BF66" s="50">
        <v>7.1168981481481763E-2</v>
      </c>
      <c r="BG66" s="50">
        <v>7.9583333333333561E-2</v>
      </c>
      <c r="BH66" s="333"/>
      <c r="BI66" s="51">
        <v>40</v>
      </c>
      <c r="BJ66" s="52">
        <v>1.7080555555555554</v>
      </c>
      <c r="BK66" s="52">
        <v>1.91</v>
      </c>
      <c r="BL66" s="2">
        <v>185</v>
      </c>
      <c r="BM66" s="2">
        <v>-11.95</v>
      </c>
      <c r="BN66" s="344">
        <v>213.05</v>
      </c>
    </row>
    <row r="67" spans="1:66" s="370" customFormat="1">
      <c r="A67" s="404">
        <v>56</v>
      </c>
      <c r="B67" s="404">
        <v>20</v>
      </c>
      <c r="C67" s="55">
        <v>5</v>
      </c>
      <c r="D67" s="56">
        <v>40</v>
      </c>
      <c r="E67" s="449">
        <v>343</v>
      </c>
      <c r="F67" s="449" t="s">
        <v>803</v>
      </c>
      <c r="G67" s="449" t="s">
        <v>306</v>
      </c>
      <c r="H67" s="347"/>
      <c r="I67" s="272"/>
      <c r="J67" s="272"/>
      <c r="K67" s="273"/>
      <c r="L67" s="273"/>
      <c r="M67" s="273"/>
      <c r="N67" s="292"/>
      <c r="O67" s="292"/>
      <c r="X67" s="208">
        <v>0.52083333333333304</v>
      </c>
      <c r="Y67" s="403" t="s">
        <v>804</v>
      </c>
      <c r="Z67" s="403" t="s">
        <v>805</v>
      </c>
      <c r="AA67" s="273">
        <v>3.837962962962993E-2</v>
      </c>
      <c r="AB67" s="348">
        <v>1.2789351851851816E-2</v>
      </c>
      <c r="AC67" s="273">
        <v>5.1168981481481746E-2</v>
      </c>
      <c r="AD67" s="43">
        <v>27.141133896260556</v>
      </c>
      <c r="AE67" s="43">
        <v>20.357385206966747</v>
      </c>
      <c r="AF67" s="291"/>
      <c r="AG67" s="272"/>
      <c r="AH67" s="272"/>
      <c r="AI67" s="291"/>
      <c r="AJ67" s="273"/>
      <c r="AK67" s="291"/>
      <c r="AL67" s="292"/>
      <c r="AM67" s="292"/>
      <c r="AV67" s="208">
        <v>0.59283564814814815</v>
      </c>
      <c r="AW67" s="403" t="s">
        <v>806</v>
      </c>
      <c r="AX67" s="403" t="s">
        <v>807</v>
      </c>
      <c r="AY67" s="291">
        <v>2.8379629629629588E-2</v>
      </c>
      <c r="AZ67" s="348">
        <v>6.2152777777778612E-3</v>
      </c>
      <c r="BA67" s="291">
        <v>3.4594907407407449E-2</v>
      </c>
      <c r="BB67" s="385">
        <v>22.022838499184338</v>
      </c>
      <c r="BC67" s="43">
        <v>18.066242890598861</v>
      </c>
      <c r="BD67" s="48">
        <v>31.427324312527279</v>
      </c>
      <c r="BE67" s="357"/>
      <c r="BF67" s="50">
        <v>6.6759259259259518E-2</v>
      </c>
      <c r="BG67" s="50">
        <v>7.9548611111111334E-2</v>
      </c>
      <c r="BH67" s="333"/>
      <c r="BI67" s="51">
        <v>40</v>
      </c>
      <c r="BJ67" s="405">
        <v>1.6022222222222222</v>
      </c>
      <c r="BK67" s="405">
        <v>1.9091666666666667</v>
      </c>
      <c r="BL67" s="406">
        <v>180</v>
      </c>
      <c r="BM67" s="2">
        <v>-12.15</v>
      </c>
      <c r="BN67" s="344">
        <v>207.85</v>
      </c>
    </row>
    <row r="68" spans="1:66" s="345" customFormat="1">
      <c r="A68" s="320">
        <v>56</v>
      </c>
      <c r="B68" s="321">
        <v>20</v>
      </c>
      <c r="C68" s="55">
        <v>6</v>
      </c>
      <c r="D68" s="56">
        <v>40</v>
      </c>
      <c r="E68" s="449">
        <v>309</v>
      </c>
      <c r="F68" s="449" t="s">
        <v>808</v>
      </c>
      <c r="G68" s="449" t="s">
        <v>809</v>
      </c>
      <c r="H68" s="92"/>
      <c r="I68" s="93"/>
      <c r="J68" s="93"/>
      <c r="K68" s="41"/>
      <c r="L68" s="253"/>
      <c r="M68" s="41"/>
      <c r="N68" s="47"/>
      <c r="O68" s="47"/>
      <c r="X68" s="44">
        <v>0.52083333333333337</v>
      </c>
      <c r="Y68" s="403" t="s">
        <v>810</v>
      </c>
      <c r="Z68" s="403" t="s">
        <v>811</v>
      </c>
      <c r="AA68" s="41">
        <v>3.8842592592592595E-2</v>
      </c>
      <c r="AB68" s="253">
        <v>1.3831018518518423E-2</v>
      </c>
      <c r="AC68" s="41">
        <v>5.2673611111111018E-2</v>
      </c>
      <c r="AD68" s="43">
        <v>26.817640047675805</v>
      </c>
      <c r="AE68" s="43">
        <v>19.77587343441002</v>
      </c>
      <c r="AF68" s="45"/>
      <c r="AG68" s="93"/>
      <c r="AH68" s="93"/>
      <c r="AI68" s="45"/>
      <c r="AJ68" s="253"/>
      <c r="AK68" s="45"/>
      <c r="AL68" s="47"/>
      <c r="AM68" s="47"/>
      <c r="AV68" s="44">
        <v>0.59434027777777776</v>
      </c>
      <c r="AW68" s="403" t="s">
        <v>812</v>
      </c>
      <c r="AX68" s="403" t="s">
        <v>813</v>
      </c>
      <c r="AY68" s="45">
        <v>2.7407407407407436E-2</v>
      </c>
      <c r="AZ68" s="253">
        <v>7.1412037037037468E-3</v>
      </c>
      <c r="BA68" s="45">
        <v>3.4548611111111183E-2</v>
      </c>
      <c r="BB68" s="385">
        <v>22.804054054054053</v>
      </c>
      <c r="BC68" s="43">
        <v>18.090452261306535</v>
      </c>
      <c r="BD68" s="48">
        <v>31.218384159560635</v>
      </c>
      <c r="BE68" s="357"/>
      <c r="BF68" s="50">
        <v>6.6250000000000031E-2</v>
      </c>
      <c r="BG68" s="50">
        <v>8.0081018518518454E-2</v>
      </c>
      <c r="BH68" s="333"/>
      <c r="BI68" s="51">
        <v>40</v>
      </c>
      <c r="BJ68" s="52">
        <v>1.59</v>
      </c>
      <c r="BK68" s="52">
        <v>1.9219444444444442</v>
      </c>
      <c r="BL68" s="2">
        <v>175</v>
      </c>
      <c r="BM68" s="2">
        <v>-14.25</v>
      </c>
      <c r="BN68" s="344">
        <v>200.75</v>
      </c>
    </row>
    <row r="69" spans="1:66" s="345" customFormat="1">
      <c r="A69" s="320">
        <v>56</v>
      </c>
      <c r="B69" s="321">
        <v>20</v>
      </c>
      <c r="C69" s="55">
        <v>7</v>
      </c>
      <c r="D69" s="56">
        <v>40</v>
      </c>
      <c r="E69" s="449">
        <v>352</v>
      </c>
      <c r="F69" s="449" t="s">
        <v>260</v>
      </c>
      <c r="G69" s="449" t="s">
        <v>814</v>
      </c>
      <c r="H69" s="92"/>
      <c r="I69" s="93"/>
      <c r="J69" s="93"/>
      <c r="K69" s="41"/>
      <c r="L69" s="253"/>
      <c r="M69" s="41"/>
      <c r="N69" s="47"/>
      <c r="O69" s="47"/>
      <c r="X69" s="44">
        <v>0.52083333333333304</v>
      </c>
      <c r="Y69" s="403" t="s">
        <v>815</v>
      </c>
      <c r="Z69" s="403" t="s">
        <v>816</v>
      </c>
      <c r="AA69" s="41">
        <v>5.4189814814815107E-2</v>
      </c>
      <c r="AB69" s="253">
        <v>5.8912037037037734E-3</v>
      </c>
      <c r="AC69" s="41">
        <v>6.0081018518518881E-2</v>
      </c>
      <c r="AD69" s="43">
        <v>19.222554463904313</v>
      </c>
      <c r="AE69" s="43">
        <v>17.337699865151222</v>
      </c>
      <c r="AF69" s="45"/>
      <c r="AG69" s="93"/>
      <c r="AH69" s="93"/>
      <c r="AI69" s="45"/>
      <c r="AJ69" s="253"/>
      <c r="AK69" s="45"/>
      <c r="AL69" s="47"/>
      <c r="AM69" s="47"/>
      <c r="AV69" s="44">
        <v>0.60174768518518529</v>
      </c>
      <c r="AW69" s="403" t="s">
        <v>817</v>
      </c>
      <c r="AX69" s="403" t="s">
        <v>818</v>
      </c>
      <c r="AY69" s="45">
        <v>2.6435185185185062E-2</v>
      </c>
      <c r="AZ69" s="253">
        <v>6.4699074074074936E-3</v>
      </c>
      <c r="BA69" s="45">
        <v>3.2905092592592555E-2</v>
      </c>
      <c r="BB69" s="385">
        <v>23.64273204903678</v>
      </c>
      <c r="BC69" s="43">
        <v>18.994020400984876</v>
      </c>
      <c r="BD69" s="48">
        <v>28.896321070234109</v>
      </c>
      <c r="BE69" s="357"/>
      <c r="BF69" s="50">
        <v>8.0625000000000169E-2</v>
      </c>
      <c r="BG69" s="50">
        <v>8.6516203703703942E-2</v>
      </c>
      <c r="BH69" s="333"/>
      <c r="BI69" s="51">
        <v>40</v>
      </c>
      <c r="BJ69" s="52">
        <v>1.9350000000000001</v>
      </c>
      <c r="BK69" s="52">
        <v>2.0763888888888893</v>
      </c>
      <c r="BL69" s="2">
        <v>170</v>
      </c>
      <c r="BM69" s="2">
        <v>-22.55</v>
      </c>
      <c r="BN69" s="344">
        <v>187.45</v>
      </c>
    </row>
    <row r="70" spans="1:66" s="345" customFormat="1">
      <c r="A70" s="320">
        <v>56</v>
      </c>
      <c r="B70" s="321">
        <v>20</v>
      </c>
      <c r="C70" s="55">
        <v>8</v>
      </c>
      <c r="D70" s="56">
        <v>40</v>
      </c>
      <c r="E70" s="449">
        <v>320</v>
      </c>
      <c r="F70" s="449" t="s">
        <v>819</v>
      </c>
      <c r="G70" s="449" t="s">
        <v>820</v>
      </c>
      <c r="H70" s="92"/>
      <c r="I70" s="93"/>
      <c r="J70" s="93"/>
      <c r="K70" s="41"/>
      <c r="L70" s="253"/>
      <c r="M70" s="41"/>
      <c r="N70" s="47"/>
      <c r="O70" s="47"/>
      <c r="X70" s="44">
        <v>0.52083333333333304</v>
      </c>
      <c r="Y70" s="403" t="s">
        <v>821</v>
      </c>
      <c r="Z70" s="403" t="s">
        <v>822</v>
      </c>
      <c r="AA70" s="41">
        <v>4.9699074074074368E-2</v>
      </c>
      <c r="AB70" s="253">
        <v>5.3240740740740922E-3</v>
      </c>
      <c r="AC70" s="41">
        <v>5.502314814814846E-2</v>
      </c>
      <c r="AD70" s="43">
        <v>20.95947834187238</v>
      </c>
      <c r="AE70" s="43">
        <v>18.931426167437948</v>
      </c>
      <c r="AF70" s="45"/>
      <c r="AG70" s="93"/>
      <c r="AH70" s="93"/>
      <c r="AI70" s="45"/>
      <c r="AJ70" s="253"/>
      <c r="AK70" s="45"/>
      <c r="AL70" s="47"/>
      <c r="AM70" s="47"/>
      <c r="AV70" s="44">
        <v>0.59668981481481487</v>
      </c>
      <c r="AW70" s="403" t="s">
        <v>823</v>
      </c>
      <c r="AX70" s="403" t="s">
        <v>824</v>
      </c>
      <c r="AY70" s="45">
        <v>3.2314814814814796E-2</v>
      </c>
      <c r="AZ70" s="253">
        <v>7.3726851851850794E-3</v>
      </c>
      <c r="BA70" s="45">
        <v>3.9687499999999876E-2</v>
      </c>
      <c r="BB70" s="385">
        <v>19.340974212034386</v>
      </c>
      <c r="BC70" s="43">
        <v>15.748031496062994</v>
      </c>
      <c r="BD70" s="48">
        <v>28.624436787702088</v>
      </c>
      <c r="BE70" s="357"/>
      <c r="BF70" s="50">
        <v>8.2013888888889164E-2</v>
      </c>
      <c r="BG70" s="50">
        <v>8.7337962962963256E-2</v>
      </c>
      <c r="BH70" s="333"/>
      <c r="BI70" s="51">
        <v>40</v>
      </c>
      <c r="BJ70" s="52">
        <v>1.9683333333333335</v>
      </c>
      <c r="BK70" s="52">
        <v>2.0961111111111115</v>
      </c>
      <c r="BL70" s="2">
        <v>165</v>
      </c>
      <c r="BM70" s="2">
        <v>-25.033333333333335</v>
      </c>
      <c r="BN70" s="344">
        <v>179.96666666666667</v>
      </c>
    </row>
    <row r="71" spans="1:66" s="345" customFormat="1">
      <c r="A71" s="320">
        <v>56</v>
      </c>
      <c r="B71" s="321">
        <v>20</v>
      </c>
      <c r="C71" s="55">
        <v>9</v>
      </c>
      <c r="D71" s="56">
        <v>40</v>
      </c>
      <c r="E71" s="449">
        <v>346</v>
      </c>
      <c r="F71" s="449" t="s">
        <v>825</v>
      </c>
      <c r="G71" s="449" t="s">
        <v>826</v>
      </c>
      <c r="H71" s="92"/>
      <c r="I71" s="93"/>
      <c r="J71" s="93"/>
      <c r="K71" s="41"/>
      <c r="L71" s="253"/>
      <c r="M71" s="41"/>
      <c r="N71" s="47"/>
      <c r="O71" s="47"/>
      <c r="X71" s="44">
        <v>0.52083333333333304</v>
      </c>
      <c r="Y71" s="403" t="s">
        <v>827</v>
      </c>
      <c r="Z71" s="403" t="s">
        <v>828</v>
      </c>
      <c r="AA71" s="41">
        <v>5.7280092592592924E-2</v>
      </c>
      <c r="AB71" s="253">
        <v>6.9444444444444198E-3</v>
      </c>
      <c r="AC71" s="41">
        <v>6.4224537037037344E-2</v>
      </c>
      <c r="AD71" s="43">
        <v>18.185492018589613</v>
      </c>
      <c r="AE71" s="43">
        <v>16.219138583528565</v>
      </c>
      <c r="AF71" s="45"/>
      <c r="AG71" s="93"/>
      <c r="AH71" s="93"/>
      <c r="AI71" s="45"/>
      <c r="AJ71" s="253"/>
      <c r="AK71" s="45"/>
      <c r="AL71" s="47"/>
      <c r="AM71" s="47"/>
      <c r="AV71" s="44">
        <v>0.60589120370370375</v>
      </c>
      <c r="AW71" s="403" t="s">
        <v>829</v>
      </c>
      <c r="AX71" s="403" t="s">
        <v>830</v>
      </c>
      <c r="AY71" s="45">
        <v>3.1840277777777759E-2</v>
      </c>
      <c r="AZ71" s="253">
        <v>3.9004629629628695E-3</v>
      </c>
      <c r="BA71" s="45">
        <v>3.5740740740740629E-2</v>
      </c>
      <c r="BB71" s="385">
        <v>19.629225736095965</v>
      </c>
      <c r="BC71" s="43">
        <v>17.487046632124354</v>
      </c>
      <c r="BD71" s="48">
        <v>26.024096385542173</v>
      </c>
      <c r="BE71" s="357"/>
      <c r="BF71" s="50">
        <v>8.9120370370370683E-2</v>
      </c>
      <c r="BG71" s="50">
        <v>9.6064814814815103E-2</v>
      </c>
      <c r="BH71" s="333"/>
      <c r="BI71" s="51">
        <v>40</v>
      </c>
      <c r="BJ71" s="52">
        <v>2.1388888888888888</v>
      </c>
      <c r="BK71" s="52">
        <v>2.3055555555555554</v>
      </c>
      <c r="BL71" s="2">
        <v>160</v>
      </c>
      <c r="BM71" s="2">
        <v>-32.6</v>
      </c>
      <c r="BN71" s="344">
        <v>167.4</v>
      </c>
    </row>
    <row r="72" spans="1:66" s="345" customFormat="1">
      <c r="A72" s="320">
        <v>56</v>
      </c>
      <c r="B72" s="321">
        <v>20</v>
      </c>
      <c r="C72" s="55">
        <v>10</v>
      </c>
      <c r="D72" s="56">
        <v>40</v>
      </c>
      <c r="E72" s="449">
        <v>378</v>
      </c>
      <c r="F72" s="449" t="s">
        <v>261</v>
      </c>
      <c r="G72" s="449" t="s">
        <v>262</v>
      </c>
      <c r="H72" s="92"/>
      <c r="I72" s="93"/>
      <c r="J72" s="93"/>
      <c r="K72" s="41"/>
      <c r="L72" s="253"/>
      <c r="M72" s="41"/>
      <c r="N72" s="47"/>
      <c r="O72" s="47"/>
      <c r="X72" s="44">
        <v>0.52083333333333304</v>
      </c>
      <c r="Y72" s="403" t="s">
        <v>831</v>
      </c>
      <c r="Z72" s="403" t="s">
        <v>832</v>
      </c>
      <c r="AA72" s="41">
        <v>5.1145833333333557E-2</v>
      </c>
      <c r="AB72" s="348">
        <v>5.5092592592593803E-3</v>
      </c>
      <c r="AC72" s="41">
        <v>5.6655092592592937E-2</v>
      </c>
      <c r="AD72" s="43">
        <v>20.366598778004072</v>
      </c>
      <c r="AE72" s="43">
        <v>18.386108273748722</v>
      </c>
      <c r="AF72" s="45"/>
      <c r="AG72" s="93"/>
      <c r="AH72" s="93"/>
      <c r="AI72" s="45"/>
      <c r="AJ72" s="253"/>
      <c r="AK72" s="45"/>
      <c r="AL72" s="47"/>
      <c r="AM72" s="47"/>
      <c r="AV72" s="44">
        <v>0.59832175925925934</v>
      </c>
      <c r="AW72" s="403" t="s">
        <v>833</v>
      </c>
      <c r="AX72" s="403" t="s">
        <v>834</v>
      </c>
      <c r="AY72" s="45">
        <v>3.5902777777777728E-2</v>
      </c>
      <c r="AZ72" s="253">
        <v>9.0856481481480511E-3</v>
      </c>
      <c r="BA72" s="45">
        <v>4.4988425925925779E-2</v>
      </c>
      <c r="BB72" s="385">
        <v>17.408123791102515</v>
      </c>
      <c r="BC72" s="43">
        <v>13.892462052997169</v>
      </c>
      <c r="BD72" s="48">
        <v>27.010128798299363</v>
      </c>
      <c r="BE72" s="357"/>
      <c r="BF72" s="50">
        <v>8.7048611111111285E-2</v>
      </c>
      <c r="BG72" s="50">
        <v>9.2557870370370665E-2</v>
      </c>
      <c r="BH72" s="333"/>
      <c r="BI72" s="51">
        <v>40</v>
      </c>
      <c r="BJ72" s="52">
        <v>2.0891666666666668</v>
      </c>
      <c r="BK72" s="52">
        <v>2.2213888888888889</v>
      </c>
      <c r="BL72" s="2">
        <v>155</v>
      </c>
      <c r="BM72" s="2">
        <v>-35.016666666666666</v>
      </c>
      <c r="BN72" s="344">
        <v>159.98333333333335</v>
      </c>
    </row>
    <row r="73" spans="1:66" s="345" customFormat="1">
      <c r="A73" s="320">
        <v>56</v>
      </c>
      <c r="B73" s="321">
        <v>20</v>
      </c>
      <c r="C73" s="55">
        <v>11</v>
      </c>
      <c r="D73" s="56">
        <v>40</v>
      </c>
      <c r="E73" s="449">
        <v>366</v>
      </c>
      <c r="F73" s="449" t="s">
        <v>835</v>
      </c>
      <c r="G73" s="449" t="s">
        <v>836</v>
      </c>
      <c r="H73" s="92"/>
      <c r="I73" s="93"/>
      <c r="J73" s="93"/>
      <c r="K73" s="41"/>
      <c r="L73" s="253"/>
      <c r="M73" s="41"/>
      <c r="N73" s="47"/>
      <c r="O73" s="47"/>
      <c r="X73" s="44">
        <v>0.52083333333333337</v>
      </c>
      <c r="Y73" s="403" t="s">
        <v>837</v>
      </c>
      <c r="Z73" s="403" t="s">
        <v>838</v>
      </c>
      <c r="AA73" s="41">
        <v>5.4270833333333268E-2</v>
      </c>
      <c r="AB73" s="348">
        <v>1.0798611111111134E-2</v>
      </c>
      <c r="AC73" s="41">
        <v>6.5069444444444402E-2</v>
      </c>
      <c r="AD73" s="43">
        <v>19.193857965451055</v>
      </c>
      <c r="AE73" s="43">
        <v>16.008537886872997</v>
      </c>
      <c r="AF73" s="45"/>
      <c r="AG73" s="93"/>
      <c r="AH73" s="93"/>
      <c r="AI73" s="45"/>
      <c r="AJ73" s="253"/>
      <c r="AK73" s="45"/>
      <c r="AL73" s="47"/>
      <c r="AM73" s="47"/>
      <c r="AV73" s="44">
        <v>0.60673611111111114</v>
      </c>
      <c r="AW73" s="403" t="s">
        <v>839</v>
      </c>
      <c r="AX73" s="403" t="s">
        <v>840</v>
      </c>
      <c r="AY73" s="45">
        <v>3.385416666666663E-2</v>
      </c>
      <c r="AZ73" s="253">
        <v>6.8055555555555092E-3</v>
      </c>
      <c r="BA73" s="45">
        <v>4.0659722222222139E-2</v>
      </c>
      <c r="BB73" s="385">
        <v>18.46153846153846</v>
      </c>
      <c r="BC73" s="43">
        <v>15.371477369769428</v>
      </c>
      <c r="BD73" s="48">
        <v>25.272025272025274</v>
      </c>
      <c r="BE73" s="357"/>
      <c r="BF73" s="50">
        <v>8.8124999999999898E-2</v>
      </c>
      <c r="BG73" s="50">
        <v>9.8923611111111032E-2</v>
      </c>
      <c r="BH73" s="333"/>
      <c r="BI73" s="51">
        <v>40</v>
      </c>
      <c r="BJ73" s="52">
        <v>2.1150000000000002</v>
      </c>
      <c r="BK73" s="52">
        <v>2.3741666666666665</v>
      </c>
      <c r="BL73" s="2">
        <v>150</v>
      </c>
      <c r="BM73" s="2">
        <v>-40.9</v>
      </c>
      <c r="BN73" s="344">
        <v>149.1</v>
      </c>
    </row>
    <row r="74" spans="1:66" s="345" customFormat="1">
      <c r="A74" s="320">
        <v>56</v>
      </c>
      <c r="B74" s="321">
        <v>20</v>
      </c>
      <c r="C74" s="55">
        <v>12</v>
      </c>
      <c r="D74" s="56">
        <v>40</v>
      </c>
      <c r="E74" s="449">
        <v>318</v>
      </c>
      <c r="F74" s="449" t="s">
        <v>286</v>
      </c>
      <c r="G74" s="449" t="s">
        <v>3861</v>
      </c>
      <c r="H74" s="92"/>
      <c r="I74" s="93"/>
      <c r="J74" s="93"/>
      <c r="K74" s="41"/>
      <c r="L74" s="253"/>
      <c r="M74" s="41"/>
      <c r="N74" s="47"/>
      <c r="O74" s="47"/>
      <c r="X74" s="44">
        <v>0.52083333333333304</v>
      </c>
      <c r="Y74" s="403" t="s">
        <v>841</v>
      </c>
      <c r="Z74" s="403" t="s">
        <v>842</v>
      </c>
      <c r="AA74" s="41">
        <v>5.9178240740741073E-2</v>
      </c>
      <c r="AB74" s="348">
        <v>6.6898148148147873E-3</v>
      </c>
      <c r="AC74" s="41">
        <v>6.586805555555586E-2</v>
      </c>
      <c r="AD74" s="43">
        <v>17.602190494817133</v>
      </c>
      <c r="AE74" s="43">
        <v>15.814443858724301</v>
      </c>
      <c r="AF74" s="45"/>
      <c r="AG74" s="93"/>
      <c r="AH74" s="93"/>
      <c r="AI74" s="45"/>
      <c r="AJ74" s="253"/>
      <c r="AK74" s="45"/>
      <c r="AL74" s="47"/>
      <c r="AM74" s="47"/>
      <c r="AV74" s="44">
        <v>0.60753472222222227</v>
      </c>
      <c r="AW74" s="403" t="s">
        <v>843</v>
      </c>
      <c r="AX74" s="403" t="s">
        <v>844</v>
      </c>
      <c r="AY74" s="45">
        <v>3.9224537037036988E-2</v>
      </c>
      <c r="AZ74" s="253">
        <v>3.3796296296296768E-3</v>
      </c>
      <c r="BA74" s="45">
        <v>4.2604166666666665E-2</v>
      </c>
      <c r="BB74" s="385">
        <v>15.933903806432575</v>
      </c>
      <c r="BC74" s="43">
        <v>14.669926650366749</v>
      </c>
      <c r="BD74" s="48">
        <v>23.78854625550661</v>
      </c>
      <c r="BE74" s="357"/>
      <c r="BF74" s="50">
        <v>9.8402777777778061E-2</v>
      </c>
      <c r="BG74" s="50">
        <v>0.10509259259259285</v>
      </c>
      <c r="BH74" s="333"/>
      <c r="BI74" s="51">
        <v>40</v>
      </c>
      <c r="BJ74" s="52">
        <v>2.3616666666666668</v>
      </c>
      <c r="BK74" s="52">
        <v>2.5222222222222221</v>
      </c>
      <c r="BL74" s="2">
        <v>145</v>
      </c>
      <c r="BM74" s="2">
        <v>-44.85</v>
      </c>
      <c r="BN74" s="344">
        <v>140.15</v>
      </c>
    </row>
    <row r="75" spans="1:66" s="345" customFormat="1">
      <c r="A75" s="320">
        <v>56</v>
      </c>
      <c r="B75" s="321">
        <v>20</v>
      </c>
      <c r="C75" s="55">
        <v>13</v>
      </c>
      <c r="D75" s="56">
        <v>40</v>
      </c>
      <c r="E75" s="449">
        <v>342</v>
      </c>
      <c r="F75" s="449" t="s">
        <v>845</v>
      </c>
      <c r="G75" s="449" t="s">
        <v>846</v>
      </c>
      <c r="H75" s="92"/>
      <c r="I75" s="93"/>
      <c r="J75" s="93"/>
      <c r="K75" s="41"/>
      <c r="L75" s="253"/>
      <c r="M75" s="41"/>
      <c r="N75" s="47"/>
      <c r="O75" s="47"/>
      <c r="X75" s="44">
        <v>0.52083333333333337</v>
      </c>
      <c r="Y75" s="403" t="s">
        <v>847</v>
      </c>
      <c r="Z75" s="403" t="s">
        <v>848</v>
      </c>
      <c r="AA75" s="41">
        <v>6.0196759259259158E-2</v>
      </c>
      <c r="AB75" s="348">
        <v>6.921296296296342E-3</v>
      </c>
      <c r="AC75" s="41">
        <v>6.71180555555555E-2</v>
      </c>
      <c r="AD75" s="43">
        <v>17.304364545279753</v>
      </c>
      <c r="AE75" s="43">
        <v>15.519917227108122</v>
      </c>
      <c r="AF75" s="45"/>
      <c r="AG75" s="93"/>
      <c r="AH75" s="93"/>
      <c r="AI75" s="45"/>
      <c r="AJ75" s="253"/>
      <c r="AK75" s="45"/>
      <c r="AL75" s="47"/>
      <c r="AM75" s="47"/>
      <c r="AV75" s="44">
        <v>0.60878472222222224</v>
      </c>
      <c r="AW75" s="403" t="s">
        <v>849</v>
      </c>
      <c r="AX75" s="403" t="s">
        <v>850</v>
      </c>
      <c r="AY75" s="45">
        <v>4.1192129629629592E-2</v>
      </c>
      <c r="AZ75" s="253">
        <v>3.5532407407407041E-3</v>
      </c>
      <c r="BA75" s="45">
        <v>4.4745370370370297E-2</v>
      </c>
      <c r="BB75" s="385">
        <v>15.172801348693453</v>
      </c>
      <c r="BC75" s="43">
        <v>13.967925504397309</v>
      </c>
      <c r="BD75" s="48">
        <v>23.081855097243</v>
      </c>
      <c r="BE75" s="357"/>
      <c r="BF75" s="50">
        <v>0.10138888888888875</v>
      </c>
      <c r="BG75" s="50">
        <v>0.10831018518518509</v>
      </c>
      <c r="BH75" s="333"/>
      <c r="BI75" s="51">
        <v>40</v>
      </c>
      <c r="BJ75" s="52">
        <v>2.4333333333333336</v>
      </c>
      <c r="BK75" s="52">
        <v>2.5994444444444444</v>
      </c>
      <c r="BL75" s="2">
        <v>140</v>
      </c>
      <c r="BM75" s="2">
        <v>-49.733333333333334</v>
      </c>
      <c r="BN75" s="344">
        <v>130.26666666666665</v>
      </c>
    </row>
    <row r="76" spans="1:66" s="345" customFormat="1">
      <c r="A76" s="320">
        <v>56</v>
      </c>
      <c r="B76" s="321">
        <v>20</v>
      </c>
      <c r="C76" s="55">
        <v>14</v>
      </c>
      <c r="D76" s="56">
        <v>40</v>
      </c>
      <c r="E76" s="449">
        <v>361</v>
      </c>
      <c r="F76" s="449" t="s">
        <v>851</v>
      </c>
      <c r="G76" s="449" t="s">
        <v>852</v>
      </c>
      <c r="H76" s="92"/>
      <c r="I76" s="93"/>
      <c r="J76" s="93"/>
      <c r="K76" s="41"/>
      <c r="L76" s="253"/>
      <c r="M76" s="41"/>
      <c r="N76" s="47"/>
      <c r="O76" s="47"/>
      <c r="X76" s="44">
        <v>0.52083333333333304</v>
      </c>
      <c r="Y76" s="403" t="s">
        <v>853</v>
      </c>
      <c r="Z76" s="403" t="s">
        <v>854</v>
      </c>
      <c r="AA76" s="41">
        <v>6.6087962962963265E-2</v>
      </c>
      <c r="AB76" s="348">
        <v>5.7754629629629406E-3</v>
      </c>
      <c r="AC76" s="41">
        <v>7.1863425925926205E-2</v>
      </c>
      <c r="AD76" s="43">
        <v>15.761821366024517</v>
      </c>
      <c r="AE76" s="43">
        <v>14.495087775809308</v>
      </c>
      <c r="AF76" s="45"/>
      <c r="AG76" s="93"/>
      <c r="AH76" s="93"/>
      <c r="AI76" s="45"/>
      <c r="AJ76" s="253"/>
      <c r="AK76" s="45"/>
      <c r="AL76" s="47"/>
      <c r="AM76" s="47"/>
      <c r="AV76" s="44">
        <v>0.61353009259259261</v>
      </c>
      <c r="AW76" s="403" t="s">
        <v>855</v>
      </c>
      <c r="AX76" s="403" t="s">
        <v>856</v>
      </c>
      <c r="AY76" s="45">
        <v>3.7129629629629624E-2</v>
      </c>
      <c r="AZ76" s="253">
        <v>3.0555555555555891E-3</v>
      </c>
      <c r="BA76" s="45">
        <v>4.0185185185185213E-2</v>
      </c>
      <c r="BB76" s="385">
        <v>16.83291770573566</v>
      </c>
      <c r="BC76" s="43">
        <v>15.552995391705069</v>
      </c>
      <c r="BD76" s="48">
        <v>22.937241159604969</v>
      </c>
      <c r="BE76" s="357"/>
      <c r="BF76" s="50">
        <v>0.10321759259259289</v>
      </c>
      <c r="BG76" s="50">
        <v>0.10899305555555583</v>
      </c>
      <c r="BH76" s="333"/>
      <c r="BI76" s="51">
        <v>40</v>
      </c>
      <c r="BJ76" s="52">
        <v>2.4772222222222222</v>
      </c>
      <c r="BK76" s="52">
        <v>2.6158333333333332</v>
      </c>
      <c r="BL76" s="2">
        <v>135</v>
      </c>
      <c r="BM76" s="2">
        <v>-50</v>
      </c>
      <c r="BN76" s="344">
        <v>125</v>
      </c>
    </row>
    <row r="77" spans="1:66" s="345" customFormat="1">
      <c r="A77" s="320">
        <v>56</v>
      </c>
      <c r="B77" s="321">
        <v>20</v>
      </c>
      <c r="C77" s="55">
        <v>15</v>
      </c>
      <c r="D77" s="56">
        <v>40</v>
      </c>
      <c r="E77" s="449">
        <v>319</v>
      </c>
      <c r="F77" s="449" t="s">
        <v>857</v>
      </c>
      <c r="G77" s="449" t="s">
        <v>345</v>
      </c>
      <c r="H77" s="92"/>
      <c r="I77" s="93"/>
      <c r="J77" s="93"/>
      <c r="K77" s="41"/>
      <c r="L77" s="253"/>
      <c r="M77" s="41"/>
      <c r="N77" s="47"/>
      <c r="O77" s="47"/>
      <c r="X77" s="44">
        <v>0.52083333333333304</v>
      </c>
      <c r="Y77" s="403" t="s">
        <v>858</v>
      </c>
      <c r="Z77" s="403" t="s">
        <v>859</v>
      </c>
      <c r="AA77" s="41">
        <v>6.021990740740768E-2</v>
      </c>
      <c r="AB77" s="348">
        <v>6.8171296296296591E-3</v>
      </c>
      <c r="AC77" s="41">
        <v>6.7037037037037339E-2</v>
      </c>
      <c r="AD77" s="43">
        <v>17.297712857966555</v>
      </c>
      <c r="AE77" s="43">
        <v>15.538674033149169</v>
      </c>
      <c r="AF77" s="45"/>
      <c r="AG77" s="93"/>
      <c r="AH77" s="93"/>
      <c r="AI77" s="45"/>
      <c r="AJ77" s="253"/>
      <c r="AK77" s="45"/>
      <c r="AL77" s="47"/>
      <c r="AM77" s="47"/>
      <c r="AV77" s="44">
        <v>0.60870370370370375</v>
      </c>
      <c r="AW77" s="403" t="s">
        <v>860</v>
      </c>
      <c r="AX77" s="403" t="s">
        <v>861</v>
      </c>
      <c r="AY77" s="45">
        <v>4.1365740740740731E-2</v>
      </c>
      <c r="AZ77" s="253">
        <v>5.2314814814814481E-3</v>
      </c>
      <c r="BA77" s="45">
        <v>4.6597222222222179E-2</v>
      </c>
      <c r="BB77" s="385">
        <v>15.109121432568552</v>
      </c>
      <c r="BC77" s="43">
        <v>13.412816691505215</v>
      </c>
      <c r="BD77" s="48">
        <v>23.062139654067906</v>
      </c>
      <c r="BE77" s="357"/>
      <c r="BF77" s="50">
        <v>0.10158564814814841</v>
      </c>
      <c r="BG77" s="50">
        <v>0.10840277777777807</v>
      </c>
      <c r="BH77" s="333"/>
      <c r="BI77" s="51">
        <v>40</v>
      </c>
      <c r="BJ77" s="52">
        <v>2.4380555555555556</v>
      </c>
      <c r="BK77" s="52">
        <v>2.6016666666666666</v>
      </c>
      <c r="BL77" s="2">
        <v>130</v>
      </c>
      <c r="BM77" s="2">
        <v>-52.283333333333331</v>
      </c>
      <c r="BN77" s="344">
        <v>117.71666666666667</v>
      </c>
    </row>
    <row r="78" spans="1:66" s="345" customFormat="1">
      <c r="A78" s="320">
        <v>56</v>
      </c>
      <c r="B78" s="321">
        <v>20</v>
      </c>
      <c r="C78" s="55">
        <v>16</v>
      </c>
      <c r="D78" s="56">
        <v>40</v>
      </c>
      <c r="E78" s="449">
        <v>357</v>
      </c>
      <c r="F78" s="449" t="s">
        <v>862</v>
      </c>
      <c r="G78" s="449" t="s">
        <v>863</v>
      </c>
      <c r="H78" s="92"/>
      <c r="I78" s="93"/>
      <c r="J78" s="93"/>
      <c r="K78" s="41"/>
      <c r="L78" s="253"/>
      <c r="M78" s="41"/>
      <c r="N78" s="47"/>
      <c r="O78" s="47"/>
      <c r="X78" s="44">
        <v>0.52083333333333304</v>
      </c>
      <c r="Y78" s="403" t="s">
        <v>864</v>
      </c>
      <c r="Z78" s="403" t="s">
        <v>865</v>
      </c>
      <c r="AA78" s="41">
        <v>6.6064814814815076E-2</v>
      </c>
      <c r="AB78" s="348">
        <v>5.8796296296296235E-3</v>
      </c>
      <c r="AC78" s="41">
        <v>7.19444444444447E-2</v>
      </c>
      <c r="AD78" s="43">
        <v>15.767344078486335</v>
      </c>
      <c r="AE78" s="43">
        <v>14.478764478764477</v>
      </c>
      <c r="AF78" s="45"/>
      <c r="AG78" s="93"/>
      <c r="AH78" s="93"/>
      <c r="AI78" s="45"/>
      <c r="AJ78" s="253"/>
      <c r="AK78" s="45"/>
      <c r="AL78" s="47"/>
      <c r="AM78" s="47"/>
      <c r="AV78" s="44">
        <v>0.61361111111111111</v>
      </c>
      <c r="AW78" s="403" t="s">
        <v>866</v>
      </c>
      <c r="AX78" s="403" t="s">
        <v>867</v>
      </c>
      <c r="AY78" s="45">
        <v>3.7106481481481546E-2</v>
      </c>
      <c r="AZ78" s="253">
        <v>5.7870370370369795E-3</v>
      </c>
      <c r="BA78" s="45">
        <v>4.2893518518518525E-2</v>
      </c>
      <c r="BB78" s="385">
        <v>16.843418590143482</v>
      </c>
      <c r="BC78" s="43">
        <v>14.570966001079332</v>
      </c>
      <c r="BD78" s="48">
        <v>22.92506898747612</v>
      </c>
      <c r="BE78" s="357"/>
      <c r="BF78" s="50">
        <v>0.10317129629629662</v>
      </c>
      <c r="BG78" s="50">
        <v>0.10905092592592625</v>
      </c>
      <c r="BH78" s="333"/>
      <c r="BI78" s="51">
        <v>40</v>
      </c>
      <c r="BJ78" s="52">
        <v>2.4761111111111114</v>
      </c>
      <c r="BK78" s="52">
        <v>2.6172222222222223</v>
      </c>
      <c r="BL78" s="2">
        <v>125</v>
      </c>
      <c r="BM78" s="2">
        <v>-54.016666666666666</v>
      </c>
      <c r="BN78" s="344">
        <v>110.98333333333333</v>
      </c>
    </row>
    <row r="79" spans="1:66" s="345" customFormat="1">
      <c r="A79" s="320">
        <v>56</v>
      </c>
      <c r="B79" s="321">
        <v>20</v>
      </c>
      <c r="C79" s="55">
        <v>17</v>
      </c>
      <c r="D79" s="56">
        <v>40</v>
      </c>
      <c r="E79" s="449">
        <v>374</v>
      </c>
      <c r="F79" s="449" t="s">
        <v>868</v>
      </c>
      <c r="G79" s="449" t="s">
        <v>223</v>
      </c>
      <c r="H79" s="92"/>
      <c r="I79" s="93"/>
      <c r="J79" s="93"/>
      <c r="K79" s="41"/>
      <c r="L79" s="253"/>
      <c r="M79" s="41"/>
      <c r="N79" s="47"/>
      <c r="O79" s="47"/>
      <c r="X79" s="44">
        <v>0.52083333333333337</v>
      </c>
      <c r="Y79" s="403" t="s">
        <v>869</v>
      </c>
      <c r="Z79" s="403" t="s">
        <v>870</v>
      </c>
      <c r="AA79" s="41">
        <v>6.032407407407403E-2</v>
      </c>
      <c r="AB79" s="253">
        <v>8.7384259259259967E-3</v>
      </c>
      <c r="AC79" s="41">
        <v>6.9062500000000027E-2</v>
      </c>
      <c r="AD79" s="43">
        <v>17.267843438219494</v>
      </c>
      <c r="AE79" s="43">
        <v>15.082956259426847</v>
      </c>
      <c r="AF79" s="45"/>
      <c r="AG79" s="93"/>
      <c r="AH79" s="93"/>
      <c r="AI79" s="45"/>
      <c r="AJ79" s="253"/>
      <c r="AK79" s="45"/>
      <c r="AL79" s="47"/>
      <c r="AM79" s="47"/>
      <c r="AV79" s="44">
        <v>0.61072916666666677</v>
      </c>
      <c r="AW79" s="403" t="s">
        <v>871</v>
      </c>
      <c r="AX79" s="403" t="s">
        <v>872</v>
      </c>
      <c r="AY79" s="45">
        <v>5.7060185185185186E-2</v>
      </c>
      <c r="AZ79" s="253">
        <v>5.6712962962961466E-3</v>
      </c>
      <c r="BA79" s="45">
        <v>6.2731481481481333E-2</v>
      </c>
      <c r="BB79" s="385">
        <v>10.953346855983773</v>
      </c>
      <c r="BC79" s="43">
        <v>9.9630996309963109</v>
      </c>
      <c r="BD79" s="48">
        <v>19.82196934936221</v>
      </c>
      <c r="BE79" s="357"/>
      <c r="BF79" s="50">
        <v>0.11738425925925922</v>
      </c>
      <c r="BG79" s="50">
        <v>0.12612268518518521</v>
      </c>
      <c r="BH79" s="333"/>
      <c r="BI79" s="51">
        <v>40</v>
      </c>
      <c r="BJ79" s="52">
        <v>2.8172222222222221</v>
      </c>
      <c r="BK79" s="52">
        <v>3.0269444444444442</v>
      </c>
      <c r="BL79" s="2">
        <v>120</v>
      </c>
      <c r="BM79" s="2">
        <v>-78.433333333333337</v>
      </c>
      <c r="BN79" s="344">
        <v>81.566666666666663</v>
      </c>
    </row>
    <row r="80" spans="1:66" s="345" customFormat="1">
      <c r="A80" s="270">
        <v>56</v>
      </c>
      <c r="B80" s="349">
        <v>20</v>
      </c>
      <c r="C80" s="247">
        <v>18</v>
      </c>
      <c r="D80" s="248">
        <v>40</v>
      </c>
      <c r="E80" s="450">
        <v>341</v>
      </c>
      <c r="F80" s="450" t="s">
        <v>211</v>
      </c>
      <c r="G80" s="450" t="s">
        <v>873</v>
      </c>
      <c r="H80" s="381"/>
      <c r="I80" s="318"/>
      <c r="J80" s="318"/>
      <c r="K80" s="253"/>
      <c r="L80" s="253"/>
      <c r="M80" s="253"/>
      <c r="N80" s="257"/>
      <c r="O80" s="257"/>
      <c r="P80" s="370"/>
      <c r="Q80" s="370"/>
      <c r="R80" s="370"/>
      <c r="S80" s="370"/>
      <c r="T80" s="370"/>
      <c r="U80" s="370"/>
      <c r="V80" s="370"/>
      <c r="W80" s="370"/>
      <c r="X80" s="255">
        <v>0.52083333333333304</v>
      </c>
      <c r="Y80" s="407" t="s">
        <v>874</v>
      </c>
      <c r="Z80" s="407" t="s">
        <v>875</v>
      </c>
      <c r="AA80" s="253">
        <v>4.3645833333333606E-2</v>
      </c>
      <c r="AB80" s="253">
        <v>5.1273148148148762E-3</v>
      </c>
      <c r="AC80" s="253">
        <v>4.8773148148148482E-2</v>
      </c>
      <c r="AD80" s="254">
        <v>23.866348448687347</v>
      </c>
      <c r="AE80" s="254">
        <v>21.357380161366873</v>
      </c>
      <c r="AF80" s="256"/>
      <c r="AG80" s="318"/>
      <c r="AH80" s="318"/>
      <c r="AI80" s="256"/>
      <c r="AJ80" s="253"/>
      <c r="AK80" s="256"/>
      <c r="AL80" s="257"/>
      <c r="AM80" s="257"/>
      <c r="AN80" s="370"/>
      <c r="AO80" s="370"/>
      <c r="AP80" s="370"/>
      <c r="AQ80" s="370"/>
      <c r="AR80" s="370"/>
      <c r="AS80" s="370"/>
      <c r="AT80" s="370"/>
      <c r="AU80" s="370"/>
      <c r="AV80" s="255">
        <v>0.59043981481481489</v>
      </c>
      <c r="AW80" s="408"/>
      <c r="AX80" s="408"/>
      <c r="AY80" s="256"/>
      <c r="AZ80" s="253"/>
      <c r="BA80" s="256"/>
      <c r="BB80" s="285"/>
      <c r="BC80" s="285"/>
      <c r="BD80" s="285"/>
      <c r="BE80" s="357"/>
      <c r="BF80" s="261"/>
      <c r="BG80" s="261"/>
      <c r="BH80" s="358"/>
      <c r="BI80" s="263"/>
      <c r="BJ80" s="264"/>
      <c r="BK80" s="264"/>
      <c r="BL80" s="265"/>
      <c r="BM80" s="265"/>
      <c r="BN80" s="359"/>
    </row>
    <row r="81" spans="1:66" s="345" customFormat="1">
      <c r="A81" s="270">
        <v>56</v>
      </c>
      <c r="B81" s="349">
        <v>20</v>
      </c>
      <c r="C81" s="247">
        <v>19</v>
      </c>
      <c r="D81" s="248">
        <v>40</v>
      </c>
      <c r="E81" s="450">
        <v>303</v>
      </c>
      <c r="F81" s="450" t="s">
        <v>876</v>
      </c>
      <c r="G81" s="450" t="s">
        <v>877</v>
      </c>
      <c r="H81" s="381"/>
      <c r="I81" s="318"/>
      <c r="J81" s="318"/>
      <c r="K81" s="253"/>
      <c r="L81" s="253"/>
      <c r="M81" s="253"/>
      <c r="N81" s="257"/>
      <c r="O81" s="257"/>
      <c r="P81" s="370"/>
      <c r="Q81" s="370"/>
      <c r="R81" s="370"/>
      <c r="S81" s="370"/>
      <c r="T81" s="370"/>
      <c r="U81" s="370"/>
      <c r="V81" s="370"/>
      <c r="W81" s="370"/>
      <c r="X81" s="255">
        <v>0.52083333333333304</v>
      </c>
      <c r="Y81" s="407" t="s">
        <v>878</v>
      </c>
      <c r="Z81" s="407" t="s">
        <v>879</v>
      </c>
      <c r="AA81" s="253">
        <v>5.5162037037037259E-2</v>
      </c>
      <c r="AB81" s="253">
        <v>5.0810185185186096E-3</v>
      </c>
      <c r="AC81" s="253">
        <v>6.0243055555555869E-2</v>
      </c>
      <c r="AD81" s="254">
        <v>18.883759966428872</v>
      </c>
      <c r="AE81" s="254">
        <v>17.291066282420751</v>
      </c>
      <c r="AF81" s="256"/>
      <c r="AG81" s="318"/>
      <c r="AH81" s="318"/>
      <c r="AI81" s="256"/>
      <c r="AJ81" s="253"/>
      <c r="AK81" s="256"/>
      <c r="AL81" s="257"/>
      <c r="AM81" s="257"/>
      <c r="AN81" s="370"/>
      <c r="AO81" s="370"/>
      <c r="AP81" s="370"/>
      <c r="AQ81" s="370"/>
      <c r="AR81" s="370"/>
      <c r="AS81" s="370"/>
      <c r="AT81" s="370"/>
      <c r="AU81" s="370"/>
      <c r="AV81" s="255">
        <v>0.60190972222222228</v>
      </c>
      <c r="AW81" s="408"/>
      <c r="AX81" s="408"/>
      <c r="AY81" s="256"/>
      <c r="AZ81" s="253"/>
      <c r="BA81" s="256"/>
      <c r="BB81" s="285"/>
      <c r="BC81" s="285"/>
      <c r="BD81" s="285"/>
      <c r="BE81" s="357"/>
      <c r="BF81" s="261"/>
      <c r="BG81" s="261"/>
      <c r="BH81" s="358"/>
      <c r="BI81" s="263"/>
      <c r="BJ81" s="264"/>
      <c r="BK81" s="264"/>
      <c r="BL81" s="265"/>
      <c r="BM81" s="265"/>
      <c r="BN81" s="359"/>
    </row>
    <row r="82" spans="1:66" s="345" customFormat="1">
      <c r="A82" s="270">
        <v>56</v>
      </c>
      <c r="B82" s="349">
        <v>20</v>
      </c>
      <c r="C82" s="247">
        <v>20</v>
      </c>
      <c r="D82" s="248">
        <v>40</v>
      </c>
      <c r="E82" s="450">
        <v>331</v>
      </c>
      <c r="F82" s="450" t="s">
        <v>880</v>
      </c>
      <c r="G82" s="450" t="s">
        <v>881</v>
      </c>
      <c r="H82" s="381"/>
      <c r="I82" s="318"/>
      <c r="J82" s="318"/>
      <c r="K82" s="253"/>
      <c r="L82" s="253"/>
      <c r="M82" s="253"/>
      <c r="N82" s="257"/>
      <c r="O82" s="257"/>
      <c r="P82" s="370"/>
      <c r="Q82" s="370"/>
      <c r="R82" s="370"/>
      <c r="S82" s="370"/>
      <c r="T82" s="370"/>
      <c r="U82" s="370"/>
      <c r="V82" s="370"/>
      <c r="W82" s="370"/>
      <c r="X82" s="255">
        <v>0.52083333333333304</v>
      </c>
      <c r="Y82" s="407"/>
      <c r="Z82" s="407"/>
      <c r="AA82" s="253"/>
      <c r="AB82" s="253"/>
      <c r="AC82" s="253"/>
      <c r="AD82" s="254"/>
      <c r="AE82" s="254"/>
      <c r="AF82" s="256"/>
      <c r="AG82" s="318"/>
      <c r="AH82" s="318"/>
      <c r="AI82" s="256"/>
      <c r="AJ82" s="253"/>
      <c r="AK82" s="256"/>
      <c r="AL82" s="257"/>
      <c r="AM82" s="257"/>
      <c r="AN82" s="370"/>
      <c r="AO82" s="370"/>
      <c r="AP82" s="370"/>
      <c r="AQ82" s="370"/>
      <c r="AR82" s="370"/>
      <c r="AS82" s="370"/>
      <c r="AT82" s="370"/>
      <c r="AU82" s="370"/>
      <c r="AV82" s="255">
        <v>2.0833333333333332E-2</v>
      </c>
      <c r="AW82" s="408"/>
      <c r="AX82" s="408"/>
      <c r="AY82" s="256"/>
      <c r="AZ82" s="253"/>
      <c r="BA82" s="256"/>
      <c r="BB82" s="285"/>
      <c r="BC82" s="285"/>
      <c r="BD82" s="285"/>
      <c r="BE82" s="357"/>
      <c r="BF82" s="261"/>
      <c r="BG82" s="261"/>
      <c r="BH82" s="358"/>
      <c r="BI82" s="263"/>
      <c r="BJ82" s="264"/>
      <c r="BK82" s="264"/>
      <c r="BL82" s="265"/>
      <c r="BM82" s="265"/>
      <c r="BN82" s="359"/>
    </row>
    <row r="83" spans="1:66" s="345" customFormat="1">
      <c r="A83" s="270">
        <v>56</v>
      </c>
      <c r="B83" s="349">
        <v>20</v>
      </c>
      <c r="C83" s="247">
        <v>21</v>
      </c>
      <c r="D83" s="248">
        <v>40</v>
      </c>
      <c r="E83" s="450">
        <v>359</v>
      </c>
      <c r="F83" s="450" t="s">
        <v>882</v>
      </c>
      <c r="G83" s="450" t="s">
        <v>883</v>
      </c>
      <c r="H83" s="381"/>
      <c r="I83" s="318"/>
      <c r="J83" s="318"/>
      <c r="K83" s="253"/>
      <c r="L83" s="253"/>
      <c r="M83" s="253"/>
      <c r="N83" s="257"/>
      <c r="O83" s="257"/>
      <c r="P83" s="370"/>
      <c r="Q83" s="370"/>
      <c r="R83" s="370"/>
      <c r="S83" s="370"/>
      <c r="T83" s="370"/>
      <c r="U83" s="370"/>
      <c r="V83" s="370"/>
      <c r="W83" s="370"/>
      <c r="X83" s="255">
        <v>0.52083333333333304</v>
      </c>
      <c r="Y83" s="407" t="s">
        <v>884</v>
      </c>
      <c r="Z83" s="407" t="s">
        <v>885</v>
      </c>
      <c r="AA83" s="253">
        <v>5.5104166666666954E-2</v>
      </c>
      <c r="AB83" s="253">
        <v>3.564814814814854E-3</v>
      </c>
      <c r="AC83" s="253">
        <v>5.8668981481481808E-2</v>
      </c>
      <c r="AD83" s="254">
        <v>18.903591682419659</v>
      </c>
      <c r="AE83" s="254">
        <v>17.754981258630895</v>
      </c>
      <c r="AF83" s="256"/>
      <c r="AG83" s="318"/>
      <c r="AH83" s="318"/>
      <c r="AI83" s="256"/>
      <c r="AJ83" s="253"/>
      <c r="AK83" s="256"/>
      <c r="AL83" s="257"/>
      <c r="AM83" s="257"/>
      <c r="AN83" s="370"/>
      <c r="AO83" s="370"/>
      <c r="AP83" s="370"/>
      <c r="AQ83" s="370"/>
      <c r="AR83" s="370"/>
      <c r="AS83" s="370"/>
      <c r="AT83" s="370"/>
      <c r="AU83" s="370"/>
      <c r="AV83" s="255">
        <v>0.60033564814814822</v>
      </c>
      <c r="AW83" s="408"/>
      <c r="AX83" s="408"/>
      <c r="AY83" s="256"/>
      <c r="AZ83" s="253"/>
      <c r="BA83" s="256"/>
      <c r="BB83" s="285"/>
      <c r="BC83" s="285"/>
      <c r="BD83" s="285"/>
      <c r="BE83" s="357"/>
      <c r="BF83" s="261"/>
      <c r="BG83" s="261"/>
      <c r="BH83" s="358"/>
      <c r="BI83" s="263"/>
      <c r="BJ83" s="264"/>
      <c r="BK83" s="264"/>
      <c r="BL83" s="265"/>
      <c r="BM83" s="265"/>
      <c r="BN83" s="359"/>
    </row>
    <row r="84" spans="1:66" s="345" customFormat="1">
      <c r="A84" s="270">
        <v>56</v>
      </c>
      <c r="B84" s="349">
        <v>20</v>
      </c>
      <c r="C84" s="247">
        <v>22</v>
      </c>
      <c r="D84" s="248">
        <v>40</v>
      </c>
      <c r="E84" s="450">
        <v>302</v>
      </c>
      <c r="F84" s="450" t="s">
        <v>886</v>
      </c>
      <c r="G84" s="450" t="s">
        <v>887</v>
      </c>
      <c r="H84" s="381"/>
      <c r="I84" s="318"/>
      <c r="J84" s="318"/>
      <c r="K84" s="253"/>
      <c r="L84" s="253"/>
      <c r="M84" s="253"/>
      <c r="N84" s="257"/>
      <c r="O84" s="257"/>
      <c r="P84" s="370"/>
      <c r="Q84" s="370"/>
      <c r="R84" s="370"/>
      <c r="S84" s="370"/>
      <c r="T84" s="370"/>
      <c r="U84" s="370"/>
      <c r="V84" s="370"/>
      <c r="W84" s="370"/>
      <c r="X84" s="255">
        <v>0.52083333333333304</v>
      </c>
      <c r="Y84" s="407" t="s">
        <v>888</v>
      </c>
      <c r="Z84" s="407" t="s">
        <v>889</v>
      </c>
      <c r="AA84" s="253">
        <v>5.1180555555555896E-2</v>
      </c>
      <c r="AB84" s="253">
        <v>1.315972222222217E-2</v>
      </c>
      <c r="AC84" s="253">
        <v>6.4340277777778065E-2</v>
      </c>
      <c r="AD84" s="254">
        <v>20.352781546811396</v>
      </c>
      <c r="AE84" s="254">
        <v>16.189962223421482</v>
      </c>
      <c r="AF84" s="256"/>
      <c r="AG84" s="318"/>
      <c r="AH84" s="318"/>
      <c r="AI84" s="256"/>
      <c r="AJ84" s="253"/>
      <c r="AK84" s="256"/>
      <c r="AL84" s="257"/>
      <c r="AM84" s="257"/>
      <c r="AN84" s="370"/>
      <c r="AO84" s="370"/>
      <c r="AP84" s="370"/>
      <c r="AQ84" s="370"/>
      <c r="AR84" s="370"/>
      <c r="AS84" s="370"/>
      <c r="AT84" s="370"/>
      <c r="AU84" s="370"/>
      <c r="AV84" s="255">
        <v>0.60600694444444447</v>
      </c>
      <c r="AW84" s="408"/>
      <c r="AX84" s="408"/>
      <c r="AY84" s="256"/>
      <c r="AZ84" s="253"/>
      <c r="BA84" s="256"/>
      <c r="BB84" s="285"/>
      <c r="BC84" s="285"/>
      <c r="BD84" s="285"/>
      <c r="BE84" s="357"/>
      <c r="BF84" s="261"/>
      <c r="BG84" s="261"/>
      <c r="BH84" s="358"/>
      <c r="BI84" s="263"/>
      <c r="BJ84" s="264"/>
      <c r="BK84" s="264"/>
      <c r="BL84" s="265"/>
      <c r="BM84" s="265"/>
      <c r="BN84" s="359"/>
    </row>
    <row r="85" spans="1:66" s="345" customFormat="1">
      <c r="A85" s="270">
        <v>56</v>
      </c>
      <c r="B85" s="349">
        <v>20</v>
      </c>
      <c r="C85" s="247">
        <v>23</v>
      </c>
      <c r="D85" s="248">
        <v>40</v>
      </c>
      <c r="E85" s="450">
        <v>324</v>
      </c>
      <c r="F85" s="450" t="s">
        <v>890</v>
      </c>
      <c r="G85" s="450" t="s">
        <v>891</v>
      </c>
      <c r="H85" s="381"/>
      <c r="I85" s="318"/>
      <c r="J85" s="318"/>
      <c r="K85" s="253"/>
      <c r="L85" s="253"/>
      <c r="M85" s="253"/>
      <c r="N85" s="257"/>
      <c r="O85" s="257"/>
      <c r="P85" s="370"/>
      <c r="Q85" s="370"/>
      <c r="R85" s="370"/>
      <c r="S85" s="370"/>
      <c r="T85" s="370"/>
      <c r="U85" s="370"/>
      <c r="V85" s="370"/>
      <c r="W85" s="370"/>
      <c r="X85" s="255">
        <v>0.52083333333333304</v>
      </c>
      <c r="Y85" s="407"/>
      <c r="Z85" s="407"/>
      <c r="AA85" s="253"/>
      <c r="AB85" s="253"/>
      <c r="AC85" s="253"/>
      <c r="AD85" s="254"/>
      <c r="AE85" s="254"/>
      <c r="AF85" s="256"/>
      <c r="AG85" s="318"/>
      <c r="AH85" s="318"/>
      <c r="AI85" s="256"/>
      <c r="AJ85" s="253"/>
      <c r="AK85" s="256"/>
      <c r="AL85" s="257"/>
      <c r="AM85" s="257"/>
      <c r="AN85" s="370"/>
      <c r="AO85" s="370"/>
      <c r="AP85" s="370"/>
      <c r="AQ85" s="370"/>
      <c r="AR85" s="370"/>
      <c r="AS85" s="370"/>
      <c r="AT85" s="370"/>
      <c r="AU85" s="370"/>
      <c r="AV85" s="255">
        <v>2.0833333333333332E-2</v>
      </c>
      <c r="AW85" s="408"/>
      <c r="AX85" s="408"/>
      <c r="AY85" s="256"/>
      <c r="AZ85" s="253"/>
      <c r="BA85" s="256"/>
      <c r="BB85" s="285"/>
      <c r="BC85" s="285"/>
      <c r="BD85" s="285"/>
      <c r="BE85" s="357"/>
      <c r="BF85" s="261"/>
      <c r="BG85" s="261"/>
      <c r="BH85" s="358"/>
      <c r="BI85" s="263"/>
      <c r="BJ85" s="264"/>
      <c r="BK85" s="264"/>
      <c r="BL85" s="265"/>
      <c r="BM85" s="265"/>
      <c r="BN85" s="359"/>
    </row>
    <row r="86" spans="1:66" s="345" customFormat="1">
      <c r="A86" s="270">
        <v>56</v>
      </c>
      <c r="B86" s="349">
        <v>20</v>
      </c>
      <c r="C86" s="247">
        <v>24</v>
      </c>
      <c r="D86" s="248">
        <v>40</v>
      </c>
      <c r="E86" s="450">
        <v>347</v>
      </c>
      <c r="F86" s="450" t="s">
        <v>892</v>
      </c>
      <c r="G86" s="450" t="s">
        <v>893</v>
      </c>
      <c r="H86" s="381"/>
      <c r="I86" s="318"/>
      <c r="J86" s="318"/>
      <c r="K86" s="253"/>
      <c r="L86" s="253"/>
      <c r="M86" s="253"/>
      <c r="N86" s="257"/>
      <c r="O86" s="257"/>
      <c r="P86" s="370"/>
      <c r="Q86" s="370"/>
      <c r="R86" s="370"/>
      <c r="S86" s="370"/>
      <c r="T86" s="370"/>
      <c r="U86" s="370"/>
      <c r="V86" s="370"/>
      <c r="W86" s="370"/>
      <c r="X86" s="255">
        <v>0.52083333333333304</v>
      </c>
      <c r="Y86" s="407" t="s">
        <v>894</v>
      </c>
      <c r="Z86" s="407" t="s">
        <v>895</v>
      </c>
      <c r="AA86" s="253">
        <v>5.1724537037037277E-2</v>
      </c>
      <c r="AB86" s="253">
        <v>1.0995370370370461E-2</v>
      </c>
      <c r="AC86" s="253">
        <v>6.2719907407407738E-2</v>
      </c>
      <c r="AD86" s="254">
        <v>20.138733497426717</v>
      </c>
      <c r="AE86" s="254">
        <v>16.608230300793505</v>
      </c>
      <c r="AF86" s="256"/>
      <c r="AG86" s="318"/>
      <c r="AH86" s="318"/>
      <c r="AI86" s="256"/>
      <c r="AJ86" s="253"/>
      <c r="AK86" s="256"/>
      <c r="AL86" s="257"/>
      <c r="AM86" s="257"/>
      <c r="AN86" s="370"/>
      <c r="AO86" s="370"/>
      <c r="AP86" s="370"/>
      <c r="AQ86" s="370"/>
      <c r="AR86" s="370"/>
      <c r="AS86" s="370"/>
      <c r="AT86" s="370"/>
      <c r="AU86" s="370"/>
      <c r="AV86" s="255">
        <v>0.60438657407407415</v>
      </c>
      <c r="AW86" s="408"/>
      <c r="AX86" s="408"/>
      <c r="AY86" s="256"/>
      <c r="AZ86" s="253"/>
      <c r="BA86" s="256"/>
      <c r="BB86" s="285"/>
      <c r="BC86" s="285"/>
      <c r="BD86" s="285"/>
      <c r="BE86" s="357"/>
      <c r="BF86" s="261"/>
      <c r="BG86" s="261"/>
      <c r="BH86" s="358"/>
      <c r="BI86" s="263"/>
      <c r="BJ86" s="264"/>
      <c r="BK86" s="264"/>
      <c r="BL86" s="265"/>
      <c r="BM86" s="265"/>
      <c r="BN86" s="359"/>
    </row>
    <row r="87" spans="1:66" s="345" customFormat="1">
      <c r="A87" s="270">
        <v>56</v>
      </c>
      <c r="B87" s="349">
        <v>20</v>
      </c>
      <c r="C87" s="247">
        <v>25</v>
      </c>
      <c r="D87" s="248">
        <v>40</v>
      </c>
      <c r="E87" s="450">
        <v>362</v>
      </c>
      <c r="F87" s="450" t="s">
        <v>896</v>
      </c>
      <c r="G87" s="450" t="s">
        <v>233</v>
      </c>
      <c r="H87" s="381"/>
      <c r="I87" s="318"/>
      <c r="J87" s="318"/>
      <c r="K87" s="253"/>
      <c r="L87" s="253"/>
      <c r="M87" s="253"/>
      <c r="N87" s="257"/>
      <c r="O87" s="257"/>
      <c r="P87" s="370"/>
      <c r="Q87" s="370"/>
      <c r="R87" s="370"/>
      <c r="S87" s="370"/>
      <c r="T87" s="370"/>
      <c r="U87" s="370"/>
      <c r="V87" s="370"/>
      <c r="W87" s="370"/>
      <c r="X87" s="255">
        <v>0.52083333333333304</v>
      </c>
      <c r="Y87" s="407" t="s">
        <v>897</v>
      </c>
      <c r="Z87" s="407" t="s">
        <v>898</v>
      </c>
      <c r="AA87" s="253">
        <v>4.4375000000000275E-2</v>
      </c>
      <c r="AB87" s="253">
        <v>1.2164351851851829E-2</v>
      </c>
      <c r="AC87" s="253">
        <v>5.6539351851852104E-2</v>
      </c>
      <c r="AD87" s="254">
        <v>23.474178403755868</v>
      </c>
      <c r="AE87" s="254">
        <v>18.423746161719549</v>
      </c>
      <c r="AF87" s="256"/>
      <c r="AG87" s="318"/>
      <c r="AH87" s="318"/>
      <c r="AI87" s="256"/>
      <c r="AJ87" s="253"/>
      <c r="AK87" s="256"/>
      <c r="AL87" s="257"/>
      <c r="AM87" s="257"/>
      <c r="AN87" s="370"/>
      <c r="AO87" s="370"/>
      <c r="AP87" s="370"/>
      <c r="AQ87" s="370"/>
      <c r="AR87" s="370"/>
      <c r="AS87" s="370"/>
      <c r="AT87" s="370"/>
      <c r="AU87" s="370"/>
      <c r="AV87" s="255">
        <v>0.59820601851851851</v>
      </c>
      <c r="AW87" s="408"/>
      <c r="AX87" s="408"/>
      <c r="AY87" s="256"/>
      <c r="AZ87" s="253"/>
      <c r="BA87" s="256"/>
      <c r="BB87" s="285"/>
      <c r="BC87" s="285"/>
      <c r="BD87" s="285"/>
      <c r="BE87" s="357"/>
      <c r="BF87" s="261"/>
      <c r="BG87" s="261"/>
      <c r="BH87" s="358"/>
      <c r="BI87" s="263"/>
      <c r="BJ87" s="264"/>
      <c r="BK87" s="264"/>
      <c r="BL87" s="265"/>
      <c r="BM87" s="265"/>
      <c r="BN87" s="359"/>
    </row>
    <row r="88" spans="1:66">
      <c r="A88" s="386" t="s">
        <v>0</v>
      </c>
      <c r="B88" s="386"/>
      <c r="C88" s="386" t="s">
        <v>0</v>
      </c>
      <c r="D88" s="386">
        <v>40</v>
      </c>
      <c r="E88" s="387" t="s">
        <v>55</v>
      </c>
      <c r="F88" s="387"/>
      <c r="G88" s="387"/>
      <c r="H88" s="388"/>
      <c r="I88" s="389"/>
      <c r="J88" s="389"/>
      <c r="K88" s="390"/>
      <c r="L88" s="391"/>
      <c r="M88" s="390"/>
      <c r="N88" s="392"/>
      <c r="O88" s="392"/>
      <c r="P88" s="397"/>
      <c r="Q88" s="394"/>
      <c r="R88" s="394"/>
      <c r="S88" s="394"/>
      <c r="T88" s="398"/>
      <c r="U88" s="397"/>
      <c r="V88" s="397"/>
      <c r="W88" s="397"/>
      <c r="X88" s="397"/>
      <c r="Y88" s="397"/>
      <c r="Z88" s="397"/>
      <c r="AA88" s="397"/>
      <c r="AB88" s="398"/>
      <c r="AC88" s="397"/>
      <c r="AD88" s="397"/>
      <c r="AE88" s="397"/>
      <c r="AF88" s="397"/>
      <c r="AG88" s="394"/>
      <c r="AH88" s="394"/>
      <c r="AI88" s="397"/>
      <c r="AJ88" s="398"/>
      <c r="AK88" s="397"/>
      <c r="AL88" s="393"/>
      <c r="AM88" s="393"/>
      <c r="AN88" s="393"/>
      <c r="AO88" s="394"/>
      <c r="AP88" s="394"/>
      <c r="AQ88" s="393"/>
      <c r="AR88" s="396"/>
      <c r="AS88" s="393"/>
      <c r="AT88" s="393"/>
      <c r="AU88" s="393"/>
      <c r="AV88" s="393"/>
      <c r="AW88" s="397"/>
      <c r="AX88" s="397"/>
      <c r="AY88" s="397"/>
      <c r="AZ88" s="399"/>
      <c r="BA88" s="397"/>
      <c r="BB88" s="397"/>
      <c r="BC88" s="397"/>
      <c r="BD88" s="397"/>
      <c r="BE88" s="357"/>
      <c r="BF88" s="393"/>
      <c r="BG88" s="386">
        <v>40</v>
      </c>
      <c r="BH88" s="358"/>
      <c r="BI88" s="400">
        <v>0.66666666666666663</v>
      </c>
      <c r="BJ88" s="401"/>
      <c r="BK88" s="402" t="s">
        <v>0</v>
      </c>
      <c r="BL88" s="402"/>
      <c r="BM88" s="402"/>
      <c r="BN88" s="344"/>
    </row>
    <row r="89" spans="1:66" s="345" customFormat="1">
      <c r="A89" s="320">
        <v>56</v>
      </c>
      <c r="B89" s="321">
        <v>20</v>
      </c>
      <c r="C89" s="55">
        <v>1</v>
      </c>
      <c r="D89" s="56">
        <v>40</v>
      </c>
      <c r="E89" s="449">
        <v>338</v>
      </c>
      <c r="F89" s="449" t="s">
        <v>360</v>
      </c>
      <c r="G89" s="449" t="s">
        <v>361</v>
      </c>
      <c r="H89" s="92"/>
      <c r="I89" s="93"/>
      <c r="J89" s="93"/>
      <c r="K89" s="41"/>
      <c r="L89" s="253"/>
      <c r="M89" s="41"/>
      <c r="N89" s="47"/>
      <c r="O89" s="47"/>
      <c r="P89" s="44">
        <v>0.52083333333333337</v>
      </c>
      <c r="Q89" s="403" t="s">
        <v>899</v>
      </c>
      <c r="R89" s="403" t="s">
        <v>900</v>
      </c>
      <c r="S89" s="41">
        <v>4.4050925925925855E-2</v>
      </c>
      <c r="T89" s="253">
        <v>3.6689814814815369E-3</v>
      </c>
      <c r="U89" s="41">
        <v>4.7719907407407391E-2</v>
      </c>
      <c r="V89" s="43">
        <v>30.835522858644246</v>
      </c>
      <c r="W89" s="43">
        <v>28.464710162503032</v>
      </c>
      <c r="X89" s="45"/>
      <c r="Y89" s="93"/>
      <c r="Z89" s="93"/>
      <c r="AA89" s="41"/>
      <c r="AB89" s="253"/>
      <c r="AC89" s="41"/>
      <c r="AD89" s="47"/>
      <c r="AE89" s="47"/>
      <c r="AF89" s="45"/>
      <c r="AG89" s="93"/>
      <c r="AH89" s="93"/>
      <c r="AI89" s="45"/>
      <c r="AJ89" s="253"/>
      <c r="AK89" s="45"/>
      <c r="AL89" s="47"/>
      <c r="AM89" s="47"/>
      <c r="AN89" s="44">
        <v>0.58938657407407413</v>
      </c>
      <c r="AO89" s="403" t="s">
        <v>901</v>
      </c>
      <c r="AP89" s="403" t="s">
        <v>902</v>
      </c>
      <c r="AQ89" s="45">
        <v>2.4120370370370292E-2</v>
      </c>
      <c r="AR89" s="253">
        <v>6.2037037037037113E-3</v>
      </c>
      <c r="AS89" s="45">
        <v>3.0324074074074003E-2</v>
      </c>
      <c r="AT89" s="341">
        <v>34.548944337811896</v>
      </c>
      <c r="AU89" s="43">
        <v>27.480916030534353</v>
      </c>
      <c r="AV89" s="286"/>
      <c r="AW89" s="409"/>
      <c r="AX89" s="409"/>
      <c r="AY89" s="45"/>
      <c r="AZ89" s="41"/>
      <c r="BA89" s="45"/>
      <c r="BB89" s="281"/>
      <c r="BC89" s="281"/>
      <c r="BD89" s="48">
        <v>21.355479756784813</v>
      </c>
      <c r="BE89" s="357"/>
      <c r="BF89" s="50">
        <v>6.8171296296296147E-2</v>
      </c>
      <c r="BG89" s="50">
        <v>7.8043981481481395E-2</v>
      </c>
      <c r="BH89" s="358"/>
      <c r="BI89" s="51">
        <v>40</v>
      </c>
      <c r="BJ89" s="52">
        <v>1.6361111111111111</v>
      </c>
      <c r="BK89" s="52">
        <v>1.8730555555555557</v>
      </c>
      <c r="BL89" s="2">
        <v>200</v>
      </c>
      <c r="BM89" s="2">
        <v>0</v>
      </c>
      <c r="BN89" s="344">
        <v>240</v>
      </c>
    </row>
    <row r="90" spans="1:66" s="345" customFormat="1">
      <c r="A90" s="320">
        <v>56</v>
      </c>
      <c r="B90" s="321">
        <v>20</v>
      </c>
      <c r="C90" s="55">
        <v>2</v>
      </c>
      <c r="D90" s="56">
        <v>40</v>
      </c>
      <c r="E90" s="449">
        <v>363</v>
      </c>
      <c r="F90" s="449" t="s">
        <v>903</v>
      </c>
      <c r="G90" s="449" t="s">
        <v>904</v>
      </c>
      <c r="H90" s="92"/>
      <c r="I90" s="93"/>
      <c r="J90" s="93"/>
      <c r="K90" s="41"/>
      <c r="L90" s="253"/>
      <c r="M90" s="41"/>
      <c r="N90" s="47"/>
      <c r="O90" s="47"/>
      <c r="P90" s="44">
        <v>0.52083333333333304</v>
      </c>
      <c r="Q90" s="403" t="s">
        <v>905</v>
      </c>
      <c r="R90" s="403" t="s">
        <v>906</v>
      </c>
      <c r="S90" s="41">
        <v>4.4201388888889137E-2</v>
      </c>
      <c r="T90" s="253">
        <v>3.2291666666667274E-3</v>
      </c>
      <c r="U90" s="41">
        <v>4.7430555555555864E-2</v>
      </c>
      <c r="V90" s="43">
        <v>30.730557737627652</v>
      </c>
      <c r="W90" s="43">
        <v>28.638360175695468</v>
      </c>
      <c r="X90" s="45"/>
      <c r="Y90" s="93"/>
      <c r="Z90" s="93"/>
      <c r="AA90" s="41"/>
      <c r="AB90" s="253"/>
      <c r="AC90" s="41"/>
      <c r="AD90" s="47"/>
      <c r="AE90" s="47"/>
      <c r="AF90" s="45"/>
      <c r="AG90" s="93"/>
      <c r="AH90" s="93"/>
      <c r="AI90" s="45"/>
      <c r="AJ90" s="253"/>
      <c r="AK90" s="45"/>
      <c r="AL90" s="47"/>
      <c r="AM90" s="47"/>
      <c r="AN90" s="44">
        <v>0.58909722222222227</v>
      </c>
      <c r="AO90" s="403" t="s">
        <v>907</v>
      </c>
      <c r="AP90" s="403" t="s">
        <v>908</v>
      </c>
      <c r="AQ90" s="45">
        <v>2.4513888888888835E-2</v>
      </c>
      <c r="AR90" s="253">
        <v>6.1689814814814836E-3</v>
      </c>
      <c r="AS90" s="45">
        <v>3.0682870370370319E-2</v>
      </c>
      <c r="AT90" s="341">
        <v>33.994334277620396</v>
      </c>
      <c r="AU90" s="43">
        <v>27.159562429271972</v>
      </c>
      <c r="AV90" s="286"/>
      <c r="AW90" s="409"/>
      <c r="AX90" s="409"/>
      <c r="AY90" s="45"/>
      <c r="AZ90" s="41"/>
      <c r="BA90" s="45"/>
      <c r="BB90" s="281"/>
      <c r="BC90" s="281"/>
      <c r="BD90" s="48">
        <v>21.336494295451178</v>
      </c>
      <c r="BE90" s="357"/>
      <c r="BF90" s="50">
        <v>6.8715277777777972E-2</v>
      </c>
      <c r="BG90" s="50">
        <v>7.8113425925926183E-2</v>
      </c>
      <c r="BH90" s="333"/>
      <c r="BI90" s="51">
        <v>40</v>
      </c>
      <c r="BJ90" s="52">
        <v>1.6491666666666667</v>
      </c>
      <c r="BK90" s="52">
        <v>1.8747222222222222</v>
      </c>
      <c r="BL90" s="2">
        <v>195</v>
      </c>
      <c r="BM90" s="2">
        <v>-0.1</v>
      </c>
      <c r="BN90" s="344">
        <v>234.9</v>
      </c>
    </row>
    <row r="91" spans="1:66" s="345" customFormat="1">
      <c r="A91" s="320">
        <v>56</v>
      </c>
      <c r="B91" s="321">
        <v>20</v>
      </c>
      <c r="C91" s="55">
        <v>3</v>
      </c>
      <c r="D91" s="56">
        <v>40</v>
      </c>
      <c r="E91" s="449">
        <v>365</v>
      </c>
      <c r="F91" s="449" t="s">
        <v>909</v>
      </c>
      <c r="G91" s="449" t="s">
        <v>365</v>
      </c>
      <c r="H91" s="92"/>
      <c r="I91" s="93"/>
      <c r="J91" s="93"/>
      <c r="K91" s="41"/>
      <c r="L91" s="253"/>
      <c r="M91" s="41"/>
      <c r="N91" s="47"/>
      <c r="O91" s="47"/>
      <c r="P91" s="44">
        <v>0.52083333333333337</v>
      </c>
      <c r="Q91" s="403" t="s">
        <v>910</v>
      </c>
      <c r="R91" s="403" t="s">
        <v>911</v>
      </c>
      <c r="S91" s="41">
        <v>4.4247685185185182E-2</v>
      </c>
      <c r="T91" s="253">
        <v>6.4004629629629273E-3</v>
      </c>
      <c r="U91" s="41">
        <v>5.0648148148148109E-2</v>
      </c>
      <c r="V91" s="43">
        <v>30.698404394454613</v>
      </c>
      <c r="W91" s="43">
        <v>26.819012797074958</v>
      </c>
      <c r="X91" s="45"/>
      <c r="Y91" s="93"/>
      <c r="Z91" s="93"/>
      <c r="AA91" s="41"/>
      <c r="AB91" s="253"/>
      <c r="AC91" s="41"/>
      <c r="AD91" s="47"/>
      <c r="AE91" s="47"/>
      <c r="AF91" s="45"/>
      <c r="AG91" s="93"/>
      <c r="AH91" s="93"/>
      <c r="AI91" s="45"/>
      <c r="AJ91" s="253"/>
      <c r="AK91" s="45"/>
      <c r="AL91" s="47"/>
      <c r="AM91" s="47"/>
      <c r="AN91" s="44">
        <v>0.59231481481481485</v>
      </c>
      <c r="AO91" s="403" t="s">
        <v>912</v>
      </c>
      <c r="AP91" s="403" t="s">
        <v>913</v>
      </c>
      <c r="AQ91" s="45">
        <v>2.2256944444444482E-2</v>
      </c>
      <c r="AR91" s="253">
        <v>1.0891203703703667E-2</v>
      </c>
      <c r="AS91" s="45">
        <v>3.3148148148148149E-2</v>
      </c>
      <c r="AT91" s="341">
        <v>37.441497659906396</v>
      </c>
      <c r="AU91" s="43">
        <v>25.139664804469273</v>
      </c>
      <c r="AV91" s="286"/>
      <c r="AW91" s="409"/>
      <c r="AX91" s="409"/>
      <c r="AY91" s="45"/>
      <c r="AZ91" s="41"/>
      <c r="BA91" s="45"/>
      <c r="BB91" s="281"/>
      <c r="BC91" s="281"/>
      <c r="BD91" s="48">
        <v>19.88950276243094</v>
      </c>
      <c r="BE91" s="357"/>
      <c r="BF91" s="50">
        <v>6.6504629629629664E-2</v>
      </c>
      <c r="BG91" s="50">
        <v>8.3796296296296258E-2</v>
      </c>
      <c r="BH91" s="333"/>
      <c r="BI91" s="51">
        <v>40</v>
      </c>
      <c r="BJ91" s="52">
        <v>1.5961111111111113</v>
      </c>
      <c r="BK91" s="52">
        <v>2.0111111111111111</v>
      </c>
      <c r="BL91" s="2">
        <v>190</v>
      </c>
      <c r="BM91" s="2">
        <v>-8.2833333333333332</v>
      </c>
      <c r="BN91" s="344">
        <v>221.71666666666667</v>
      </c>
    </row>
    <row r="92" spans="1:66" s="345" customFormat="1">
      <c r="A92" s="320">
        <v>56</v>
      </c>
      <c r="B92" s="321">
        <v>20</v>
      </c>
      <c r="C92" s="55">
        <v>4</v>
      </c>
      <c r="D92" s="56">
        <v>40</v>
      </c>
      <c r="E92" s="449">
        <v>380</v>
      </c>
      <c r="F92" s="449" t="s">
        <v>384</v>
      </c>
      <c r="G92" s="449" t="s">
        <v>385</v>
      </c>
      <c r="H92" s="92"/>
      <c r="I92" s="93"/>
      <c r="J92" s="93"/>
      <c r="K92" s="41"/>
      <c r="L92" s="253"/>
      <c r="M92" s="41"/>
      <c r="N92" s="47"/>
      <c r="O92" s="47"/>
      <c r="P92" s="44">
        <v>0.52083333333333304</v>
      </c>
      <c r="Q92" s="403" t="s">
        <v>914</v>
      </c>
      <c r="R92" s="403" t="s">
        <v>915</v>
      </c>
      <c r="S92" s="41">
        <v>5.7500000000000329E-2</v>
      </c>
      <c r="T92" s="253">
        <v>6.2847222222222054E-3</v>
      </c>
      <c r="U92" s="41">
        <v>6.3784722222222534E-2</v>
      </c>
      <c r="V92" s="43">
        <v>23.623188405797102</v>
      </c>
      <c r="W92" s="43">
        <v>21.295590636908003</v>
      </c>
      <c r="X92" s="45"/>
      <c r="Y92" s="93"/>
      <c r="Z92" s="93"/>
      <c r="AA92" s="41"/>
      <c r="AB92" s="253"/>
      <c r="AC92" s="41"/>
      <c r="AD92" s="47"/>
      <c r="AE92" s="47"/>
      <c r="AF92" s="45"/>
      <c r="AG92" s="93"/>
      <c r="AH92" s="93"/>
      <c r="AI92" s="45"/>
      <c r="AJ92" s="253"/>
      <c r="AK92" s="45"/>
      <c r="AL92" s="47"/>
      <c r="AM92" s="47"/>
      <c r="AN92" s="44">
        <v>0.60545138888888894</v>
      </c>
      <c r="AO92" s="403" t="s">
        <v>916</v>
      </c>
      <c r="AP92" s="403" t="s">
        <v>917</v>
      </c>
      <c r="AQ92" s="45">
        <v>3.4930555555555465E-2</v>
      </c>
      <c r="AR92" s="253">
        <v>5.2777777777778256E-3</v>
      </c>
      <c r="AS92" s="45">
        <v>4.020833333333329E-2</v>
      </c>
      <c r="AT92" s="341">
        <v>23.856858846918488</v>
      </c>
      <c r="AU92" s="43">
        <v>20.725388601036268</v>
      </c>
      <c r="AV92" s="286"/>
      <c r="AW92" s="409"/>
      <c r="AX92" s="409"/>
      <c r="AY92" s="45"/>
      <c r="AZ92" s="41"/>
      <c r="BA92" s="45"/>
      <c r="BB92" s="281"/>
      <c r="BC92" s="281"/>
      <c r="BD92" s="48">
        <v>16.026711185308848</v>
      </c>
      <c r="BE92" s="357"/>
      <c r="BF92" s="50">
        <v>9.2430555555555793E-2</v>
      </c>
      <c r="BG92" s="50">
        <v>0.10399305555555582</v>
      </c>
      <c r="BH92" s="333"/>
      <c r="BI92" s="51">
        <v>40</v>
      </c>
      <c r="BJ92" s="52">
        <v>2.2183333333333333</v>
      </c>
      <c r="BK92" s="52">
        <v>2.4958333333333336</v>
      </c>
      <c r="BL92" s="2">
        <v>185</v>
      </c>
      <c r="BM92" s="2">
        <v>-37.366666666666667</v>
      </c>
      <c r="BN92" s="344">
        <v>187.63333333333333</v>
      </c>
    </row>
    <row r="93" spans="1:66" s="345" customFormat="1">
      <c r="A93" s="320">
        <v>56</v>
      </c>
      <c r="B93" s="321">
        <v>20</v>
      </c>
      <c r="C93" s="55">
        <v>5</v>
      </c>
      <c r="D93" s="56">
        <v>40</v>
      </c>
      <c r="E93" s="449">
        <v>337</v>
      </c>
      <c r="F93" s="449" t="s">
        <v>918</v>
      </c>
      <c r="G93" s="449" t="s">
        <v>387</v>
      </c>
      <c r="H93" s="92"/>
      <c r="I93" s="93"/>
      <c r="J93" s="93"/>
      <c r="K93" s="41"/>
      <c r="L93" s="253"/>
      <c r="M93" s="41"/>
      <c r="N93" s="47"/>
      <c r="O93" s="47"/>
      <c r="P93" s="44">
        <v>0.52083333333333337</v>
      </c>
      <c r="Q93" s="403" t="s">
        <v>919</v>
      </c>
      <c r="R93" s="403" t="s">
        <v>920</v>
      </c>
      <c r="S93" s="41">
        <v>5.7523148148148184E-2</v>
      </c>
      <c r="T93" s="348">
        <v>6.9675925925924975E-3</v>
      </c>
      <c r="U93" s="41">
        <v>6.4490740740740682E-2</v>
      </c>
      <c r="V93" s="43">
        <v>23.613682092555333</v>
      </c>
      <c r="W93" s="43">
        <v>21.062455132806893</v>
      </c>
      <c r="X93" s="45"/>
      <c r="Y93" s="93"/>
      <c r="Z93" s="93"/>
      <c r="AA93" s="41"/>
      <c r="AB93" s="253"/>
      <c r="AC93" s="41"/>
      <c r="AD93" s="47"/>
      <c r="AE93" s="47"/>
      <c r="AF93" s="45"/>
      <c r="AG93" s="93"/>
      <c r="AH93" s="93"/>
      <c r="AI93" s="45"/>
      <c r="AJ93" s="253"/>
      <c r="AK93" s="45"/>
      <c r="AL93" s="47"/>
      <c r="AM93" s="47"/>
      <c r="AN93" s="44">
        <v>0.60615740740740742</v>
      </c>
      <c r="AO93" s="403" t="s">
        <v>921</v>
      </c>
      <c r="AP93" s="403" t="s">
        <v>922</v>
      </c>
      <c r="AQ93" s="45">
        <v>3.4097222222222223E-2</v>
      </c>
      <c r="AR93" s="253">
        <v>6.0532407407406508E-3</v>
      </c>
      <c r="AS93" s="45">
        <v>4.0150462962962874E-2</v>
      </c>
      <c r="AT93" s="341">
        <v>24.439918533604889</v>
      </c>
      <c r="AU93" s="43">
        <v>20.75526088209859</v>
      </c>
      <c r="AV93" s="286"/>
      <c r="AW93" s="409"/>
      <c r="AX93" s="409"/>
      <c r="AY93" s="45"/>
      <c r="AZ93" s="41"/>
      <c r="BA93" s="45"/>
      <c r="BB93" s="281"/>
      <c r="BC93" s="281"/>
      <c r="BD93" s="48">
        <v>15.927441654684216</v>
      </c>
      <c r="BE93" s="357"/>
      <c r="BF93" s="50">
        <v>9.1620370370370408E-2</v>
      </c>
      <c r="BG93" s="50">
        <v>0.10464120370370356</v>
      </c>
      <c r="BH93" s="333"/>
      <c r="BI93" s="51">
        <v>40</v>
      </c>
      <c r="BJ93" s="52">
        <v>2.1988888888888889</v>
      </c>
      <c r="BK93" s="52">
        <v>2.5113888888888889</v>
      </c>
      <c r="BL93" s="2">
        <v>180</v>
      </c>
      <c r="BM93" s="2">
        <v>-38.299999999999997</v>
      </c>
      <c r="BN93" s="344">
        <v>181.7</v>
      </c>
    </row>
    <row r="94" spans="1:66" s="345" customFormat="1">
      <c r="A94" s="320">
        <v>56</v>
      </c>
      <c r="B94" s="321">
        <v>20</v>
      </c>
      <c r="C94" s="55">
        <v>6</v>
      </c>
      <c r="D94" s="56">
        <v>40</v>
      </c>
      <c r="E94" s="449">
        <v>354</v>
      </c>
      <c r="F94" s="449" t="s">
        <v>923</v>
      </c>
      <c r="G94" s="449" t="s">
        <v>371</v>
      </c>
      <c r="H94" s="92"/>
      <c r="I94" s="93"/>
      <c r="J94" s="93"/>
      <c r="K94" s="41"/>
      <c r="L94" s="253"/>
      <c r="M94" s="41"/>
      <c r="N94" s="47"/>
      <c r="O94" s="47"/>
      <c r="P94" s="44">
        <v>0.52083333333333304</v>
      </c>
      <c r="Q94" s="403" t="s">
        <v>924</v>
      </c>
      <c r="R94" s="403" t="s">
        <v>925</v>
      </c>
      <c r="S94" s="41">
        <v>6.615740740740772E-2</v>
      </c>
      <c r="T94" s="253">
        <v>4.2824074074073737E-3</v>
      </c>
      <c r="U94" s="41">
        <v>7.0439814814815094E-2</v>
      </c>
      <c r="V94" s="43">
        <v>20.53184044786564</v>
      </c>
      <c r="W94" s="43">
        <v>19.28360170883996</v>
      </c>
      <c r="X94" s="45"/>
      <c r="Y94" s="93"/>
      <c r="Z94" s="93"/>
      <c r="AA94" s="41"/>
      <c r="AB94" s="253"/>
      <c r="AC94" s="41"/>
      <c r="AD94" s="47"/>
      <c r="AE94" s="47"/>
      <c r="AF94" s="45"/>
      <c r="AG94" s="93"/>
      <c r="AH94" s="93"/>
      <c r="AI94" s="45"/>
      <c r="AJ94" s="253"/>
      <c r="AK94" s="45"/>
      <c r="AL94" s="47"/>
      <c r="AM94" s="47"/>
      <c r="AN94" s="44">
        <v>0.6121064814814815</v>
      </c>
      <c r="AO94" s="403" t="s">
        <v>926</v>
      </c>
      <c r="AP94" s="403" t="s">
        <v>927</v>
      </c>
      <c r="AQ94" s="45">
        <v>3.7546296296296244E-2</v>
      </c>
      <c r="AR94" s="253">
        <v>4.0277777777777413E-3</v>
      </c>
      <c r="AS94" s="45">
        <v>4.1574074074073986E-2</v>
      </c>
      <c r="AT94" s="341">
        <v>22.19482120838471</v>
      </c>
      <c r="AU94" s="43">
        <v>20.044543429844097</v>
      </c>
      <c r="AV94" s="286"/>
      <c r="AW94" s="409"/>
      <c r="AX94" s="409"/>
      <c r="AY94" s="45"/>
      <c r="AZ94" s="41"/>
      <c r="BA94" s="45"/>
      <c r="BB94" s="281"/>
      <c r="BC94" s="281"/>
      <c r="BD94" s="48">
        <v>14.879107253564785</v>
      </c>
      <c r="BE94" s="357"/>
      <c r="BF94" s="50">
        <v>0.10370370370370396</v>
      </c>
      <c r="BG94" s="50">
        <v>0.11201388888888908</v>
      </c>
      <c r="BH94" s="333"/>
      <c r="BI94" s="51">
        <v>40</v>
      </c>
      <c r="BJ94" s="52">
        <v>2.4888888888888889</v>
      </c>
      <c r="BK94" s="52">
        <v>2.6883333333333335</v>
      </c>
      <c r="BL94" s="2">
        <v>175</v>
      </c>
      <c r="BM94" s="2">
        <v>-48.916666666666664</v>
      </c>
      <c r="BN94" s="344">
        <v>166.08333333333334</v>
      </c>
    </row>
    <row r="95" spans="1:66" s="345" customFormat="1">
      <c r="A95" s="270">
        <v>56</v>
      </c>
      <c r="B95" s="349">
        <v>20</v>
      </c>
      <c r="C95" s="247">
        <v>7</v>
      </c>
      <c r="D95" s="248">
        <v>40</v>
      </c>
      <c r="E95" s="450">
        <v>330</v>
      </c>
      <c r="F95" s="450" t="s">
        <v>928</v>
      </c>
      <c r="G95" s="450" t="s">
        <v>929</v>
      </c>
      <c r="H95" s="381"/>
      <c r="I95" s="318"/>
      <c r="J95" s="318"/>
      <c r="K95" s="253"/>
      <c r="L95" s="253"/>
      <c r="M95" s="253"/>
      <c r="N95" s="257"/>
      <c r="O95" s="257"/>
      <c r="P95" s="255">
        <v>0.52083333333333337</v>
      </c>
      <c r="Q95" s="407" t="s">
        <v>930</v>
      </c>
      <c r="R95" s="407" t="s">
        <v>931</v>
      </c>
      <c r="S95" s="253">
        <v>4.4398148148148131E-2</v>
      </c>
      <c r="T95" s="253">
        <v>6.331018518518472E-3</v>
      </c>
      <c r="U95" s="253">
        <v>5.0729166666666603E-2</v>
      </c>
      <c r="V95" s="254">
        <v>30.594369134515119</v>
      </c>
      <c r="W95" s="254">
        <v>26.776180698151951</v>
      </c>
      <c r="X95" s="256"/>
      <c r="Y95" s="318"/>
      <c r="Z95" s="318"/>
      <c r="AA95" s="253"/>
      <c r="AB95" s="253"/>
      <c r="AC95" s="253"/>
      <c r="AD95" s="257"/>
      <c r="AE95" s="257"/>
      <c r="AF95" s="256"/>
      <c r="AG95" s="318"/>
      <c r="AH95" s="318"/>
      <c r="AI95" s="256"/>
      <c r="AJ95" s="253"/>
      <c r="AK95" s="256"/>
      <c r="AL95" s="257"/>
      <c r="AM95" s="257"/>
      <c r="AN95" s="255">
        <v>0.59239583333333334</v>
      </c>
      <c r="AO95" s="410"/>
      <c r="AP95" s="410"/>
      <c r="AQ95" s="45"/>
      <c r="AR95" s="253"/>
      <c r="AS95" s="45"/>
      <c r="AT95" s="275"/>
      <c r="AU95" s="275"/>
      <c r="AV95" s="286"/>
      <c r="AW95" s="409"/>
      <c r="AX95" s="409"/>
      <c r="AY95" s="45"/>
      <c r="AZ95" s="41"/>
      <c r="BA95" s="45"/>
      <c r="BB95" s="281"/>
      <c r="BC95" s="281"/>
      <c r="BD95" s="275"/>
      <c r="BE95" s="357"/>
      <c r="BF95" s="50"/>
      <c r="BG95" s="50"/>
      <c r="BH95" s="333"/>
      <c r="BI95" s="51"/>
      <c r="BJ95" s="52"/>
      <c r="BK95" s="52"/>
      <c r="BL95" s="2"/>
      <c r="BM95" s="2"/>
      <c r="BN95" s="344"/>
    </row>
    <row r="96" spans="1:66">
      <c r="A96" s="178"/>
      <c r="B96" s="187"/>
      <c r="C96" s="169"/>
      <c r="D96" s="170"/>
      <c r="E96" s="218" t="s">
        <v>932</v>
      </c>
      <c r="F96" s="218"/>
      <c r="G96" s="218"/>
      <c r="H96" s="171"/>
      <c r="I96" s="172"/>
      <c r="J96" s="172"/>
      <c r="K96" s="173"/>
      <c r="L96" s="308"/>
      <c r="M96" s="173"/>
      <c r="N96" s="174"/>
      <c r="O96" s="174"/>
      <c r="P96" s="175"/>
      <c r="Q96" s="176"/>
      <c r="R96" s="176"/>
      <c r="S96" s="176"/>
      <c r="T96" s="411"/>
      <c r="U96" s="176"/>
      <c r="V96" s="176"/>
      <c r="W96" s="176"/>
      <c r="X96" s="173"/>
      <c r="Y96" s="177"/>
      <c r="Z96" s="177"/>
      <c r="AA96" s="173"/>
      <c r="AB96" s="308"/>
      <c r="AC96" s="173"/>
      <c r="AD96" s="178"/>
      <c r="AE96" s="178"/>
      <c r="AF96" s="179"/>
      <c r="AG96" s="180"/>
      <c r="AH96" s="180"/>
      <c r="AI96" s="181"/>
      <c r="AJ96" s="412"/>
      <c r="AK96" s="181"/>
      <c r="AL96" s="183"/>
      <c r="AM96" s="183"/>
      <c r="AN96" s="178"/>
      <c r="AO96" s="177"/>
      <c r="AP96" s="177"/>
      <c r="AQ96" s="178"/>
      <c r="AR96" s="315"/>
      <c r="AS96" s="178"/>
      <c r="AT96" s="178"/>
      <c r="AU96" s="178"/>
      <c r="AV96" s="178"/>
      <c r="AW96" s="173"/>
      <c r="AX96" s="173"/>
      <c r="AY96" s="178"/>
      <c r="AZ96" s="184"/>
      <c r="BA96" s="178"/>
      <c r="BB96" s="178"/>
      <c r="BC96" s="178"/>
      <c r="BD96" s="178"/>
      <c r="BE96" s="357"/>
      <c r="BF96" s="186"/>
      <c r="BG96" s="187">
        <v>20</v>
      </c>
      <c r="BH96" s="358"/>
      <c r="BI96" s="169"/>
      <c r="BJ96" s="169"/>
      <c r="BK96" s="169"/>
      <c r="BL96" s="169"/>
      <c r="BM96" s="169"/>
      <c r="BN96" s="169"/>
    </row>
    <row r="97" spans="1:66" s="345" customFormat="1">
      <c r="A97" s="320">
        <v>56</v>
      </c>
      <c r="B97" s="321">
        <v>20</v>
      </c>
      <c r="C97" s="55">
        <v>1</v>
      </c>
      <c r="D97" s="56" t="s">
        <v>933</v>
      </c>
      <c r="E97" s="449">
        <v>404</v>
      </c>
      <c r="F97" s="449" t="s">
        <v>880</v>
      </c>
      <c r="G97" s="449" t="s">
        <v>881</v>
      </c>
      <c r="H97" s="92"/>
      <c r="I97" s="93"/>
      <c r="J97" s="93"/>
      <c r="K97" s="41"/>
      <c r="L97" s="253"/>
      <c r="M97" s="41"/>
      <c r="N97" s="47"/>
      <c r="O97" s="47"/>
      <c r="P97" s="45"/>
      <c r="Q97" s="93"/>
      <c r="R97" s="93"/>
      <c r="S97" s="41"/>
      <c r="T97" s="253"/>
      <c r="U97" s="41"/>
      <c r="V97" s="47"/>
      <c r="W97" s="47"/>
      <c r="X97" s="45"/>
      <c r="Y97" s="93"/>
      <c r="Z97" s="93"/>
      <c r="AA97" s="41"/>
      <c r="AB97" s="253"/>
      <c r="AC97" s="41"/>
      <c r="AD97" s="47"/>
      <c r="AE97" s="47"/>
      <c r="AN97" s="44">
        <v>0.53125</v>
      </c>
      <c r="AO97" s="403" t="s">
        <v>934</v>
      </c>
      <c r="AP97" s="403" t="s">
        <v>935</v>
      </c>
      <c r="AQ97" s="45">
        <v>5.5034722222222165E-2</v>
      </c>
      <c r="AR97" s="253">
        <v>5.2314814814815591E-3</v>
      </c>
      <c r="AS97" s="45">
        <v>6.0266203703703725E-2</v>
      </c>
      <c r="AT97" s="341">
        <v>15.141955835962145</v>
      </c>
      <c r="AU97" s="43">
        <v>13.827539850201651</v>
      </c>
      <c r="AV97" s="45"/>
      <c r="AW97" s="188"/>
      <c r="AX97" s="188"/>
      <c r="AY97" s="45"/>
      <c r="AZ97" s="42"/>
      <c r="BA97" s="45"/>
      <c r="BB97" s="281"/>
      <c r="BC97" s="281"/>
      <c r="BD97" s="281"/>
      <c r="BE97" s="357"/>
      <c r="BF97" s="50"/>
      <c r="BG97" s="50"/>
      <c r="BH97" s="358"/>
      <c r="BI97" s="51"/>
      <c r="BJ97" s="52"/>
      <c r="BK97" s="52"/>
      <c r="BL97" s="2"/>
      <c r="BM97" s="2"/>
      <c r="BN97" s="53"/>
    </row>
    <row r="98" spans="1:66" s="345" customFormat="1">
      <c r="A98" s="320">
        <v>56</v>
      </c>
      <c r="B98" s="321">
        <v>20</v>
      </c>
      <c r="C98" s="55">
        <v>2</v>
      </c>
      <c r="D98" s="56" t="s">
        <v>933</v>
      </c>
      <c r="E98" s="449">
        <v>414</v>
      </c>
      <c r="F98" s="449" t="s">
        <v>410</v>
      </c>
      <c r="G98" s="449" t="s">
        <v>936</v>
      </c>
      <c r="H98" s="92"/>
      <c r="I98" s="93"/>
      <c r="J98" s="93"/>
      <c r="K98" s="41"/>
      <c r="L98" s="253"/>
      <c r="M98" s="41"/>
      <c r="N98" s="47"/>
      <c r="O98" s="47"/>
      <c r="P98" s="45"/>
      <c r="Q98" s="93"/>
      <c r="R98" s="93"/>
      <c r="S98" s="41"/>
      <c r="T98" s="253"/>
      <c r="U98" s="41"/>
      <c r="V98" s="47"/>
      <c r="W98" s="47"/>
      <c r="X98" s="45"/>
      <c r="Y98" s="93"/>
      <c r="Z98" s="93"/>
      <c r="AA98" s="41"/>
      <c r="AB98" s="253"/>
      <c r="AC98" s="41"/>
      <c r="AD98" s="47"/>
      <c r="AE98" s="47"/>
      <c r="AN98" s="44">
        <v>0.53125</v>
      </c>
      <c r="AO98" s="403" t="s">
        <v>937</v>
      </c>
      <c r="AP98" s="403" t="s">
        <v>938</v>
      </c>
      <c r="AQ98" s="45">
        <v>6.0057870370370359E-2</v>
      </c>
      <c r="AR98" s="253">
        <v>2.3148148148148806E-3</v>
      </c>
      <c r="AS98" s="45">
        <v>6.2372685185185239E-2</v>
      </c>
      <c r="AT98" s="341">
        <v>13.875505877818462</v>
      </c>
      <c r="AU98" s="43">
        <v>13.360549267025423</v>
      </c>
      <c r="AV98" s="45"/>
      <c r="AW98" s="188"/>
      <c r="AX98" s="188"/>
      <c r="AY98" s="45"/>
      <c r="AZ98" s="42"/>
      <c r="BA98" s="45"/>
      <c r="BB98" s="281"/>
      <c r="BC98" s="281"/>
      <c r="BD98" s="281"/>
      <c r="BE98" s="357"/>
      <c r="BF98" s="50"/>
      <c r="BG98" s="50"/>
      <c r="BH98" s="358"/>
      <c r="BI98" s="51"/>
      <c r="BJ98" s="52"/>
      <c r="BK98" s="52"/>
      <c r="BL98" s="2"/>
      <c r="BM98" s="2"/>
      <c r="BN98" s="53"/>
    </row>
    <row r="99" spans="1:66" s="345" customFormat="1">
      <c r="A99" s="320">
        <v>56</v>
      </c>
      <c r="B99" s="321">
        <v>20</v>
      </c>
      <c r="C99" s="55">
        <v>3</v>
      </c>
      <c r="D99" s="56" t="s">
        <v>933</v>
      </c>
      <c r="E99" s="449">
        <v>315</v>
      </c>
      <c r="F99" s="449" t="s">
        <v>939</v>
      </c>
      <c r="G99" s="449" t="s">
        <v>940</v>
      </c>
      <c r="H99" s="92"/>
      <c r="I99" s="93"/>
      <c r="J99" s="93"/>
      <c r="K99" s="41"/>
      <c r="L99" s="253"/>
      <c r="M99" s="41"/>
      <c r="N99" s="47"/>
      <c r="O99" s="47"/>
      <c r="P99" s="45"/>
      <c r="Q99" s="93"/>
      <c r="R99" s="93"/>
      <c r="S99" s="41"/>
      <c r="T99" s="253"/>
      <c r="U99" s="41"/>
      <c r="V99" s="47"/>
      <c r="W99" s="47"/>
      <c r="X99" s="45"/>
      <c r="Y99" s="93"/>
      <c r="Z99" s="93"/>
      <c r="AA99" s="41"/>
      <c r="AB99" s="253"/>
      <c r="AC99" s="41"/>
      <c r="AD99" s="47"/>
      <c r="AE99" s="47"/>
      <c r="AN99" s="44">
        <v>0.53125</v>
      </c>
      <c r="AO99" s="403" t="s">
        <v>941</v>
      </c>
      <c r="AP99" s="403" t="s">
        <v>942</v>
      </c>
      <c r="AQ99" s="45">
        <v>5.5150462962962998E-2</v>
      </c>
      <c r="AR99" s="253">
        <v>7.6620370370370505E-3</v>
      </c>
      <c r="AS99" s="45">
        <v>6.2812500000000049E-2</v>
      </c>
      <c r="AT99" s="341">
        <v>15.110178384050368</v>
      </c>
      <c r="AU99" s="43">
        <v>13.266998341625207</v>
      </c>
      <c r="AV99" s="45"/>
      <c r="AW99" s="188"/>
      <c r="AX99" s="188"/>
      <c r="AY99" s="45"/>
      <c r="AZ99" s="42"/>
      <c r="BA99" s="45"/>
      <c r="BB99" s="281"/>
      <c r="BC99" s="281"/>
      <c r="BD99" s="281"/>
      <c r="BE99" s="357"/>
      <c r="BF99" s="50"/>
      <c r="BG99" s="50"/>
      <c r="BH99" s="333"/>
      <c r="BI99" s="51"/>
      <c r="BJ99" s="52"/>
      <c r="BK99" s="52"/>
      <c r="BL99" s="2"/>
      <c r="BM99" s="2"/>
      <c r="BN99" s="53"/>
    </row>
    <row r="100" spans="1:66" s="345" customFormat="1">
      <c r="A100" s="320">
        <v>56</v>
      </c>
      <c r="B100" s="321">
        <v>20</v>
      </c>
      <c r="C100" s="55">
        <v>4</v>
      </c>
      <c r="D100" s="56" t="s">
        <v>933</v>
      </c>
      <c r="E100" s="449">
        <v>405</v>
      </c>
      <c r="F100" s="449" t="s">
        <v>416</v>
      </c>
      <c r="G100" s="449" t="s">
        <v>419</v>
      </c>
      <c r="H100" s="92"/>
      <c r="I100" s="93"/>
      <c r="J100" s="93"/>
      <c r="K100" s="41"/>
      <c r="L100" s="253"/>
      <c r="M100" s="41"/>
      <c r="N100" s="47"/>
      <c r="O100" s="47"/>
      <c r="P100" s="45"/>
      <c r="Q100" s="93"/>
      <c r="R100" s="93"/>
      <c r="S100" s="41"/>
      <c r="T100" s="253"/>
      <c r="U100" s="41"/>
      <c r="V100" s="47"/>
      <c r="W100" s="47"/>
      <c r="X100" s="45"/>
      <c r="Y100" s="93"/>
      <c r="Z100" s="93"/>
      <c r="AA100" s="41"/>
      <c r="AB100" s="253"/>
      <c r="AC100" s="41"/>
      <c r="AD100" s="47"/>
      <c r="AE100" s="47"/>
      <c r="AN100" s="44">
        <v>0.53125</v>
      </c>
      <c r="AO100" s="403" t="s">
        <v>943</v>
      </c>
      <c r="AP100" s="403" t="s">
        <v>944</v>
      </c>
      <c r="AQ100" s="45">
        <v>6.0127314814814814E-2</v>
      </c>
      <c r="AR100" s="253">
        <v>5.335648148148131E-3</v>
      </c>
      <c r="AS100" s="45">
        <v>6.5462962962962945E-2</v>
      </c>
      <c r="AT100" s="341">
        <v>13.859480269489895</v>
      </c>
      <c r="AU100" s="43">
        <v>12.72984441301273</v>
      </c>
      <c r="AV100" s="45"/>
      <c r="AW100" s="188"/>
      <c r="AX100" s="188"/>
      <c r="AY100" s="45"/>
      <c r="AZ100" s="42"/>
      <c r="BA100" s="45"/>
      <c r="BB100" s="281"/>
      <c r="BC100" s="281"/>
      <c r="BD100" s="281"/>
      <c r="BE100" s="357"/>
      <c r="BF100" s="50"/>
      <c r="BG100" s="50"/>
      <c r="BH100" s="333"/>
      <c r="BI100" s="51"/>
      <c r="BJ100" s="52"/>
      <c r="BK100" s="52"/>
      <c r="BL100" s="2"/>
      <c r="BM100" s="2"/>
      <c r="BN100" s="53"/>
    </row>
    <row r="101" spans="1:66" s="345" customFormat="1">
      <c r="A101" s="320">
        <v>56</v>
      </c>
      <c r="B101" s="321">
        <v>20</v>
      </c>
      <c r="C101" s="55">
        <v>5</v>
      </c>
      <c r="D101" s="56" t="s">
        <v>933</v>
      </c>
      <c r="E101" s="449">
        <v>403</v>
      </c>
      <c r="F101" s="449" t="s">
        <v>945</v>
      </c>
      <c r="G101" s="449" t="s">
        <v>401</v>
      </c>
      <c r="H101" s="92"/>
      <c r="I101" s="93"/>
      <c r="J101" s="93"/>
      <c r="K101" s="41"/>
      <c r="L101" s="253"/>
      <c r="M101" s="41"/>
      <c r="N101" s="47"/>
      <c r="O101" s="47"/>
      <c r="P101" s="45"/>
      <c r="Q101" s="93"/>
      <c r="R101" s="93"/>
      <c r="S101" s="41"/>
      <c r="T101" s="253"/>
      <c r="U101" s="41"/>
      <c r="V101" s="47"/>
      <c r="W101" s="47"/>
      <c r="X101" s="45"/>
      <c r="Y101" s="93"/>
      <c r="Z101" s="93"/>
      <c r="AA101" s="41"/>
      <c r="AB101" s="253"/>
      <c r="AC101" s="41"/>
      <c r="AD101" s="47"/>
      <c r="AE101" s="47"/>
      <c r="AN101" s="44">
        <v>0.53125</v>
      </c>
      <c r="AO101" s="403" t="s">
        <v>946</v>
      </c>
      <c r="AP101" s="403" t="s">
        <v>947</v>
      </c>
      <c r="AQ101" s="45">
        <v>6.0752314814814801E-2</v>
      </c>
      <c r="AR101" s="253">
        <v>5.7291666666666741E-3</v>
      </c>
      <c r="AS101" s="45">
        <v>6.6481481481481475E-2</v>
      </c>
      <c r="AT101" s="341">
        <v>13.716898456848925</v>
      </c>
      <c r="AU101" s="43">
        <v>12.534818941504177</v>
      </c>
      <c r="AV101" s="45"/>
      <c r="AW101" s="188"/>
      <c r="AX101" s="188"/>
      <c r="AY101" s="45"/>
      <c r="AZ101" s="42"/>
      <c r="BA101" s="45"/>
      <c r="BB101" s="281"/>
      <c r="BC101" s="281"/>
      <c r="BD101" s="281"/>
      <c r="BE101" s="357"/>
      <c r="BF101" s="50"/>
      <c r="BG101" s="50"/>
      <c r="BH101" s="333"/>
      <c r="BI101" s="51"/>
      <c r="BJ101" s="52"/>
      <c r="BK101" s="52"/>
      <c r="BL101" s="2"/>
      <c r="BM101" s="2"/>
      <c r="BN101" s="53"/>
    </row>
    <row r="102" spans="1:66" s="345" customFormat="1">
      <c r="A102" s="320">
        <v>56</v>
      </c>
      <c r="B102" s="321">
        <v>20</v>
      </c>
      <c r="C102" s="55">
        <v>6</v>
      </c>
      <c r="D102" s="56" t="s">
        <v>933</v>
      </c>
      <c r="E102" s="449">
        <v>415</v>
      </c>
      <c r="F102" s="449" t="s">
        <v>890</v>
      </c>
      <c r="G102" s="449" t="s">
        <v>891</v>
      </c>
      <c r="H102" s="92"/>
      <c r="I102" s="93"/>
      <c r="J102" s="93"/>
      <c r="K102" s="41"/>
      <c r="L102" s="253"/>
      <c r="M102" s="41"/>
      <c r="N102" s="47"/>
      <c r="O102" s="47"/>
      <c r="P102" s="45"/>
      <c r="Q102" s="93"/>
      <c r="R102" s="93"/>
      <c r="S102" s="41"/>
      <c r="T102" s="253"/>
      <c r="U102" s="41"/>
      <c r="V102" s="47"/>
      <c r="W102" s="47"/>
      <c r="X102" s="45"/>
      <c r="Y102" s="93"/>
      <c r="Z102" s="93"/>
      <c r="AA102" s="41"/>
      <c r="AB102" s="253"/>
      <c r="AC102" s="41"/>
      <c r="AD102" s="47"/>
      <c r="AE102" s="47"/>
      <c r="AN102" s="44">
        <v>0.53125</v>
      </c>
      <c r="AO102" s="403" t="s">
        <v>948</v>
      </c>
      <c r="AP102" s="403" t="s">
        <v>949</v>
      </c>
      <c r="AQ102" s="45">
        <v>5.5011574074074088E-2</v>
      </c>
      <c r="AR102" s="253">
        <v>1.2627314814814827E-2</v>
      </c>
      <c r="AS102" s="45">
        <v>6.7638888888888915E-2</v>
      </c>
      <c r="AT102" s="341">
        <v>15.148327372185989</v>
      </c>
      <c r="AU102" s="43">
        <v>12.320328542094456</v>
      </c>
      <c r="AV102" s="45"/>
      <c r="AW102" s="188"/>
      <c r="AX102" s="188"/>
      <c r="AY102" s="45"/>
      <c r="AZ102" s="42"/>
      <c r="BA102" s="45"/>
      <c r="BB102" s="281"/>
      <c r="BC102" s="281"/>
      <c r="BD102" s="281"/>
      <c r="BE102" s="357"/>
      <c r="BF102" s="50"/>
      <c r="BG102" s="50"/>
      <c r="BH102" s="333"/>
      <c r="BI102" s="51"/>
      <c r="BJ102" s="52"/>
      <c r="BK102" s="52"/>
      <c r="BL102" s="2"/>
      <c r="BM102" s="2"/>
      <c r="BN102" s="53"/>
    </row>
    <row r="103" spans="1:66" s="345" customFormat="1">
      <c r="A103" s="320">
        <v>56</v>
      </c>
      <c r="B103" s="321">
        <v>20</v>
      </c>
      <c r="C103" s="55">
        <v>7</v>
      </c>
      <c r="D103" s="56" t="s">
        <v>933</v>
      </c>
      <c r="E103" s="449">
        <v>400</v>
      </c>
      <c r="F103" s="449" t="s">
        <v>272</v>
      </c>
      <c r="G103" s="449" t="s">
        <v>273</v>
      </c>
      <c r="H103" s="92"/>
      <c r="I103" s="93"/>
      <c r="J103" s="93"/>
      <c r="K103" s="41"/>
      <c r="L103" s="253"/>
      <c r="M103" s="41"/>
      <c r="N103" s="47"/>
      <c r="O103" s="47"/>
      <c r="P103" s="45"/>
      <c r="Q103" s="93"/>
      <c r="R103" s="93"/>
      <c r="S103" s="41"/>
      <c r="T103" s="253"/>
      <c r="U103" s="41"/>
      <c r="V103" s="47"/>
      <c r="W103" s="47"/>
      <c r="X103" s="45"/>
      <c r="Y103" s="93"/>
      <c r="Z103" s="93"/>
      <c r="AA103" s="41"/>
      <c r="AB103" s="253"/>
      <c r="AC103" s="41"/>
      <c r="AD103" s="47"/>
      <c r="AE103" s="47"/>
      <c r="AN103" s="44">
        <v>0.53125</v>
      </c>
      <c r="AO103" s="403" t="s">
        <v>950</v>
      </c>
      <c r="AP103" s="403" t="s">
        <v>951</v>
      </c>
      <c r="AQ103" s="45">
        <v>6.0532407407407396E-2</v>
      </c>
      <c r="AR103" s="253">
        <v>9.4791666666667052E-3</v>
      </c>
      <c r="AS103" s="45">
        <v>7.0011574074074101E-2</v>
      </c>
      <c r="AT103" s="341">
        <v>13.766730401529637</v>
      </c>
      <c r="AU103" s="43">
        <v>11.90279385022318</v>
      </c>
      <c r="AV103" s="45"/>
      <c r="AW103" s="188"/>
      <c r="AX103" s="188"/>
      <c r="AY103" s="45"/>
      <c r="AZ103" s="42"/>
      <c r="BA103" s="45"/>
      <c r="BB103" s="281"/>
      <c r="BC103" s="281"/>
      <c r="BD103" s="281"/>
      <c r="BE103" s="357"/>
      <c r="BF103" s="50"/>
      <c r="BG103" s="50"/>
      <c r="BH103" s="333"/>
      <c r="BI103" s="51"/>
      <c r="BJ103" s="52"/>
      <c r="BK103" s="52"/>
      <c r="BL103" s="2"/>
      <c r="BM103" s="2"/>
      <c r="BN103" s="53"/>
    </row>
    <row r="104" spans="1:66" s="345" customFormat="1">
      <c r="A104" s="320">
        <v>56</v>
      </c>
      <c r="B104" s="321">
        <v>20</v>
      </c>
      <c r="C104" s="55">
        <v>8</v>
      </c>
      <c r="D104" s="56" t="s">
        <v>933</v>
      </c>
      <c r="E104" s="449">
        <v>401</v>
      </c>
      <c r="F104" s="449" t="s">
        <v>952</v>
      </c>
      <c r="G104" s="449" t="s">
        <v>953</v>
      </c>
      <c r="H104" s="92"/>
      <c r="I104" s="93"/>
      <c r="J104" s="93"/>
      <c r="K104" s="41"/>
      <c r="L104" s="253"/>
      <c r="M104" s="41"/>
      <c r="N104" s="47"/>
      <c r="O104" s="47"/>
      <c r="P104" s="45"/>
      <c r="Q104" s="93"/>
      <c r="R104" s="93"/>
      <c r="S104" s="41"/>
      <c r="T104" s="253"/>
      <c r="U104" s="41"/>
      <c r="V104" s="47"/>
      <c r="W104" s="47"/>
      <c r="X104" s="45"/>
      <c r="Y104" s="93"/>
      <c r="Z104" s="93"/>
      <c r="AA104" s="41"/>
      <c r="AB104" s="253"/>
      <c r="AC104" s="41"/>
      <c r="AD104" s="47"/>
      <c r="AE104" s="47"/>
      <c r="AN104" s="44">
        <v>0.53125</v>
      </c>
      <c r="AO104" s="403" t="s">
        <v>954</v>
      </c>
      <c r="AP104" s="403" t="s">
        <v>955</v>
      </c>
      <c r="AQ104" s="45">
        <v>6.0219907407407347E-2</v>
      </c>
      <c r="AR104" s="253">
        <v>1.1053240740740766E-2</v>
      </c>
      <c r="AS104" s="45">
        <v>7.1273148148148113E-2</v>
      </c>
      <c r="AT104" s="341">
        <v>13.838170286373245</v>
      </c>
      <c r="AU104" s="43">
        <v>11.692107827216628</v>
      </c>
      <c r="AV104" s="45"/>
      <c r="AW104" s="188"/>
      <c r="AX104" s="188"/>
      <c r="AY104" s="45"/>
      <c r="AZ104" s="42"/>
      <c r="BA104" s="45"/>
      <c r="BB104" s="281"/>
      <c r="BC104" s="281"/>
      <c r="BD104" s="281"/>
      <c r="BE104" s="357"/>
      <c r="BF104" s="50"/>
      <c r="BG104" s="50"/>
      <c r="BH104" s="333"/>
      <c r="BI104" s="51"/>
      <c r="BJ104" s="52"/>
      <c r="BK104" s="52"/>
      <c r="BL104" s="2"/>
      <c r="BM104" s="2"/>
      <c r="BN104" s="53"/>
    </row>
    <row r="105" spans="1:66" s="345" customFormat="1">
      <c r="A105" s="320">
        <v>56</v>
      </c>
      <c r="B105" s="321">
        <v>20</v>
      </c>
      <c r="C105" s="55">
        <v>9</v>
      </c>
      <c r="D105" s="56" t="s">
        <v>933</v>
      </c>
      <c r="E105" s="449">
        <v>406</v>
      </c>
      <c r="F105" s="449" t="s">
        <v>956</v>
      </c>
      <c r="G105" s="449" t="s">
        <v>957</v>
      </c>
      <c r="H105" s="92"/>
      <c r="I105" s="93"/>
      <c r="J105" s="93"/>
      <c r="K105" s="41"/>
      <c r="L105" s="253"/>
      <c r="M105" s="41"/>
      <c r="N105" s="47"/>
      <c r="O105" s="47"/>
      <c r="P105" s="45"/>
      <c r="Q105" s="93"/>
      <c r="R105" s="93"/>
      <c r="S105" s="41"/>
      <c r="T105" s="253"/>
      <c r="U105" s="41"/>
      <c r="V105" s="47"/>
      <c r="W105" s="47"/>
      <c r="X105" s="45"/>
      <c r="Y105" s="93"/>
      <c r="Z105" s="93"/>
      <c r="AA105" s="41"/>
      <c r="AB105" s="253"/>
      <c r="AC105" s="41"/>
      <c r="AD105" s="47"/>
      <c r="AE105" s="47"/>
      <c r="AN105" s="44">
        <v>0.53125</v>
      </c>
      <c r="AO105" s="403" t="s">
        <v>958</v>
      </c>
      <c r="AP105" s="403" t="s">
        <v>959</v>
      </c>
      <c r="AQ105" s="45">
        <v>6.206018518518519E-2</v>
      </c>
      <c r="AR105" s="253">
        <v>1.0821759259259323E-2</v>
      </c>
      <c r="AS105" s="45">
        <v>7.2881944444444513E-2</v>
      </c>
      <c r="AT105" s="341">
        <v>13.427825438269302</v>
      </c>
      <c r="AU105" s="43">
        <v>11.434016198189614</v>
      </c>
      <c r="AV105" s="45"/>
      <c r="AW105" s="188"/>
      <c r="AX105" s="188"/>
      <c r="AY105" s="45"/>
      <c r="AZ105" s="42"/>
      <c r="BA105" s="45"/>
      <c r="BB105" s="281"/>
      <c r="BC105" s="281"/>
      <c r="BD105" s="281"/>
      <c r="BE105" s="357"/>
      <c r="BF105" s="50"/>
      <c r="BG105" s="50"/>
      <c r="BH105" s="333"/>
      <c r="BI105" s="51"/>
      <c r="BJ105" s="52"/>
      <c r="BK105" s="52"/>
      <c r="BL105" s="2"/>
      <c r="BM105" s="2"/>
      <c r="BN105" s="53"/>
    </row>
    <row r="106" spans="1:66" s="370" customFormat="1">
      <c r="A106" s="320">
        <v>56</v>
      </c>
      <c r="B106" s="321">
        <v>20</v>
      </c>
      <c r="C106" s="55">
        <v>10</v>
      </c>
      <c r="D106" s="56" t="s">
        <v>933</v>
      </c>
      <c r="E106" s="449">
        <v>408</v>
      </c>
      <c r="F106" s="449" t="s">
        <v>414</v>
      </c>
      <c r="G106" s="449" t="s">
        <v>960</v>
      </c>
      <c r="H106" s="381"/>
      <c r="I106" s="318"/>
      <c r="J106" s="318"/>
      <c r="K106" s="253"/>
      <c r="L106" s="253"/>
      <c r="M106" s="253"/>
      <c r="N106" s="257"/>
      <c r="O106" s="257"/>
      <c r="P106" s="256"/>
      <c r="Q106" s="318"/>
      <c r="R106" s="318"/>
      <c r="S106" s="253"/>
      <c r="T106" s="253"/>
      <c r="U106" s="253"/>
      <c r="V106" s="257"/>
      <c r="W106" s="257"/>
      <c r="X106" s="256"/>
      <c r="Y106" s="318"/>
      <c r="Z106" s="318"/>
      <c r="AA106" s="253"/>
      <c r="AB106" s="253"/>
      <c r="AC106" s="253"/>
      <c r="AD106" s="257"/>
      <c r="AE106" s="257"/>
      <c r="AN106" s="255">
        <v>0.53125</v>
      </c>
      <c r="AO106" s="403" t="s">
        <v>961</v>
      </c>
      <c r="AP106" s="403" t="s">
        <v>962</v>
      </c>
      <c r="AQ106" s="256">
        <v>6.004629629629632E-2</v>
      </c>
      <c r="AR106" s="253">
        <v>1.3020833333333259E-2</v>
      </c>
      <c r="AS106" s="256">
        <v>7.3067129629629579E-2</v>
      </c>
      <c r="AT106" s="341">
        <v>13.878180416345412</v>
      </c>
      <c r="AU106" s="43">
        <v>11.405037224774276</v>
      </c>
      <c r="AV106" s="256"/>
      <c r="AW106" s="413"/>
      <c r="AX106" s="413"/>
      <c r="AY106" s="256"/>
      <c r="AZ106" s="253"/>
      <c r="BA106" s="256"/>
      <c r="BB106" s="285"/>
      <c r="BC106" s="285"/>
      <c r="BD106" s="285"/>
      <c r="BE106" s="357"/>
      <c r="BF106" s="261"/>
      <c r="BG106" s="261"/>
      <c r="BH106" s="358"/>
      <c r="BI106" s="263"/>
      <c r="BJ106" s="264"/>
      <c r="BK106" s="264"/>
      <c r="BL106" s="265"/>
      <c r="BM106" s="265"/>
      <c r="BN106" s="266"/>
    </row>
    <row r="107" spans="1:66">
      <c r="A107" s="444" t="s">
        <v>61</v>
      </c>
      <c r="B107" s="445"/>
      <c r="C107" s="414">
        <v>86</v>
      </c>
      <c r="D107" s="451"/>
    </row>
    <row r="108" spans="1:66">
      <c r="A108" s="446" t="s">
        <v>62</v>
      </c>
      <c r="B108" s="319"/>
      <c r="C108" s="452">
        <v>67</v>
      </c>
      <c r="D108" s="451"/>
      <c r="E108" s="415"/>
    </row>
    <row r="109" spans="1:66" ht="13.5" thickBot="1">
      <c r="A109" s="447" t="s">
        <v>63</v>
      </c>
      <c r="B109" s="448"/>
      <c r="C109" s="453"/>
      <c r="D109" s="454">
        <v>0.22093023255813948</v>
      </c>
    </row>
    <row r="110" spans="1:66">
      <c r="D110" s="422"/>
    </row>
    <row r="115" spans="10:10">
      <c r="J115" s="423"/>
    </row>
    <row r="116" spans="10:10">
      <c r="J116" s="423"/>
    </row>
  </sheetData>
  <sheetProtection password="C955" sheet="1" objects="1" scenarios="1"/>
  <mergeCells count="67">
    <mergeCell ref="E8:G8"/>
    <mergeCell ref="H8:J8"/>
    <mergeCell ref="P8:R8"/>
    <mergeCell ref="X8:Z8"/>
    <mergeCell ref="AF8:AH8"/>
    <mergeCell ref="E9:G9"/>
    <mergeCell ref="H9:J9"/>
    <mergeCell ref="P9:R9"/>
    <mergeCell ref="X9:Z9"/>
    <mergeCell ref="AF9:AH9"/>
    <mergeCell ref="AU3:AU10"/>
    <mergeCell ref="AV6:AX6"/>
    <mergeCell ref="H7:J7"/>
    <mergeCell ref="P7:R7"/>
    <mergeCell ref="X7:Z7"/>
    <mergeCell ref="AF7:AH7"/>
    <mergeCell ref="AN7:AP7"/>
    <mergeCell ref="AV7:AX7"/>
    <mergeCell ref="H6:J6"/>
    <mergeCell ref="P6:R6"/>
    <mergeCell ref="X6:Z6"/>
    <mergeCell ref="AA6:AC6"/>
    <mergeCell ref="AF6:AH6"/>
    <mergeCell ref="AN6:AP6"/>
    <mergeCell ref="AV8:AX8"/>
    <mergeCell ref="AN9:AP9"/>
    <mergeCell ref="H5:J5"/>
    <mergeCell ref="P5:R5"/>
    <mergeCell ref="X5:Z5"/>
    <mergeCell ref="AF5:AH5"/>
    <mergeCell ref="AN5:AP5"/>
    <mergeCell ref="AV3:AX3"/>
    <mergeCell ref="BB3:BB10"/>
    <mergeCell ref="BC3:BC10"/>
    <mergeCell ref="BD3:BD10"/>
    <mergeCell ref="BE3:BE10"/>
    <mergeCell ref="AV4:AX4"/>
    <mergeCell ref="AV5:AX5"/>
    <mergeCell ref="AV9:AX9"/>
    <mergeCell ref="E4:G4"/>
    <mergeCell ref="H4:J4"/>
    <mergeCell ref="P4:R4"/>
    <mergeCell ref="X4:Z4"/>
    <mergeCell ref="AF4:AH4"/>
    <mergeCell ref="AF3:AH3"/>
    <mergeCell ref="AL3:AL10"/>
    <mergeCell ref="AM3:AM10"/>
    <mergeCell ref="AN3:AP3"/>
    <mergeCell ref="AT3:AT10"/>
    <mergeCell ref="AN4:AP4"/>
    <mergeCell ref="AN8:AP8"/>
    <mergeCell ref="BJ1:BK1"/>
    <mergeCell ref="H3:J3"/>
    <mergeCell ref="N3:N10"/>
    <mergeCell ref="O3:O10"/>
    <mergeCell ref="P3:R3"/>
    <mergeCell ref="V3:V10"/>
    <mergeCell ref="W3:W10"/>
    <mergeCell ref="X3:Z3"/>
    <mergeCell ref="AD3:AD10"/>
    <mergeCell ref="AE3:AE10"/>
    <mergeCell ref="K1:N1"/>
    <mergeCell ref="S1:V1"/>
    <mergeCell ref="AA1:AD1"/>
    <mergeCell ref="AI1:AL1"/>
    <mergeCell ref="AQ1:AT1"/>
    <mergeCell ref="AY1:B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K152"/>
  <sheetViews>
    <sheetView zoomScale="75" zoomScaleNormal="75" workbookViewId="0">
      <pane xSplit="5" ySplit="4" topLeftCell="F49" activePane="bottomRight" state="frozen"/>
      <selection pane="topRight" activeCell="F1" sqref="F1"/>
      <selection pane="bottomLeft" activeCell="A5" sqref="A5"/>
      <selection pane="bottomRight" activeCell="D62" sqref="D62"/>
    </sheetView>
  </sheetViews>
  <sheetFormatPr baseColWidth="10" defaultRowHeight="12.75"/>
  <cols>
    <col min="1" max="16384" width="11.42578125" style="424"/>
  </cols>
  <sheetData>
    <row r="1" spans="1:61">
      <c r="A1" s="1527" t="s">
        <v>963</v>
      </c>
      <c r="B1" s="1528"/>
      <c r="C1" s="1528"/>
      <c r="D1" s="1528"/>
      <c r="E1" s="1528"/>
      <c r="F1" s="1528"/>
      <c r="G1" s="1528"/>
      <c r="H1" s="1528"/>
      <c r="I1" s="1528"/>
      <c r="J1" s="1528"/>
      <c r="K1" s="1528"/>
      <c r="L1" s="1528"/>
    </row>
    <row r="2" spans="1:61">
      <c r="A2" s="425"/>
      <c r="B2" s="425"/>
      <c r="C2" s="425"/>
      <c r="D2" s="425"/>
      <c r="E2" s="426"/>
      <c r="F2" s="1529" t="s">
        <v>964</v>
      </c>
      <c r="G2" s="1530"/>
      <c r="H2" s="1530"/>
      <c r="I2" s="1530"/>
      <c r="J2" s="1530"/>
      <c r="K2" s="1530"/>
      <c r="L2" s="1530"/>
      <c r="M2" s="1530"/>
      <c r="N2" s="1530"/>
      <c r="O2" s="1531"/>
      <c r="P2" s="1529" t="s">
        <v>965</v>
      </c>
      <c r="Q2" s="1530"/>
      <c r="R2" s="1530"/>
      <c r="S2" s="1530"/>
      <c r="T2" s="1530"/>
      <c r="U2" s="1530"/>
      <c r="V2" s="1530"/>
      <c r="W2" s="1530"/>
      <c r="X2" s="1531"/>
      <c r="Y2" s="1529" t="s">
        <v>966</v>
      </c>
      <c r="Z2" s="1530"/>
      <c r="AA2" s="1530"/>
      <c r="AB2" s="1530"/>
      <c r="AC2" s="1530"/>
      <c r="AD2" s="1530"/>
      <c r="AE2" s="1530"/>
      <c r="AF2" s="1530"/>
      <c r="AG2" s="1531"/>
      <c r="AH2" s="1529" t="s">
        <v>967</v>
      </c>
      <c r="AI2" s="1530"/>
      <c r="AJ2" s="1530"/>
      <c r="AK2" s="1530"/>
      <c r="AL2" s="1530"/>
      <c r="AM2" s="1530"/>
      <c r="AN2" s="1530"/>
      <c r="AO2" s="1530"/>
      <c r="AP2" s="1531"/>
      <c r="AQ2" s="1529" t="s">
        <v>968</v>
      </c>
      <c r="AR2" s="1530"/>
      <c r="AS2" s="1530"/>
      <c r="AT2" s="1530"/>
      <c r="AU2" s="1530"/>
      <c r="AV2" s="1530"/>
      <c r="AW2" s="1530"/>
      <c r="AX2" s="1530"/>
      <c r="AY2" s="1531"/>
      <c r="AZ2" s="1529" t="s">
        <v>969</v>
      </c>
      <c r="BA2" s="1530"/>
      <c r="BB2" s="1530"/>
      <c r="BC2" s="1530"/>
      <c r="BD2" s="1530"/>
      <c r="BE2" s="1530"/>
      <c r="BF2" s="1530"/>
      <c r="BG2" s="1530"/>
      <c r="BH2" s="1531"/>
      <c r="BI2" s="427"/>
    </row>
    <row r="3" spans="1:61">
      <c r="A3" s="425"/>
      <c r="B3" s="425"/>
      <c r="C3" s="425"/>
      <c r="D3" s="425"/>
      <c r="E3" s="426"/>
      <c r="F3" s="428"/>
      <c r="G3" s="428"/>
      <c r="H3" s="428"/>
      <c r="I3" s="428"/>
      <c r="J3" s="428"/>
      <c r="K3" s="428"/>
      <c r="L3" s="1537"/>
      <c r="M3" s="1531"/>
      <c r="N3" s="428"/>
      <c r="O3" s="428"/>
      <c r="P3" s="428"/>
      <c r="Q3" s="428"/>
      <c r="R3" s="428"/>
      <c r="S3" s="428"/>
      <c r="T3" s="428"/>
      <c r="U3" s="428"/>
      <c r="V3" s="428"/>
      <c r="W3" s="428"/>
      <c r="X3" s="428"/>
      <c r="Y3" s="428"/>
      <c r="Z3" s="428"/>
      <c r="AA3" s="428"/>
      <c r="AB3" s="428"/>
      <c r="AC3" s="428"/>
      <c r="AD3" s="428"/>
      <c r="AE3" s="428"/>
      <c r="AF3" s="428"/>
      <c r="AG3" s="428"/>
      <c r="AH3" s="428"/>
      <c r="AI3" s="428"/>
      <c r="AJ3" s="428"/>
      <c r="AK3" s="428"/>
      <c r="AL3" s="428"/>
      <c r="AM3" s="428"/>
      <c r="AN3" s="428"/>
      <c r="AO3" s="428"/>
      <c r="AP3" s="428"/>
      <c r="AQ3" s="428"/>
      <c r="AR3" s="428"/>
      <c r="AS3" s="428"/>
      <c r="AT3" s="428"/>
      <c r="AU3" s="428"/>
      <c r="AV3" s="428"/>
      <c r="AW3" s="428"/>
      <c r="AX3" s="428"/>
      <c r="AY3" s="428"/>
      <c r="AZ3" s="428"/>
      <c r="BA3" s="428"/>
      <c r="BB3" s="428"/>
      <c r="BC3" s="428"/>
      <c r="BD3" s="428"/>
      <c r="BE3" s="428"/>
      <c r="BF3" s="428"/>
      <c r="BG3" s="428"/>
      <c r="BH3" s="428"/>
      <c r="BI3" s="428"/>
    </row>
    <row r="4" spans="1:61" ht="57.75">
      <c r="A4" s="429"/>
      <c r="B4" s="429"/>
      <c r="C4" s="429"/>
      <c r="D4" s="429"/>
      <c r="E4" s="430"/>
      <c r="F4" s="431" t="s">
        <v>970</v>
      </c>
      <c r="G4" s="431" t="s">
        <v>971</v>
      </c>
      <c r="H4" s="431" t="s">
        <v>972</v>
      </c>
      <c r="I4" s="431" t="s">
        <v>973</v>
      </c>
      <c r="J4" s="431" t="s">
        <v>974</v>
      </c>
      <c r="K4" s="431" t="s">
        <v>975</v>
      </c>
      <c r="L4" s="431" t="s">
        <v>976</v>
      </c>
      <c r="M4" s="431"/>
      <c r="N4" s="431" t="s">
        <v>977</v>
      </c>
      <c r="O4" s="431" t="s">
        <v>978</v>
      </c>
      <c r="P4" s="431" t="s">
        <v>970</v>
      </c>
      <c r="Q4" s="431" t="s">
        <v>971</v>
      </c>
      <c r="R4" s="431" t="s">
        <v>972</v>
      </c>
      <c r="S4" s="431" t="s">
        <v>973</v>
      </c>
      <c r="T4" s="431" t="s">
        <v>974</v>
      </c>
      <c r="U4" s="431" t="s">
        <v>975</v>
      </c>
      <c r="V4" s="431" t="s">
        <v>976</v>
      </c>
      <c r="W4" s="431" t="s">
        <v>977</v>
      </c>
      <c r="X4" s="431" t="s">
        <v>978</v>
      </c>
      <c r="Y4" s="431" t="s">
        <v>970</v>
      </c>
      <c r="Z4" s="431" t="s">
        <v>971</v>
      </c>
      <c r="AA4" s="431" t="s">
        <v>972</v>
      </c>
      <c r="AB4" s="431" t="s">
        <v>973</v>
      </c>
      <c r="AC4" s="431" t="s">
        <v>974</v>
      </c>
      <c r="AD4" s="431" t="s">
        <v>975</v>
      </c>
      <c r="AE4" s="431" t="s">
        <v>976</v>
      </c>
      <c r="AF4" s="431" t="s">
        <v>977</v>
      </c>
      <c r="AG4" s="431" t="s">
        <v>978</v>
      </c>
      <c r="AH4" s="431" t="s">
        <v>970</v>
      </c>
      <c r="AI4" s="431" t="s">
        <v>971</v>
      </c>
      <c r="AJ4" s="431" t="s">
        <v>972</v>
      </c>
      <c r="AK4" s="431" t="s">
        <v>973</v>
      </c>
      <c r="AL4" s="431" t="s">
        <v>974</v>
      </c>
      <c r="AM4" s="431" t="s">
        <v>975</v>
      </c>
      <c r="AN4" s="431" t="s">
        <v>976</v>
      </c>
      <c r="AO4" s="431" t="s">
        <v>977</v>
      </c>
      <c r="AP4" s="431" t="s">
        <v>978</v>
      </c>
      <c r="AQ4" s="431" t="s">
        <v>970</v>
      </c>
      <c r="AR4" s="431" t="s">
        <v>971</v>
      </c>
      <c r="AS4" s="431" t="s">
        <v>972</v>
      </c>
      <c r="AT4" s="431" t="s">
        <v>973</v>
      </c>
      <c r="AU4" s="431" t="s">
        <v>974</v>
      </c>
      <c r="AV4" s="431" t="s">
        <v>975</v>
      </c>
      <c r="AW4" s="431" t="s">
        <v>976</v>
      </c>
      <c r="AX4" s="431" t="s">
        <v>977</v>
      </c>
      <c r="AY4" s="431" t="s">
        <v>978</v>
      </c>
      <c r="AZ4" s="431" t="s">
        <v>970</v>
      </c>
      <c r="BA4" s="431" t="s">
        <v>971</v>
      </c>
      <c r="BB4" s="431" t="s">
        <v>972</v>
      </c>
      <c r="BC4" s="431" t="s">
        <v>973</v>
      </c>
      <c r="BD4" s="431" t="s">
        <v>974</v>
      </c>
      <c r="BE4" s="431" t="s">
        <v>975</v>
      </c>
      <c r="BF4" s="431" t="s">
        <v>976</v>
      </c>
      <c r="BG4" s="431" t="s">
        <v>977</v>
      </c>
      <c r="BH4" s="431" t="s">
        <v>978</v>
      </c>
      <c r="BI4" s="431" t="s">
        <v>979</v>
      </c>
    </row>
    <row r="5" spans="1:61">
      <c r="A5" s="1538" t="s">
        <v>980</v>
      </c>
      <c r="B5" s="432">
        <v>1</v>
      </c>
      <c r="C5" s="433">
        <v>57</v>
      </c>
      <c r="D5" s="433" t="s">
        <v>981</v>
      </c>
      <c r="E5" s="433" t="s">
        <v>982</v>
      </c>
      <c r="F5" s="434" t="s">
        <v>983</v>
      </c>
      <c r="G5" s="434" t="s">
        <v>984</v>
      </c>
      <c r="H5" s="434" t="s">
        <v>985</v>
      </c>
      <c r="I5" s="434" t="s">
        <v>986</v>
      </c>
      <c r="J5" s="434" t="s">
        <v>987</v>
      </c>
      <c r="K5" s="434" t="s">
        <v>988</v>
      </c>
      <c r="L5" s="1532" t="s">
        <v>989</v>
      </c>
      <c r="M5" s="1533"/>
      <c r="N5" s="434" t="s">
        <v>990</v>
      </c>
      <c r="O5" s="434" t="s">
        <v>990</v>
      </c>
      <c r="P5" s="434" t="s">
        <v>991</v>
      </c>
      <c r="Q5" s="434" t="s">
        <v>992</v>
      </c>
      <c r="R5" s="434" t="s">
        <v>993</v>
      </c>
      <c r="S5" s="434" t="s">
        <v>994</v>
      </c>
      <c r="T5" s="434" t="s">
        <v>995</v>
      </c>
      <c r="U5" s="434" t="s">
        <v>996</v>
      </c>
      <c r="V5" s="434" t="s">
        <v>997</v>
      </c>
      <c r="W5" s="434" t="s">
        <v>998</v>
      </c>
      <c r="X5" s="434" t="s">
        <v>999</v>
      </c>
      <c r="Y5" s="434" t="s">
        <v>1000</v>
      </c>
      <c r="Z5" s="434" t="s">
        <v>1001</v>
      </c>
      <c r="AA5" s="434" t="s">
        <v>1002</v>
      </c>
      <c r="AB5" s="434" t="s">
        <v>1003</v>
      </c>
      <c r="AC5" s="434" t="s">
        <v>1004</v>
      </c>
      <c r="AD5" s="434" t="s">
        <v>1005</v>
      </c>
      <c r="AE5" s="434" t="s">
        <v>1006</v>
      </c>
      <c r="AF5" s="434" t="s">
        <v>1007</v>
      </c>
      <c r="AG5" s="434" t="s">
        <v>1008</v>
      </c>
      <c r="AH5" s="434" t="s">
        <v>1009</v>
      </c>
      <c r="AI5" s="434" t="s">
        <v>1010</v>
      </c>
      <c r="AJ5" s="434" t="s">
        <v>1011</v>
      </c>
      <c r="AK5" s="434" t="s">
        <v>1012</v>
      </c>
      <c r="AL5" s="434" t="s">
        <v>1013</v>
      </c>
      <c r="AM5" s="434" t="s">
        <v>1014</v>
      </c>
      <c r="AN5" s="434" t="s">
        <v>1015</v>
      </c>
      <c r="AO5" s="434" t="s">
        <v>1016</v>
      </c>
      <c r="AP5" s="434" t="s">
        <v>1017</v>
      </c>
      <c r="AQ5" s="434" t="s">
        <v>1018</v>
      </c>
      <c r="AR5" s="434" t="s">
        <v>1019</v>
      </c>
      <c r="AS5" s="434" t="s">
        <v>1020</v>
      </c>
      <c r="AT5" s="434" t="s">
        <v>1021</v>
      </c>
      <c r="AU5" s="434" t="s">
        <v>1022</v>
      </c>
      <c r="AV5" s="434" t="s">
        <v>1023</v>
      </c>
      <c r="AW5" s="434" t="s">
        <v>1024</v>
      </c>
      <c r="AX5" s="434" t="s">
        <v>1025</v>
      </c>
      <c r="AY5" s="434" t="s">
        <v>1026</v>
      </c>
      <c r="AZ5" s="434" t="s">
        <v>1027</v>
      </c>
      <c r="BA5" s="434" t="s">
        <v>1028</v>
      </c>
      <c r="BB5" s="434" t="s">
        <v>1029</v>
      </c>
      <c r="BC5" s="434" t="s">
        <v>1030</v>
      </c>
      <c r="BD5" s="434" t="s">
        <v>1031</v>
      </c>
      <c r="BE5" s="434" t="s">
        <v>1032</v>
      </c>
      <c r="BF5" s="434" t="s">
        <v>1033</v>
      </c>
      <c r="BG5" s="434" t="s">
        <v>1033</v>
      </c>
      <c r="BH5" s="434" t="s">
        <v>1034</v>
      </c>
      <c r="BI5" s="435">
        <v>360</v>
      </c>
    </row>
    <row r="6" spans="1:61">
      <c r="A6" s="1539"/>
      <c r="B6" s="432">
        <v>2</v>
      </c>
      <c r="C6" s="433">
        <v>69</v>
      </c>
      <c r="D6" s="433" t="s">
        <v>1035</v>
      </c>
      <c r="E6" s="433" t="s">
        <v>1036</v>
      </c>
      <c r="F6" s="434" t="s">
        <v>983</v>
      </c>
      <c r="G6" s="434" t="s">
        <v>1037</v>
      </c>
      <c r="H6" s="434" t="s">
        <v>1038</v>
      </c>
      <c r="I6" s="434" t="s">
        <v>1039</v>
      </c>
      <c r="J6" s="434" t="s">
        <v>1040</v>
      </c>
      <c r="K6" s="434" t="s">
        <v>1041</v>
      </c>
      <c r="L6" s="1532" t="s">
        <v>1042</v>
      </c>
      <c r="M6" s="1533"/>
      <c r="N6" s="434" t="s">
        <v>1043</v>
      </c>
      <c r="O6" s="434" t="s">
        <v>1043</v>
      </c>
      <c r="P6" s="434" t="s">
        <v>1044</v>
      </c>
      <c r="Q6" s="434" t="s">
        <v>494</v>
      </c>
      <c r="R6" s="434" t="s">
        <v>1045</v>
      </c>
      <c r="S6" s="434" t="s">
        <v>1046</v>
      </c>
      <c r="T6" s="434" t="s">
        <v>1047</v>
      </c>
      <c r="U6" s="434" t="s">
        <v>1048</v>
      </c>
      <c r="V6" s="434" t="s">
        <v>1049</v>
      </c>
      <c r="W6" s="434" t="s">
        <v>1050</v>
      </c>
      <c r="X6" s="434" t="s">
        <v>1051</v>
      </c>
      <c r="Y6" s="434" t="s">
        <v>1052</v>
      </c>
      <c r="Z6" s="434" t="s">
        <v>1053</v>
      </c>
      <c r="AA6" s="434" t="s">
        <v>1054</v>
      </c>
      <c r="AB6" s="434" t="s">
        <v>1055</v>
      </c>
      <c r="AC6" s="434" t="s">
        <v>1056</v>
      </c>
      <c r="AD6" s="434" t="s">
        <v>1057</v>
      </c>
      <c r="AE6" s="434" t="s">
        <v>1058</v>
      </c>
      <c r="AF6" s="434" t="s">
        <v>1059</v>
      </c>
      <c r="AG6" s="434" t="s">
        <v>1060</v>
      </c>
      <c r="AH6" s="434" t="s">
        <v>1061</v>
      </c>
      <c r="AI6" s="434" t="s">
        <v>1062</v>
      </c>
      <c r="AJ6" s="434" t="s">
        <v>795</v>
      </c>
      <c r="AK6" s="434" t="s">
        <v>1063</v>
      </c>
      <c r="AL6" s="434" t="s">
        <v>1064</v>
      </c>
      <c r="AM6" s="434" t="s">
        <v>1065</v>
      </c>
      <c r="AN6" s="434" t="s">
        <v>1066</v>
      </c>
      <c r="AO6" s="434" t="s">
        <v>1067</v>
      </c>
      <c r="AP6" s="434" t="s">
        <v>1068</v>
      </c>
      <c r="AQ6" s="434" t="s">
        <v>1069</v>
      </c>
      <c r="AR6" s="434" t="s">
        <v>1070</v>
      </c>
      <c r="AS6" s="434" t="s">
        <v>1071</v>
      </c>
      <c r="AT6" s="434" t="s">
        <v>1072</v>
      </c>
      <c r="AU6" s="434" t="s">
        <v>1073</v>
      </c>
      <c r="AV6" s="434" t="s">
        <v>1074</v>
      </c>
      <c r="AW6" s="434" t="s">
        <v>1075</v>
      </c>
      <c r="AX6" s="434" t="s">
        <v>1076</v>
      </c>
      <c r="AY6" s="434" t="s">
        <v>1077</v>
      </c>
      <c r="AZ6" s="434" t="s">
        <v>1078</v>
      </c>
      <c r="BA6" s="434" t="s">
        <v>1079</v>
      </c>
      <c r="BB6" s="434" t="s">
        <v>1080</v>
      </c>
      <c r="BC6" s="434" t="s">
        <v>1081</v>
      </c>
      <c r="BD6" s="434" t="s">
        <v>1082</v>
      </c>
      <c r="BE6" s="434" t="s">
        <v>1083</v>
      </c>
      <c r="BF6" s="434" t="s">
        <v>1084</v>
      </c>
      <c r="BG6" s="434" t="s">
        <v>1084</v>
      </c>
      <c r="BH6" s="434" t="s">
        <v>1085</v>
      </c>
      <c r="BI6" s="435">
        <v>336.31666666666666</v>
      </c>
    </row>
    <row r="7" spans="1:61">
      <c r="A7" s="1539"/>
      <c r="B7" s="1534" t="s">
        <v>1086</v>
      </c>
      <c r="C7" s="433">
        <v>17</v>
      </c>
      <c r="D7" s="433" t="s">
        <v>67</v>
      </c>
      <c r="E7" s="433" t="s">
        <v>68</v>
      </c>
      <c r="F7" s="434" t="s">
        <v>983</v>
      </c>
      <c r="G7" s="434" t="s">
        <v>1087</v>
      </c>
      <c r="H7" s="434" t="s">
        <v>1088</v>
      </c>
      <c r="I7" s="434" t="s">
        <v>1089</v>
      </c>
      <c r="J7" s="434" t="s">
        <v>1090</v>
      </c>
      <c r="K7" s="434" t="s">
        <v>1091</v>
      </c>
      <c r="L7" s="1532" t="s">
        <v>1092</v>
      </c>
      <c r="M7" s="1533"/>
      <c r="N7" s="434" t="s">
        <v>1093</v>
      </c>
      <c r="O7" s="434" t="s">
        <v>1093</v>
      </c>
      <c r="P7" s="434" t="s">
        <v>1094</v>
      </c>
      <c r="Q7" s="434" t="s">
        <v>1095</v>
      </c>
      <c r="R7" s="434" t="s">
        <v>1096</v>
      </c>
      <c r="S7" s="434" t="s">
        <v>1097</v>
      </c>
      <c r="T7" s="434" t="s">
        <v>1098</v>
      </c>
      <c r="U7" s="434" t="s">
        <v>1099</v>
      </c>
      <c r="V7" s="434" t="s">
        <v>1100</v>
      </c>
      <c r="W7" s="434" t="s">
        <v>1101</v>
      </c>
      <c r="X7" s="434" t="s">
        <v>1102</v>
      </c>
      <c r="Y7" s="434" t="s">
        <v>1103</v>
      </c>
      <c r="Z7" s="434" t="s">
        <v>1104</v>
      </c>
      <c r="AA7" s="434" t="s">
        <v>1105</v>
      </c>
      <c r="AB7" s="434" t="s">
        <v>1106</v>
      </c>
      <c r="AC7" s="434" t="s">
        <v>1107</v>
      </c>
      <c r="AD7" s="434" t="s">
        <v>1108</v>
      </c>
      <c r="AE7" s="434" t="s">
        <v>1109</v>
      </c>
      <c r="AF7" s="434" t="s">
        <v>1110</v>
      </c>
      <c r="AG7" s="434" t="s">
        <v>1111</v>
      </c>
      <c r="AH7" s="434" t="s">
        <v>1112</v>
      </c>
      <c r="AI7" s="434"/>
      <c r="AJ7" s="434"/>
      <c r="AK7" s="434"/>
      <c r="AL7" s="434"/>
      <c r="AM7" s="434"/>
      <c r="AN7" s="434"/>
      <c r="AO7" s="434"/>
      <c r="AP7" s="434"/>
      <c r="AQ7" s="434"/>
      <c r="AR7" s="434"/>
      <c r="AS7" s="434"/>
      <c r="AT7" s="434"/>
      <c r="AU7" s="434"/>
      <c r="AV7" s="434"/>
      <c r="AW7" s="434"/>
      <c r="AX7" s="434"/>
      <c r="AY7" s="434"/>
      <c r="AZ7" s="434"/>
      <c r="BA7" s="434"/>
      <c r="BB7" s="434"/>
      <c r="BC7" s="434"/>
      <c r="BD7" s="434"/>
      <c r="BE7" s="434"/>
      <c r="BF7" s="434"/>
      <c r="BG7" s="434"/>
      <c r="BH7" s="434"/>
      <c r="BI7" s="434"/>
    </row>
    <row r="8" spans="1:61">
      <c r="A8" s="1539"/>
      <c r="B8" s="1535"/>
      <c r="C8" s="433">
        <v>71</v>
      </c>
      <c r="D8" s="433" t="s">
        <v>73</v>
      </c>
      <c r="E8" s="433" t="s">
        <v>1113</v>
      </c>
      <c r="F8" s="434" t="s">
        <v>983</v>
      </c>
      <c r="G8" s="434" t="s">
        <v>984</v>
      </c>
      <c r="H8" s="434" t="s">
        <v>1114</v>
      </c>
      <c r="I8" s="434" t="s">
        <v>986</v>
      </c>
      <c r="J8" s="434" t="s">
        <v>1115</v>
      </c>
      <c r="K8" s="434" t="s">
        <v>1116</v>
      </c>
      <c r="L8" s="1532" t="s">
        <v>989</v>
      </c>
      <c r="M8" s="1533"/>
      <c r="N8" s="434" t="s">
        <v>1117</v>
      </c>
      <c r="O8" s="434" t="s">
        <v>1117</v>
      </c>
      <c r="P8" s="434" t="s">
        <v>1118</v>
      </c>
      <c r="Q8" s="434" t="s">
        <v>1119</v>
      </c>
      <c r="R8" s="434" t="s">
        <v>1120</v>
      </c>
      <c r="S8" s="434" t="s">
        <v>1121</v>
      </c>
      <c r="T8" s="434" t="s">
        <v>1122</v>
      </c>
      <c r="U8" s="434" t="s">
        <v>1123</v>
      </c>
      <c r="V8" s="434" t="s">
        <v>1124</v>
      </c>
      <c r="W8" s="434" t="s">
        <v>1125</v>
      </c>
      <c r="X8" s="434" t="s">
        <v>1126</v>
      </c>
      <c r="Y8" s="434" t="s">
        <v>1127</v>
      </c>
      <c r="Z8" s="434" t="s">
        <v>1128</v>
      </c>
      <c r="AA8" s="434" t="s">
        <v>1129</v>
      </c>
      <c r="AB8" s="434" t="s">
        <v>1130</v>
      </c>
      <c r="AC8" s="434" t="s">
        <v>1131</v>
      </c>
      <c r="AD8" s="434" t="s">
        <v>1132</v>
      </c>
      <c r="AE8" s="434" t="s">
        <v>1133</v>
      </c>
      <c r="AF8" s="434" t="s">
        <v>1134</v>
      </c>
      <c r="AG8" s="434" t="s">
        <v>1135</v>
      </c>
      <c r="AH8" s="434" t="s">
        <v>1136</v>
      </c>
      <c r="AI8" s="434" t="s">
        <v>1137</v>
      </c>
      <c r="AJ8" s="434" t="s">
        <v>1138</v>
      </c>
      <c r="AK8" s="434" t="s">
        <v>1139</v>
      </c>
      <c r="AL8" s="434" t="s">
        <v>1140</v>
      </c>
      <c r="AM8" s="434" t="s">
        <v>1141</v>
      </c>
      <c r="AN8" s="434" t="s">
        <v>1142</v>
      </c>
      <c r="AO8" s="434" t="s">
        <v>1143</v>
      </c>
      <c r="AP8" s="434" t="s">
        <v>1144</v>
      </c>
      <c r="AQ8" s="434" t="s">
        <v>1145</v>
      </c>
      <c r="AR8" s="434"/>
      <c r="AS8" s="434"/>
      <c r="AT8" s="434"/>
      <c r="AU8" s="434"/>
      <c r="AV8" s="434"/>
      <c r="AW8" s="434"/>
      <c r="AX8" s="434"/>
      <c r="AY8" s="434"/>
      <c r="AZ8" s="434"/>
      <c r="BA8" s="434"/>
      <c r="BB8" s="434"/>
      <c r="BC8" s="434"/>
      <c r="BD8" s="434"/>
      <c r="BE8" s="434"/>
      <c r="BF8" s="434"/>
      <c r="BG8" s="434"/>
      <c r="BH8" s="434"/>
      <c r="BI8" s="434"/>
    </row>
    <row r="9" spans="1:61">
      <c r="A9" s="1540"/>
      <c r="B9" s="1536"/>
      <c r="C9" s="433">
        <v>70</v>
      </c>
      <c r="D9" s="433" t="s">
        <v>113</v>
      </c>
      <c r="E9" s="433" t="s">
        <v>1146</v>
      </c>
      <c r="F9" s="434" t="s">
        <v>983</v>
      </c>
      <c r="G9" s="434" t="s">
        <v>1147</v>
      </c>
      <c r="H9" s="434" t="s">
        <v>1148</v>
      </c>
      <c r="I9" s="434" t="s">
        <v>1149</v>
      </c>
      <c r="J9" s="434" t="s">
        <v>1150</v>
      </c>
      <c r="K9" s="434" t="s">
        <v>1151</v>
      </c>
      <c r="L9" s="1532" t="s">
        <v>1152</v>
      </c>
      <c r="M9" s="1533"/>
      <c r="N9" s="434" t="s">
        <v>1153</v>
      </c>
      <c r="O9" s="434" t="s">
        <v>1153</v>
      </c>
      <c r="P9" s="434" t="s">
        <v>1154</v>
      </c>
      <c r="Q9" s="434"/>
      <c r="R9" s="434"/>
      <c r="S9" s="434"/>
      <c r="T9" s="434"/>
      <c r="U9" s="434"/>
      <c r="V9" s="434"/>
      <c r="W9" s="434"/>
      <c r="X9" s="434"/>
      <c r="Y9" s="434"/>
      <c r="Z9" s="434"/>
      <c r="AA9" s="434"/>
      <c r="AB9" s="434"/>
      <c r="AC9" s="434"/>
      <c r="AD9" s="434"/>
      <c r="AE9" s="434"/>
      <c r="AF9" s="434"/>
      <c r="AG9" s="434"/>
      <c r="AH9" s="434"/>
      <c r="AI9" s="434"/>
      <c r="AJ9" s="434"/>
      <c r="AK9" s="434"/>
      <c r="AL9" s="434"/>
      <c r="AM9" s="434"/>
      <c r="AN9" s="434"/>
      <c r="AO9" s="434"/>
      <c r="AP9" s="434"/>
      <c r="AQ9" s="434"/>
      <c r="AR9" s="434"/>
      <c r="AS9" s="434"/>
      <c r="AT9" s="434"/>
      <c r="AU9" s="434"/>
      <c r="AV9" s="434"/>
      <c r="AW9" s="434"/>
      <c r="AX9" s="434"/>
      <c r="AY9" s="434"/>
      <c r="AZ9" s="434"/>
      <c r="BA9" s="434"/>
      <c r="BB9" s="434"/>
      <c r="BC9" s="434"/>
      <c r="BD9" s="434"/>
      <c r="BE9" s="434"/>
      <c r="BF9" s="434"/>
      <c r="BG9" s="434"/>
      <c r="BH9" s="434"/>
      <c r="BI9" s="434"/>
    </row>
    <row r="10" spans="1:61">
      <c r="A10" s="1538" t="s">
        <v>1155</v>
      </c>
      <c r="B10" s="432">
        <v>1</v>
      </c>
      <c r="C10" s="433">
        <v>37</v>
      </c>
      <c r="D10" s="433" t="s">
        <v>560</v>
      </c>
      <c r="E10" s="433" t="s">
        <v>1156</v>
      </c>
      <c r="F10" s="434" t="s">
        <v>1157</v>
      </c>
      <c r="G10" s="434" t="s">
        <v>1158</v>
      </c>
      <c r="H10" s="434" t="s">
        <v>1159</v>
      </c>
      <c r="I10" s="434" t="s">
        <v>1160</v>
      </c>
      <c r="J10" s="434" t="s">
        <v>1161</v>
      </c>
      <c r="K10" s="434" t="s">
        <v>1162</v>
      </c>
      <c r="L10" s="1532" t="s">
        <v>1163</v>
      </c>
      <c r="M10" s="1533"/>
      <c r="N10" s="434" t="s">
        <v>1164</v>
      </c>
      <c r="O10" s="434" t="s">
        <v>1164</v>
      </c>
      <c r="P10" s="434" t="s">
        <v>1165</v>
      </c>
      <c r="Q10" s="434" t="s">
        <v>1166</v>
      </c>
      <c r="R10" s="434" t="s">
        <v>1167</v>
      </c>
      <c r="S10" s="434" t="s">
        <v>1168</v>
      </c>
      <c r="T10" s="434" t="s">
        <v>1169</v>
      </c>
      <c r="U10" s="434" t="s">
        <v>1170</v>
      </c>
      <c r="V10" s="434" t="s">
        <v>1171</v>
      </c>
      <c r="W10" s="434" t="s">
        <v>1172</v>
      </c>
      <c r="X10" s="434" t="s">
        <v>1173</v>
      </c>
      <c r="Y10" s="434" t="s">
        <v>1174</v>
      </c>
      <c r="Z10" s="434" t="s">
        <v>1175</v>
      </c>
      <c r="AA10" s="434" t="s">
        <v>1176</v>
      </c>
      <c r="AB10" s="434" t="s">
        <v>1177</v>
      </c>
      <c r="AC10" s="434" t="s">
        <v>1178</v>
      </c>
      <c r="AD10" s="434" t="s">
        <v>1179</v>
      </c>
      <c r="AE10" s="434" t="s">
        <v>1180</v>
      </c>
      <c r="AF10" s="434" t="s">
        <v>1181</v>
      </c>
      <c r="AG10" s="434" t="s">
        <v>1182</v>
      </c>
      <c r="AH10" s="434" t="s">
        <v>1183</v>
      </c>
      <c r="AI10" s="434" t="s">
        <v>1184</v>
      </c>
      <c r="AJ10" s="434" t="s">
        <v>1185</v>
      </c>
      <c r="AK10" s="434" t="s">
        <v>1186</v>
      </c>
      <c r="AL10" s="434" t="s">
        <v>1187</v>
      </c>
      <c r="AM10" s="434" t="s">
        <v>1188</v>
      </c>
      <c r="AN10" s="434" t="s">
        <v>1189</v>
      </c>
      <c r="AO10" s="434" t="s">
        <v>1190</v>
      </c>
      <c r="AP10" s="434" t="s">
        <v>1191</v>
      </c>
      <c r="AQ10" s="434" t="s">
        <v>1192</v>
      </c>
      <c r="AR10" s="434" t="s">
        <v>1193</v>
      </c>
      <c r="AS10" s="434" t="s">
        <v>1194</v>
      </c>
      <c r="AT10" s="434" t="s">
        <v>1195</v>
      </c>
      <c r="AU10" s="434" t="s">
        <v>1196</v>
      </c>
      <c r="AV10" s="434" t="s">
        <v>1197</v>
      </c>
      <c r="AW10" s="434" t="s">
        <v>1198</v>
      </c>
      <c r="AX10" s="434" t="s">
        <v>1198</v>
      </c>
      <c r="AY10" s="434" t="s">
        <v>1199</v>
      </c>
      <c r="AZ10" s="434"/>
      <c r="BA10" s="434"/>
      <c r="BB10" s="434"/>
      <c r="BC10" s="434"/>
      <c r="BD10" s="434"/>
      <c r="BE10" s="434"/>
      <c r="BF10" s="434"/>
      <c r="BG10" s="434"/>
      <c r="BH10" s="434"/>
      <c r="BI10" s="435">
        <v>320</v>
      </c>
    </row>
    <row r="11" spans="1:61">
      <c r="A11" s="1539"/>
      <c r="B11" s="432">
        <v>2</v>
      </c>
      <c r="C11" s="433">
        <v>3</v>
      </c>
      <c r="D11" s="433" t="s">
        <v>1200</v>
      </c>
      <c r="E11" s="433" t="s">
        <v>1201</v>
      </c>
      <c r="F11" s="434" t="s">
        <v>1157</v>
      </c>
      <c r="G11" s="434" t="s">
        <v>1202</v>
      </c>
      <c r="H11" s="434" t="s">
        <v>1203</v>
      </c>
      <c r="I11" s="434" t="s">
        <v>1204</v>
      </c>
      <c r="J11" s="434" t="s">
        <v>1205</v>
      </c>
      <c r="K11" s="434" t="s">
        <v>1206</v>
      </c>
      <c r="L11" s="1532" t="s">
        <v>1207</v>
      </c>
      <c r="M11" s="1533"/>
      <c r="N11" s="434" t="s">
        <v>1208</v>
      </c>
      <c r="O11" s="434" t="s">
        <v>1208</v>
      </c>
      <c r="P11" s="434" t="s">
        <v>1209</v>
      </c>
      <c r="Q11" s="434" t="s">
        <v>1210</v>
      </c>
      <c r="R11" s="434" t="s">
        <v>1211</v>
      </c>
      <c r="S11" s="434" t="s">
        <v>1212</v>
      </c>
      <c r="T11" s="434" t="s">
        <v>1213</v>
      </c>
      <c r="U11" s="434" t="s">
        <v>1214</v>
      </c>
      <c r="V11" s="434" t="s">
        <v>1215</v>
      </c>
      <c r="W11" s="434" t="s">
        <v>1216</v>
      </c>
      <c r="X11" s="434" t="s">
        <v>1217</v>
      </c>
      <c r="Y11" s="434" t="s">
        <v>1218</v>
      </c>
      <c r="Z11" s="434" t="s">
        <v>1219</v>
      </c>
      <c r="AA11" s="434" t="s">
        <v>1220</v>
      </c>
      <c r="AB11" s="434" t="s">
        <v>1221</v>
      </c>
      <c r="AC11" s="434" t="s">
        <v>1222</v>
      </c>
      <c r="AD11" s="434" t="s">
        <v>1223</v>
      </c>
      <c r="AE11" s="434" t="s">
        <v>1224</v>
      </c>
      <c r="AF11" s="434" t="s">
        <v>1163</v>
      </c>
      <c r="AG11" s="434" t="s">
        <v>1225</v>
      </c>
      <c r="AH11" s="434" t="s">
        <v>1226</v>
      </c>
      <c r="AI11" s="434" t="s">
        <v>1227</v>
      </c>
      <c r="AJ11" s="434" t="s">
        <v>1228</v>
      </c>
      <c r="AK11" s="434" t="s">
        <v>1229</v>
      </c>
      <c r="AL11" s="434" t="s">
        <v>1230</v>
      </c>
      <c r="AM11" s="434" t="s">
        <v>1231</v>
      </c>
      <c r="AN11" s="434" t="s">
        <v>1232</v>
      </c>
      <c r="AO11" s="434" t="s">
        <v>1233</v>
      </c>
      <c r="AP11" s="434" t="s">
        <v>1234</v>
      </c>
      <c r="AQ11" s="434" t="s">
        <v>1235</v>
      </c>
      <c r="AR11" s="434" t="s">
        <v>1236</v>
      </c>
      <c r="AS11" s="434" t="s">
        <v>1237</v>
      </c>
      <c r="AT11" s="434" t="s">
        <v>1238</v>
      </c>
      <c r="AU11" s="434" t="s">
        <v>1239</v>
      </c>
      <c r="AV11" s="434" t="s">
        <v>1240</v>
      </c>
      <c r="AW11" s="434" t="s">
        <v>1241</v>
      </c>
      <c r="AX11" s="434" t="s">
        <v>1241</v>
      </c>
      <c r="AY11" s="434" t="s">
        <v>1242</v>
      </c>
      <c r="AZ11" s="434"/>
      <c r="BA11" s="434"/>
      <c r="BB11" s="434"/>
      <c r="BC11" s="434"/>
      <c r="BD11" s="434"/>
      <c r="BE11" s="434"/>
      <c r="BF11" s="434"/>
      <c r="BG11" s="434"/>
      <c r="BH11" s="434"/>
      <c r="BI11" s="435">
        <v>313.18333333333334</v>
      </c>
    </row>
    <row r="12" spans="1:61">
      <c r="A12" s="1539"/>
      <c r="B12" s="432">
        <v>3</v>
      </c>
      <c r="C12" s="433">
        <v>66</v>
      </c>
      <c r="D12" s="433" t="s">
        <v>119</v>
      </c>
      <c r="E12" s="433" t="s">
        <v>553</v>
      </c>
      <c r="F12" s="434" t="s">
        <v>1157</v>
      </c>
      <c r="G12" s="434" t="s">
        <v>1243</v>
      </c>
      <c r="H12" s="434" t="s">
        <v>1244</v>
      </c>
      <c r="I12" s="434" t="s">
        <v>1245</v>
      </c>
      <c r="J12" s="434" t="s">
        <v>1246</v>
      </c>
      <c r="K12" s="434" t="s">
        <v>1247</v>
      </c>
      <c r="L12" s="1532" t="s">
        <v>1225</v>
      </c>
      <c r="M12" s="1533"/>
      <c r="N12" s="434" t="s">
        <v>1248</v>
      </c>
      <c r="O12" s="434" t="s">
        <v>1248</v>
      </c>
      <c r="P12" s="434" t="s">
        <v>1249</v>
      </c>
      <c r="Q12" s="434" t="s">
        <v>1250</v>
      </c>
      <c r="R12" s="434" t="s">
        <v>1251</v>
      </c>
      <c r="S12" s="434" t="s">
        <v>1252</v>
      </c>
      <c r="T12" s="434" t="s">
        <v>1187</v>
      </c>
      <c r="U12" s="434" t="s">
        <v>1253</v>
      </c>
      <c r="V12" s="434" t="s">
        <v>1254</v>
      </c>
      <c r="W12" s="434" t="s">
        <v>1255</v>
      </c>
      <c r="X12" s="434" t="s">
        <v>1256</v>
      </c>
      <c r="Y12" s="434" t="s">
        <v>1257</v>
      </c>
      <c r="Z12" s="434" t="s">
        <v>1258</v>
      </c>
      <c r="AA12" s="434" t="s">
        <v>1259</v>
      </c>
      <c r="AB12" s="434" t="s">
        <v>1260</v>
      </c>
      <c r="AC12" s="434" t="s">
        <v>1261</v>
      </c>
      <c r="AD12" s="434" t="s">
        <v>1262</v>
      </c>
      <c r="AE12" s="434" t="s">
        <v>1263</v>
      </c>
      <c r="AF12" s="434" t="s">
        <v>1264</v>
      </c>
      <c r="AG12" s="434" t="s">
        <v>1265</v>
      </c>
      <c r="AH12" s="434" t="s">
        <v>1266</v>
      </c>
      <c r="AI12" s="434" t="s">
        <v>1267</v>
      </c>
      <c r="AJ12" s="434" t="s">
        <v>1268</v>
      </c>
      <c r="AK12" s="434" t="s">
        <v>1269</v>
      </c>
      <c r="AL12" s="434" t="s">
        <v>1270</v>
      </c>
      <c r="AM12" s="434" t="s">
        <v>1271</v>
      </c>
      <c r="AN12" s="434" t="s">
        <v>989</v>
      </c>
      <c r="AO12" s="434" t="s">
        <v>1272</v>
      </c>
      <c r="AP12" s="434" t="s">
        <v>1273</v>
      </c>
      <c r="AQ12" s="434" t="s">
        <v>1274</v>
      </c>
      <c r="AR12" s="434" t="s">
        <v>1275</v>
      </c>
      <c r="AS12" s="434" t="s">
        <v>1276</v>
      </c>
      <c r="AT12" s="434" t="s">
        <v>1277</v>
      </c>
      <c r="AU12" s="434" t="s">
        <v>1278</v>
      </c>
      <c r="AV12" s="434" t="s">
        <v>1279</v>
      </c>
      <c r="AW12" s="434" t="s">
        <v>1124</v>
      </c>
      <c r="AX12" s="434" t="s">
        <v>1124</v>
      </c>
      <c r="AY12" s="434" t="s">
        <v>1280</v>
      </c>
      <c r="AZ12" s="434"/>
      <c r="BA12" s="434"/>
      <c r="BB12" s="434"/>
      <c r="BC12" s="434"/>
      <c r="BD12" s="434"/>
      <c r="BE12" s="434"/>
      <c r="BF12" s="434"/>
      <c r="BG12" s="434"/>
      <c r="BH12" s="434"/>
      <c r="BI12" s="435">
        <v>274.58333333333331</v>
      </c>
    </row>
    <row r="13" spans="1:61">
      <c r="A13" s="1539"/>
      <c r="B13" s="432">
        <v>4</v>
      </c>
      <c r="C13" s="433">
        <v>65</v>
      </c>
      <c r="D13" s="433" t="s">
        <v>1281</v>
      </c>
      <c r="E13" s="433" t="s">
        <v>1282</v>
      </c>
      <c r="F13" s="434" t="s">
        <v>1157</v>
      </c>
      <c r="G13" s="434" t="s">
        <v>1283</v>
      </c>
      <c r="H13" s="434" t="s">
        <v>1284</v>
      </c>
      <c r="I13" s="434" t="s">
        <v>1285</v>
      </c>
      <c r="J13" s="434" t="s">
        <v>1286</v>
      </c>
      <c r="K13" s="434" t="s">
        <v>1287</v>
      </c>
      <c r="L13" s="1532" t="s">
        <v>1288</v>
      </c>
      <c r="M13" s="1533"/>
      <c r="N13" s="434" t="s">
        <v>1289</v>
      </c>
      <c r="O13" s="434" t="s">
        <v>1289</v>
      </c>
      <c r="P13" s="434" t="s">
        <v>1290</v>
      </c>
      <c r="Q13" s="434" t="s">
        <v>1291</v>
      </c>
      <c r="R13" s="434" t="s">
        <v>1292</v>
      </c>
      <c r="S13" s="434" t="s">
        <v>1293</v>
      </c>
      <c r="T13" s="434" t="s">
        <v>1294</v>
      </c>
      <c r="U13" s="434" t="s">
        <v>1295</v>
      </c>
      <c r="V13" s="434" t="s">
        <v>1296</v>
      </c>
      <c r="W13" s="434" t="s">
        <v>1297</v>
      </c>
      <c r="X13" s="434" t="s">
        <v>1298</v>
      </c>
      <c r="Y13" s="434" t="s">
        <v>1299</v>
      </c>
      <c r="Z13" s="434" t="s">
        <v>1300</v>
      </c>
      <c r="AA13" s="434" t="s">
        <v>1301</v>
      </c>
      <c r="AB13" s="434" t="s">
        <v>1302</v>
      </c>
      <c r="AC13" s="434" t="s">
        <v>1303</v>
      </c>
      <c r="AD13" s="434" t="s">
        <v>1304</v>
      </c>
      <c r="AE13" s="434" t="s">
        <v>1305</v>
      </c>
      <c r="AF13" s="434" t="s">
        <v>1306</v>
      </c>
      <c r="AG13" s="434" t="s">
        <v>1307</v>
      </c>
      <c r="AH13" s="434" t="s">
        <v>1308</v>
      </c>
      <c r="AI13" s="434" t="s">
        <v>1309</v>
      </c>
      <c r="AJ13" s="434" t="s">
        <v>1310</v>
      </c>
      <c r="AK13" s="434" t="s">
        <v>1311</v>
      </c>
      <c r="AL13" s="434" t="s">
        <v>1312</v>
      </c>
      <c r="AM13" s="434" t="s">
        <v>1313</v>
      </c>
      <c r="AN13" s="434" t="s">
        <v>1314</v>
      </c>
      <c r="AO13" s="434" t="s">
        <v>1315</v>
      </c>
      <c r="AP13" s="434" t="s">
        <v>1316</v>
      </c>
      <c r="AQ13" s="434" t="s">
        <v>1317</v>
      </c>
      <c r="AR13" s="434" t="s">
        <v>1318</v>
      </c>
      <c r="AS13" s="434" t="s">
        <v>1319</v>
      </c>
      <c r="AT13" s="434" t="s">
        <v>1320</v>
      </c>
      <c r="AU13" s="434" t="s">
        <v>1321</v>
      </c>
      <c r="AV13" s="434" t="s">
        <v>1322</v>
      </c>
      <c r="AW13" s="434" t="s">
        <v>1323</v>
      </c>
      <c r="AX13" s="434" t="s">
        <v>1323</v>
      </c>
      <c r="AY13" s="434" t="s">
        <v>1324</v>
      </c>
      <c r="AZ13" s="434"/>
      <c r="BA13" s="434"/>
      <c r="BB13" s="434"/>
      <c r="BC13" s="434"/>
      <c r="BD13" s="434"/>
      <c r="BE13" s="434"/>
      <c r="BF13" s="434"/>
      <c r="BG13" s="434"/>
      <c r="BH13" s="434"/>
      <c r="BI13" s="435">
        <v>220.41666666666669</v>
      </c>
    </row>
    <row r="14" spans="1:61">
      <c r="A14" s="1539"/>
      <c r="B14" s="432">
        <v>5</v>
      </c>
      <c r="C14" s="433">
        <v>63</v>
      </c>
      <c r="D14" s="433" t="s">
        <v>301</v>
      </c>
      <c r="E14" s="433" t="s">
        <v>80</v>
      </c>
      <c r="F14" s="434" t="s">
        <v>1157</v>
      </c>
      <c r="G14" s="434" t="s">
        <v>1325</v>
      </c>
      <c r="H14" s="434" t="s">
        <v>1326</v>
      </c>
      <c r="I14" s="434" t="s">
        <v>1327</v>
      </c>
      <c r="J14" s="434" t="s">
        <v>1328</v>
      </c>
      <c r="K14" s="434" t="s">
        <v>1329</v>
      </c>
      <c r="L14" s="1532" t="s">
        <v>1330</v>
      </c>
      <c r="M14" s="1533"/>
      <c r="N14" s="434" t="s">
        <v>1050</v>
      </c>
      <c r="O14" s="434" t="s">
        <v>1050</v>
      </c>
      <c r="P14" s="434" t="s">
        <v>1331</v>
      </c>
      <c r="Q14" s="434" t="s">
        <v>1332</v>
      </c>
      <c r="R14" s="434" t="s">
        <v>1333</v>
      </c>
      <c r="S14" s="434" t="s">
        <v>1334</v>
      </c>
      <c r="T14" s="434" t="s">
        <v>1335</v>
      </c>
      <c r="U14" s="434" t="s">
        <v>1336</v>
      </c>
      <c r="V14" s="434" t="s">
        <v>1337</v>
      </c>
      <c r="W14" s="434" t="s">
        <v>1338</v>
      </c>
      <c r="X14" s="434" t="s">
        <v>1339</v>
      </c>
      <c r="Y14" s="434" t="s">
        <v>1340</v>
      </c>
      <c r="Z14" s="434" t="s">
        <v>1341</v>
      </c>
      <c r="AA14" s="434" t="s">
        <v>1342</v>
      </c>
      <c r="AB14" s="434" t="s">
        <v>1343</v>
      </c>
      <c r="AC14" s="434" t="s">
        <v>1344</v>
      </c>
      <c r="AD14" s="434" t="s">
        <v>1345</v>
      </c>
      <c r="AE14" s="434" t="s">
        <v>1346</v>
      </c>
      <c r="AF14" s="434" t="s">
        <v>1347</v>
      </c>
      <c r="AG14" s="434" t="s">
        <v>1348</v>
      </c>
      <c r="AH14" s="434" t="s">
        <v>1349</v>
      </c>
      <c r="AI14" s="434" t="s">
        <v>1350</v>
      </c>
      <c r="AJ14" s="434" t="s">
        <v>1351</v>
      </c>
      <c r="AK14" s="434" t="s">
        <v>1352</v>
      </c>
      <c r="AL14" s="434" t="s">
        <v>1353</v>
      </c>
      <c r="AM14" s="434" t="s">
        <v>1354</v>
      </c>
      <c r="AN14" s="434" t="s">
        <v>1355</v>
      </c>
      <c r="AO14" s="434" t="s">
        <v>1356</v>
      </c>
      <c r="AP14" s="434" t="s">
        <v>1357</v>
      </c>
      <c r="AQ14" s="434" t="s">
        <v>1358</v>
      </c>
      <c r="AR14" s="434" t="s">
        <v>1359</v>
      </c>
      <c r="AS14" s="434" t="s">
        <v>1360</v>
      </c>
      <c r="AT14" s="434" t="s">
        <v>1361</v>
      </c>
      <c r="AU14" s="434" t="s">
        <v>1362</v>
      </c>
      <c r="AV14" s="434" t="s">
        <v>1363</v>
      </c>
      <c r="AW14" s="434" t="s">
        <v>1364</v>
      </c>
      <c r="AX14" s="434" t="s">
        <v>1364</v>
      </c>
      <c r="AY14" s="434" t="s">
        <v>1365</v>
      </c>
      <c r="AZ14" s="434"/>
      <c r="BA14" s="434"/>
      <c r="BB14" s="434"/>
      <c r="BC14" s="434"/>
      <c r="BD14" s="434"/>
      <c r="BE14" s="434"/>
      <c r="BF14" s="434"/>
      <c r="BG14" s="434"/>
      <c r="BH14" s="434"/>
      <c r="BI14" s="435">
        <v>214.23333333333335</v>
      </c>
    </row>
    <row r="15" spans="1:61">
      <c r="A15" s="1539"/>
      <c r="B15" s="432">
        <v>6</v>
      </c>
      <c r="C15" s="433">
        <v>405</v>
      </c>
      <c r="D15" s="433" t="s">
        <v>312</v>
      </c>
      <c r="E15" s="433" t="s">
        <v>752</v>
      </c>
      <c r="F15" s="434" t="s">
        <v>1157</v>
      </c>
      <c r="G15" s="434" t="s">
        <v>1366</v>
      </c>
      <c r="H15" s="434" t="s">
        <v>1367</v>
      </c>
      <c r="I15" s="434" t="s">
        <v>1368</v>
      </c>
      <c r="J15" s="434" t="s">
        <v>1369</v>
      </c>
      <c r="K15" s="434" t="s">
        <v>1370</v>
      </c>
      <c r="L15" s="1532" t="s">
        <v>1371</v>
      </c>
      <c r="M15" s="1533"/>
      <c r="N15" s="434" t="s">
        <v>1372</v>
      </c>
      <c r="O15" s="434" t="s">
        <v>1372</v>
      </c>
      <c r="P15" s="434" t="s">
        <v>1373</v>
      </c>
      <c r="Q15" s="434" t="s">
        <v>1374</v>
      </c>
      <c r="R15" s="434" t="s">
        <v>1375</v>
      </c>
      <c r="S15" s="434" t="s">
        <v>1376</v>
      </c>
      <c r="T15" s="434" t="s">
        <v>1377</v>
      </c>
      <c r="U15" s="434" t="s">
        <v>1378</v>
      </c>
      <c r="V15" s="434" t="s">
        <v>1379</v>
      </c>
      <c r="W15" s="434" t="s">
        <v>1380</v>
      </c>
      <c r="X15" s="434" t="s">
        <v>1381</v>
      </c>
      <c r="Y15" s="434" t="s">
        <v>1382</v>
      </c>
      <c r="Z15" s="434" t="s">
        <v>1383</v>
      </c>
      <c r="AA15" s="434" t="s">
        <v>930</v>
      </c>
      <c r="AB15" s="434" t="s">
        <v>1384</v>
      </c>
      <c r="AC15" s="434" t="s">
        <v>1385</v>
      </c>
      <c r="AD15" s="434" t="s">
        <v>1386</v>
      </c>
      <c r="AE15" s="434" t="s">
        <v>1387</v>
      </c>
      <c r="AF15" s="434" t="s">
        <v>1388</v>
      </c>
      <c r="AG15" s="434" t="s">
        <v>1389</v>
      </c>
      <c r="AH15" s="434" t="s">
        <v>1390</v>
      </c>
      <c r="AI15" s="434" t="s">
        <v>1391</v>
      </c>
      <c r="AJ15" s="434" t="s">
        <v>1392</v>
      </c>
      <c r="AK15" s="434" t="s">
        <v>1393</v>
      </c>
      <c r="AL15" s="434" t="s">
        <v>1394</v>
      </c>
      <c r="AM15" s="434" t="s">
        <v>1395</v>
      </c>
      <c r="AN15" s="434" t="s">
        <v>1396</v>
      </c>
      <c r="AO15" s="434" t="s">
        <v>1397</v>
      </c>
      <c r="AP15" s="434" t="s">
        <v>1398</v>
      </c>
      <c r="AQ15" s="434" t="s">
        <v>1399</v>
      </c>
      <c r="AR15" s="434" t="s">
        <v>1400</v>
      </c>
      <c r="AS15" s="434" t="s">
        <v>1401</v>
      </c>
      <c r="AT15" s="434" t="s">
        <v>1402</v>
      </c>
      <c r="AU15" s="434" t="s">
        <v>1403</v>
      </c>
      <c r="AV15" s="434" t="s">
        <v>1404</v>
      </c>
      <c r="AW15" s="434" t="s">
        <v>1405</v>
      </c>
      <c r="AX15" s="434" t="s">
        <v>1405</v>
      </c>
      <c r="AY15" s="434" t="s">
        <v>1015</v>
      </c>
      <c r="AZ15" s="434"/>
      <c r="BA15" s="434"/>
      <c r="BB15" s="434"/>
      <c r="BC15" s="434"/>
      <c r="BD15" s="434"/>
      <c r="BE15" s="434"/>
      <c r="BF15" s="434"/>
      <c r="BG15" s="434"/>
      <c r="BH15" s="434"/>
      <c r="BI15" s="435">
        <v>208.85</v>
      </c>
    </row>
    <row r="16" spans="1:61">
      <c r="A16" s="1539"/>
      <c r="B16" s="432">
        <v>7</v>
      </c>
      <c r="C16" s="433">
        <v>26</v>
      </c>
      <c r="D16" s="433" t="s">
        <v>211</v>
      </c>
      <c r="E16" s="433" t="s">
        <v>1406</v>
      </c>
      <c r="F16" s="434" t="s">
        <v>1157</v>
      </c>
      <c r="G16" s="434" t="s">
        <v>1407</v>
      </c>
      <c r="H16" s="434" t="s">
        <v>1408</v>
      </c>
      <c r="I16" s="434" t="s">
        <v>1409</v>
      </c>
      <c r="J16" s="434" t="s">
        <v>1410</v>
      </c>
      <c r="K16" s="434" t="s">
        <v>1411</v>
      </c>
      <c r="L16" s="1532" t="s">
        <v>1412</v>
      </c>
      <c r="M16" s="1533"/>
      <c r="N16" s="434" t="s">
        <v>1413</v>
      </c>
      <c r="O16" s="434" t="s">
        <v>1413</v>
      </c>
      <c r="P16" s="434" t="s">
        <v>1414</v>
      </c>
      <c r="Q16" s="434" t="s">
        <v>1415</v>
      </c>
      <c r="R16" s="434" t="s">
        <v>1416</v>
      </c>
      <c r="S16" s="434" t="s">
        <v>1417</v>
      </c>
      <c r="T16" s="434" t="s">
        <v>1230</v>
      </c>
      <c r="U16" s="434" t="s">
        <v>1418</v>
      </c>
      <c r="V16" s="434" t="s">
        <v>1419</v>
      </c>
      <c r="W16" s="434" t="s">
        <v>1420</v>
      </c>
      <c r="X16" s="434" t="s">
        <v>1421</v>
      </c>
      <c r="Y16" s="434" t="s">
        <v>1422</v>
      </c>
      <c r="Z16" s="434" t="s">
        <v>1423</v>
      </c>
      <c r="AA16" s="434" t="s">
        <v>1424</v>
      </c>
      <c r="AB16" s="434" t="s">
        <v>1425</v>
      </c>
      <c r="AC16" s="434" t="s">
        <v>1426</v>
      </c>
      <c r="AD16" s="434" t="s">
        <v>1427</v>
      </c>
      <c r="AE16" s="434" t="s">
        <v>1428</v>
      </c>
      <c r="AF16" s="434" t="s">
        <v>1429</v>
      </c>
      <c r="AG16" s="434" t="s">
        <v>1430</v>
      </c>
      <c r="AH16" s="434" t="s">
        <v>1431</v>
      </c>
      <c r="AI16" s="434" t="s">
        <v>1267</v>
      </c>
      <c r="AJ16" s="434" t="s">
        <v>1432</v>
      </c>
      <c r="AK16" s="434" t="s">
        <v>1433</v>
      </c>
      <c r="AL16" s="434" t="s">
        <v>1434</v>
      </c>
      <c r="AM16" s="434" t="s">
        <v>1435</v>
      </c>
      <c r="AN16" s="434" t="s">
        <v>1436</v>
      </c>
      <c r="AO16" s="434" t="s">
        <v>1437</v>
      </c>
      <c r="AP16" s="434" t="s">
        <v>1438</v>
      </c>
      <c r="AQ16" s="434" t="s">
        <v>1439</v>
      </c>
      <c r="AR16" s="434" t="s">
        <v>1440</v>
      </c>
      <c r="AS16" s="434" t="s">
        <v>1441</v>
      </c>
      <c r="AT16" s="434" t="s">
        <v>1442</v>
      </c>
      <c r="AU16" s="434" t="s">
        <v>1064</v>
      </c>
      <c r="AV16" s="434" t="s">
        <v>1443</v>
      </c>
      <c r="AW16" s="434" t="s">
        <v>1444</v>
      </c>
      <c r="AX16" s="434" t="s">
        <v>1444</v>
      </c>
      <c r="AY16" s="434" t="s">
        <v>1445</v>
      </c>
      <c r="AZ16" s="434"/>
      <c r="BA16" s="434"/>
      <c r="BB16" s="434"/>
      <c r="BC16" s="434"/>
      <c r="BD16" s="434"/>
      <c r="BE16" s="434"/>
      <c r="BF16" s="434"/>
      <c r="BG16" s="434"/>
      <c r="BH16" s="434"/>
      <c r="BI16" s="435">
        <v>182.78333333333333</v>
      </c>
    </row>
    <row r="17" spans="1:61">
      <c r="A17" s="1539"/>
      <c r="B17" s="1534" t="s">
        <v>1086</v>
      </c>
      <c r="C17" s="433">
        <v>19</v>
      </c>
      <c r="D17" s="433" t="s">
        <v>1446</v>
      </c>
      <c r="E17" s="433" t="s">
        <v>1447</v>
      </c>
      <c r="F17" s="434" t="s">
        <v>1157</v>
      </c>
      <c r="G17" s="434" t="s">
        <v>1448</v>
      </c>
      <c r="H17" s="434" t="s">
        <v>1449</v>
      </c>
      <c r="I17" s="434" t="s">
        <v>1450</v>
      </c>
      <c r="J17" s="434" t="s">
        <v>1451</v>
      </c>
      <c r="K17" s="434" t="s">
        <v>1452</v>
      </c>
      <c r="L17" s="1532" t="s">
        <v>1453</v>
      </c>
      <c r="M17" s="1533"/>
      <c r="N17" s="434" t="s">
        <v>1454</v>
      </c>
      <c r="O17" s="434" t="s">
        <v>1454</v>
      </c>
      <c r="P17" s="434" t="s">
        <v>1455</v>
      </c>
      <c r="Q17" s="434" t="s">
        <v>1456</v>
      </c>
      <c r="R17" s="434" t="s">
        <v>1457</v>
      </c>
      <c r="S17" s="434" t="s">
        <v>1458</v>
      </c>
      <c r="T17" s="434" t="s">
        <v>1459</v>
      </c>
      <c r="U17" s="434" t="s">
        <v>1460</v>
      </c>
      <c r="V17" s="434" t="s">
        <v>1461</v>
      </c>
      <c r="W17" s="434" t="s">
        <v>1462</v>
      </c>
      <c r="X17" s="434" t="s">
        <v>1463</v>
      </c>
      <c r="Y17" s="434" t="s">
        <v>1464</v>
      </c>
      <c r="Z17" s="434"/>
      <c r="AA17" s="434"/>
      <c r="AB17" s="434"/>
      <c r="AC17" s="434"/>
      <c r="AD17" s="434"/>
      <c r="AE17" s="434"/>
      <c r="AF17" s="434"/>
      <c r="AG17" s="434"/>
      <c r="AH17" s="434"/>
      <c r="AI17" s="434"/>
      <c r="AJ17" s="434"/>
      <c r="AK17" s="434"/>
      <c r="AL17" s="434"/>
      <c r="AM17" s="434"/>
      <c r="AN17" s="434"/>
      <c r="AO17" s="434"/>
      <c r="AP17" s="434"/>
      <c r="AQ17" s="434"/>
      <c r="AR17" s="434"/>
      <c r="AS17" s="434"/>
      <c r="AT17" s="434"/>
      <c r="AU17" s="434"/>
      <c r="AV17" s="434"/>
      <c r="AW17" s="434"/>
      <c r="AX17" s="434"/>
      <c r="AY17" s="434"/>
      <c r="AZ17" s="434"/>
      <c r="BA17" s="434"/>
      <c r="BB17" s="434"/>
      <c r="BC17" s="434"/>
      <c r="BD17" s="434"/>
      <c r="BE17" s="434"/>
      <c r="BF17" s="434"/>
      <c r="BG17" s="434"/>
      <c r="BH17" s="434"/>
      <c r="BI17" s="434"/>
    </row>
    <row r="18" spans="1:61">
      <c r="A18" s="1539"/>
      <c r="B18" s="1535"/>
      <c r="C18" s="433">
        <v>51</v>
      </c>
      <c r="D18" s="433" t="s">
        <v>491</v>
      </c>
      <c r="E18" s="433" t="s">
        <v>1465</v>
      </c>
      <c r="F18" s="434" t="s">
        <v>1157</v>
      </c>
      <c r="G18" s="434" t="s">
        <v>1466</v>
      </c>
      <c r="H18" s="434" t="s">
        <v>1467</v>
      </c>
      <c r="I18" s="434" t="s">
        <v>1468</v>
      </c>
      <c r="J18" s="434" t="s">
        <v>1469</v>
      </c>
      <c r="K18" s="434" t="s">
        <v>1470</v>
      </c>
      <c r="L18" s="1532" t="s">
        <v>1471</v>
      </c>
      <c r="M18" s="1533"/>
      <c r="N18" s="434" t="s">
        <v>1472</v>
      </c>
      <c r="O18" s="434" t="s">
        <v>1472</v>
      </c>
      <c r="P18" s="434" t="s">
        <v>1473</v>
      </c>
      <c r="Q18" s="434" t="s">
        <v>1474</v>
      </c>
      <c r="R18" s="434" t="s">
        <v>1475</v>
      </c>
      <c r="S18" s="434" t="s">
        <v>1476</v>
      </c>
      <c r="T18" s="434" t="s">
        <v>1477</v>
      </c>
      <c r="U18" s="434" t="s">
        <v>1478</v>
      </c>
      <c r="V18" s="434" t="s">
        <v>1479</v>
      </c>
      <c r="W18" s="434" t="s">
        <v>1480</v>
      </c>
      <c r="X18" s="434" t="s">
        <v>1481</v>
      </c>
      <c r="Y18" s="434" t="s">
        <v>1482</v>
      </c>
      <c r="Z18" s="434" t="s">
        <v>1483</v>
      </c>
      <c r="AA18" s="434" t="s">
        <v>1484</v>
      </c>
      <c r="AB18" s="434" t="s">
        <v>1485</v>
      </c>
      <c r="AC18" s="434" t="s">
        <v>1486</v>
      </c>
      <c r="AD18" s="434" t="s">
        <v>1487</v>
      </c>
      <c r="AE18" s="434" t="s">
        <v>1488</v>
      </c>
      <c r="AF18" s="434" t="s">
        <v>1489</v>
      </c>
      <c r="AG18" s="434" t="s">
        <v>1490</v>
      </c>
      <c r="AH18" s="434" t="s">
        <v>1491</v>
      </c>
      <c r="AI18" s="434"/>
      <c r="AJ18" s="434"/>
      <c r="AK18" s="434"/>
      <c r="AL18" s="434"/>
      <c r="AM18" s="434"/>
      <c r="AN18" s="434"/>
      <c r="AO18" s="434"/>
      <c r="AP18" s="434"/>
      <c r="AQ18" s="434"/>
      <c r="AR18" s="434"/>
      <c r="AS18" s="434"/>
      <c r="AT18" s="434"/>
      <c r="AU18" s="434"/>
      <c r="AV18" s="434"/>
      <c r="AW18" s="434"/>
      <c r="AX18" s="434"/>
      <c r="AY18" s="434"/>
      <c r="AZ18" s="434"/>
      <c r="BA18" s="434"/>
      <c r="BB18" s="434"/>
      <c r="BC18" s="434"/>
      <c r="BD18" s="434"/>
      <c r="BE18" s="434"/>
      <c r="BF18" s="434"/>
      <c r="BG18" s="434"/>
      <c r="BH18" s="434"/>
      <c r="BI18" s="434"/>
    </row>
    <row r="19" spans="1:61">
      <c r="A19" s="1539"/>
      <c r="B19" s="1535"/>
      <c r="C19" s="433">
        <v>67</v>
      </c>
      <c r="D19" s="433" t="s">
        <v>568</v>
      </c>
      <c r="E19" s="433" t="s">
        <v>1492</v>
      </c>
      <c r="F19" s="434" t="s">
        <v>1157</v>
      </c>
      <c r="G19" s="434" t="s">
        <v>1493</v>
      </c>
      <c r="H19" s="434" t="s">
        <v>1494</v>
      </c>
      <c r="I19" s="434" t="s">
        <v>1495</v>
      </c>
      <c r="J19" s="434" t="s">
        <v>1496</v>
      </c>
      <c r="K19" s="434" t="s">
        <v>1497</v>
      </c>
      <c r="L19" s="1532" t="s">
        <v>1498</v>
      </c>
      <c r="M19" s="1533"/>
      <c r="N19" s="434" t="s">
        <v>1499</v>
      </c>
      <c r="O19" s="434" t="s">
        <v>1499</v>
      </c>
      <c r="P19" s="434" t="s">
        <v>1500</v>
      </c>
      <c r="Q19" s="434" t="s">
        <v>1501</v>
      </c>
      <c r="R19" s="434" t="s">
        <v>1502</v>
      </c>
      <c r="S19" s="434" t="s">
        <v>1503</v>
      </c>
      <c r="T19" s="434" t="s">
        <v>1082</v>
      </c>
      <c r="U19" s="434" t="s">
        <v>1504</v>
      </c>
      <c r="V19" s="434" t="s">
        <v>1505</v>
      </c>
      <c r="W19" s="434" t="s">
        <v>1506</v>
      </c>
      <c r="X19" s="434" t="s">
        <v>1507</v>
      </c>
      <c r="Y19" s="434" t="s">
        <v>1508</v>
      </c>
      <c r="Z19" s="434" t="s">
        <v>1509</v>
      </c>
      <c r="AA19" s="434" t="s">
        <v>1510</v>
      </c>
      <c r="AB19" s="434" t="s">
        <v>1511</v>
      </c>
      <c r="AC19" s="434" t="s">
        <v>1512</v>
      </c>
      <c r="AD19" s="434" t="s">
        <v>1513</v>
      </c>
      <c r="AE19" s="434" t="s">
        <v>1514</v>
      </c>
      <c r="AF19" s="434" t="s">
        <v>1515</v>
      </c>
      <c r="AG19" s="434" t="s">
        <v>1516</v>
      </c>
      <c r="AH19" s="434" t="s">
        <v>1517</v>
      </c>
      <c r="AI19" s="434" t="s">
        <v>1518</v>
      </c>
      <c r="AJ19" s="434" t="s">
        <v>1519</v>
      </c>
      <c r="AK19" s="434" t="s">
        <v>1520</v>
      </c>
      <c r="AL19" s="434" t="s">
        <v>1521</v>
      </c>
      <c r="AM19" s="434" t="s">
        <v>1487</v>
      </c>
      <c r="AN19" s="434" t="s">
        <v>1522</v>
      </c>
      <c r="AO19" s="434" t="s">
        <v>1523</v>
      </c>
      <c r="AP19" s="434" t="s">
        <v>1524</v>
      </c>
      <c r="AQ19" s="434" t="s">
        <v>1525</v>
      </c>
      <c r="AR19" s="434"/>
      <c r="AS19" s="434"/>
      <c r="AT19" s="434"/>
      <c r="AU19" s="434"/>
      <c r="AV19" s="434"/>
      <c r="AW19" s="434"/>
      <c r="AX19" s="434"/>
      <c r="AY19" s="434"/>
      <c r="AZ19" s="434"/>
      <c r="BA19" s="434"/>
      <c r="BB19" s="434"/>
      <c r="BC19" s="434"/>
      <c r="BD19" s="434"/>
      <c r="BE19" s="434"/>
      <c r="BF19" s="434"/>
      <c r="BG19" s="434"/>
      <c r="BH19" s="434"/>
      <c r="BI19" s="434"/>
    </row>
    <row r="20" spans="1:61">
      <c r="A20" s="1539"/>
      <c r="B20" s="1535"/>
      <c r="C20" s="433">
        <v>8</v>
      </c>
      <c r="D20" s="433" t="s">
        <v>1526</v>
      </c>
      <c r="E20" s="433" t="s">
        <v>1527</v>
      </c>
      <c r="F20" s="434" t="s">
        <v>1157</v>
      </c>
      <c r="G20" s="434" t="s">
        <v>1528</v>
      </c>
      <c r="H20" s="434" t="s">
        <v>1529</v>
      </c>
      <c r="I20" s="434" t="s">
        <v>1530</v>
      </c>
      <c r="J20" s="434" t="s">
        <v>1531</v>
      </c>
      <c r="K20" s="434" t="s">
        <v>1532</v>
      </c>
      <c r="L20" s="1532" t="s">
        <v>1533</v>
      </c>
      <c r="M20" s="1533"/>
      <c r="N20" s="434" t="s">
        <v>1534</v>
      </c>
      <c r="O20" s="434" t="s">
        <v>1534</v>
      </c>
      <c r="P20" s="434" t="s">
        <v>1535</v>
      </c>
      <c r="Q20" s="434" t="s">
        <v>1536</v>
      </c>
      <c r="R20" s="434" t="s">
        <v>1537</v>
      </c>
      <c r="S20" s="434" t="s">
        <v>1538</v>
      </c>
      <c r="T20" s="434" t="s">
        <v>1539</v>
      </c>
      <c r="U20" s="434" t="s">
        <v>1540</v>
      </c>
      <c r="V20" s="434" t="s">
        <v>1541</v>
      </c>
      <c r="W20" s="434" t="s">
        <v>1542</v>
      </c>
      <c r="X20" s="434" t="s">
        <v>1543</v>
      </c>
      <c r="Y20" s="434" t="s">
        <v>1544</v>
      </c>
      <c r="Z20" s="434" t="s">
        <v>1545</v>
      </c>
      <c r="AA20" s="434" t="s">
        <v>1546</v>
      </c>
      <c r="AB20" s="434" t="s">
        <v>1547</v>
      </c>
      <c r="AC20" s="434" t="s">
        <v>1548</v>
      </c>
      <c r="AD20" s="434" t="s">
        <v>1549</v>
      </c>
      <c r="AE20" s="434" t="s">
        <v>1550</v>
      </c>
      <c r="AF20" s="434" t="s">
        <v>1551</v>
      </c>
      <c r="AG20" s="434" t="s">
        <v>1552</v>
      </c>
      <c r="AH20" s="434" t="s">
        <v>1525</v>
      </c>
      <c r="AI20" s="434"/>
      <c r="AJ20" s="434"/>
      <c r="AK20" s="434"/>
      <c r="AL20" s="434"/>
      <c r="AM20" s="434"/>
      <c r="AN20" s="434"/>
      <c r="AO20" s="434"/>
      <c r="AP20" s="434"/>
      <c r="AQ20" s="434"/>
      <c r="AR20" s="434"/>
      <c r="AS20" s="434"/>
      <c r="AT20" s="434"/>
      <c r="AU20" s="434"/>
      <c r="AV20" s="434"/>
      <c r="AW20" s="434"/>
      <c r="AX20" s="434"/>
      <c r="AY20" s="434"/>
      <c r="AZ20" s="434"/>
      <c r="BA20" s="434"/>
      <c r="BB20" s="434"/>
      <c r="BC20" s="434"/>
      <c r="BD20" s="434"/>
      <c r="BE20" s="434"/>
      <c r="BF20" s="434"/>
      <c r="BG20" s="434"/>
      <c r="BH20" s="434"/>
      <c r="BI20" s="434"/>
    </row>
    <row r="21" spans="1:61">
      <c r="A21" s="1539"/>
      <c r="B21" s="1535"/>
      <c r="C21" s="433">
        <v>68</v>
      </c>
      <c r="D21" s="433" t="s">
        <v>455</v>
      </c>
      <c r="E21" s="433" t="s">
        <v>1553</v>
      </c>
      <c r="F21" s="434" t="s">
        <v>1157</v>
      </c>
      <c r="G21" s="434" t="s">
        <v>1554</v>
      </c>
      <c r="H21" s="434" t="s">
        <v>1555</v>
      </c>
      <c r="I21" s="434" t="s">
        <v>1556</v>
      </c>
      <c r="J21" s="434" t="s">
        <v>1557</v>
      </c>
      <c r="K21" s="434" t="s">
        <v>1558</v>
      </c>
      <c r="L21" s="1532" t="s">
        <v>1559</v>
      </c>
      <c r="M21" s="1533"/>
      <c r="N21" s="434" t="s">
        <v>1560</v>
      </c>
      <c r="O21" s="434" t="s">
        <v>1560</v>
      </c>
      <c r="P21" s="434" t="s">
        <v>1561</v>
      </c>
      <c r="Q21" s="434" t="s">
        <v>1562</v>
      </c>
      <c r="R21" s="434" t="s">
        <v>1563</v>
      </c>
      <c r="S21" s="434" t="s">
        <v>1564</v>
      </c>
      <c r="T21" s="434" t="s">
        <v>1565</v>
      </c>
      <c r="U21" s="434" t="s">
        <v>1566</v>
      </c>
      <c r="V21" s="434" t="s">
        <v>1567</v>
      </c>
      <c r="W21" s="434" t="s">
        <v>1568</v>
      </c>
      <c r="X21" s="434" t="s">
        <v>1569</v>
      </c>
      <c r="Y21" s="434" t="s">
        <v>1570</v>
      </c>
      <c r="Z21" s="434" t="s">
        <v>1571</v>
      </c>
      <c r="AA21" s="434" t="s">
        <v>1572</v>
      </c>
      <c r="AB21" s="434" t="s">
        <v>1573</v>
      </c>
      <c r="AC21" s="434" t="s">
        <v>1574</v>
      </c>
      <c r="AD21" s="434" t="s">
        <v>1575</v>
      </c>
      <c r="AE21" s="434" t="s">
        <v>1576</v>
      </c>
      <c r="AF21" s="434" t="s">
        <v>1577</v>
      </c>
      <c r="AG21" s="434" t="s">
        <v>1578</v>
      </c>
      <c r="AH21" s="434" t="s">
        <v>1579</v>
      </c>
      <c r="AI21" s="434"/>
      <c r="AJ21" s="434"/>
      <c r="AK21" s="434"/>
      <c r="AL21" s="434"/>
      <c r="AM21" s="434"/>
      <c r="AN21" s="434"/>
      <c r="AO21" s="434"/>
      <c r="AP21" s="434"/>
      <c r="AQ21" s="434"/>
      <c r="AR21" s="434"/>
      <c r="AS21" s="434"/>
      <c r="AT21" s="434"/>
      <c r="AU21" s="434"/>
      <c r="AV21" s="434"/>
      <c r="AW21" s="434"/>
      <c r="AX21" s="434"/>
      <c r="AY21" s="434"/>
      <c r="AZ21" s="434"/>
      <c r="BA21" s="434"/>
      <c r="BB21" s="434"/>
      <c r="BC21" s="434"/>
      <c r="BD21" s="434"/>
      <c r="BE21" s="434"/>
      <c r="BF21" s="434"/>
      <c r="BG21" s="434"/>
      <c r="BH21" s="434"/>
      <c r="BI21" s="434"/>
    </row>
    <row r="22" spans="1:61">
      <c r="A22" s="1540"/>
      <c r="B22" s="1536"/>
      <c r="C22" s="433">
        <v>12</v>
      </c>
      <c r="D22" s="433" t="s">
        <v>642</v>
      </c>
      <c r="E22" s="433" t="s">
        <v>584</v>
      </c>
      <c r="F22" s="434" t="s">
        <v>1157</v>
      </c>
      <c r="G22" s="434" t="s">
        <v>1580</v>
      </c>
      <c r="H22" s="434" t="s">
        <v>1581</v>
      </c>
      <c r="I22" s="434" t="s">
        <v>1582</v>
      </c>
      <c r="J22" s="434" t="s">
        <v>1583</v>
      </c>
      <c r="K22" s="434" t="s">
        <v>1584</v>
      </c>
      <c r="L22" s="1532" t="s">
        <v>1585</v>
      </c>
      <c r="M22" s="1533"/>
      <c r="N22" s="434" t="s">
        <v>1586</v>
      </c>
      <c r="O22" s="434" t="s">
        <v>1586</v>
      </c>
      <c r="P22" s="434" t="s">
        <v>1587</v>
      </c>
      <c r="Q22" s="434" t="s">
        <v>1588</v>
      </c>
      <c r="R22" s="434" t="s">
        <v>1589</v>
      </c>
      <c r="S22" s="434" t="s">
        <v>1590</v>
      </c>
      <c r="T22" s="434" t="s">
        <v>1591</v>
      </c>
      <c r="U22" s="434" t="s">
        <v>1592</v>
      </c>
      <c r="V22" s="434" t="s">
        <v>1593</v>
      </c>
      <c r="W22" s="434" t="s">
        <v>1594</v>
      </c>
      <c r="X22" s="434" t="s">
        <v>1595</v>
      </c>
      <c r="Y22" s="434" t="s">
        <v>1596</v>
      </c>
      <c r="Z22" s="434"/>
      <c r="AA22" s="434"/>
      <c r="AB22" s="434"/>
      <c r="AC22" s="434"/>
      <c r="AD22" s="434"/>
      <c r="AE22" s="434"/>
      <c r="AF22" s="434"/>
      <c r="AG22" s="434"/>
      <c r="AH22" s="434"/>
      <c r="AI22" s="434"/>
      <c r="AJ22" s="434"/>
      <c r="AK22" s="434"/>
      <c r="AL22" s="434"/>
      <c r="AM22" s="434"/>
      <c r="AN22" s="434"/>
      <c r="AO22" s="434"/>
      <c r="AP22" s="434"/>
      <c r="AQ22" s="434"/>
      <c r="AR22" s="434"/>
      <c r="AS22" s="434"/>
      <c r="AT22" s="434"/>
      <c r="AU22" s="434"/>
      <c r="AV22" s="434"/>
      <c r="AW22" s="434"/>
      <c r="AX22" s="434"/>
      <c r="AY22" s="434"/>
      <c r="AZ22" s="434"/>
      <c r="BA22" s="434"/>
      <c r="BB22" s="434"/>
      <c r="BC22" s="434"/>
      <c r="BD22" s="434"/>
      <c r="BE22" s="434"/>
      <c r="BF22" s="434"/>
      <c r="BG22" s="434"/>
      <c r="BH22" s="434"/>
      <c r="BI22" s="434"/>
    </row>
    <row r="23" spans="1:61">
      <c r="A23" s="1538" t="s">
        <v>1597</v>
      </c>
      <c r="B23" s="432">
        <v>1</v>
      </c>
      <c r="C23" s="433">
        <v>22</v>
      </c>
      <c r="D23" s="433" t="s">
        <v>84</v>
      </c>
      <c r="E23" s="433" t="s">
        <v>591</v>
      </c>
      <c r="F23" s="434" t="s">
        <v>1157</v>
      </c>
      <c r="G23" s="434" t="s">
        <v>1598</v>
      </c>
      <c r="H23" s="434" t="s">
        <v>1599</v>
      </c>
      <c r="I23" s="434" t="s">
        <v>1600</v>
      </c>
      <c r="J23" s="434" t="s">
        <v>1131</v>
      </c>
      <c r="K23" s="434" t="s">
        <v>1601</v>
      </c>
      <c r="L23" s="1532" t="s">
        <v>1207</v>
      </c>
      <c r="M23" s="1533"/>
      <c r="N23" s="434" t="s">
        <v>1602</v>
      </c>
      <c r="O23" s="434" t="s">
        <v>1602</v>
      </c>
      <c r="P23" s="434" t="s">
        <v>1603</v>
      </c>
      <c r="Q23" s="434" t="s">
        <v>1604</v>
      </c>
      <c r="R23" s="434" t="s">
        <v>1605</v>
      </c>
      <c r="S23" s="434" t="s">
        <v>1606</v>
      </c>
      <c r="T23" s="434" t="s">
        <v>987</v>
      </c>
      <c r="U23" s="434" t="s">
        <v>1607</v>
      </c>
      <c r="V23" s="434" t="s">
        <v>1420</v>
      </c>
      <c r="W23" s="434" t="s">
        <v>1608</v>
      </c>
      <c r="X23" s="434" t="s">
        <v>1609</v>
      </c>
      <c r="Y23" s="434" t="s">
        <v>1610</v>
      </c>
      <c r="Z23" s="434" t="s">
        <v>1611</v>
      </c>
      <c r="AA23" s="434" t="s">
        <v>1612</v>
      </c>
      <c r="AB23" s="434" t="s">
        <v>1613</v>
      </c>
      <c r="AC23" s="434" t="s">
        <v>1614</v>
      </c>
      <c r="AD23" s="434" t="s">
        <v>1615</v>
      </c>
      <c r="AE23" s="434" t="s">
        <v>1616</v>
      </c>
      <c r="AF23" s="434" t="s">
        <v>1617</v>
      </c>
      <c r="AG23" s="434" t="s">
        <v>1618</v>
      </c>
      <c r="AH23" s="434" t="s">
        <v>1619</v>
      </c>
      <c r="AI23" s="434" t="s">
        <v>1620</v>
      </c>
      <c r="AJ23" s="434" t="s">
        <v>1621</v>
      </c>
      <c r="AK23" s="434" t="s">
        <v>1622</v>
      </c>
      <c r="AL23" s="434" t="s">
        <v>1623</v>
      </c>
      <c r="AM23" s="434" t="s">
        <v>1624</v>
      </c>
      <c r="AN23" s="434" t="s">
        <v>1625</v>
      </c>
      <c r="AO23" s="434" t="s">
        <v>1626</v>
      </c>
      <c r="AP23" s="434" t="s">
        <v>1627</v>
      </c>
      <c r="AQ23" s="434" t="s">
        <v>1628</v>
      </c>
      <c r="AR23" s="434" t="s">
        <v>1629</v>
      </c>
      <c r="AS23" s="434" t="s">
        <v>1630</v>
      </c>
      <c r="AT23" s="434" t="s">
        <v>1631</v>
      </c>
      <c r="AU23" s="434" t="s">
        <v>1632</v>
      </c>
      <c r="AV23" s="434" t="s">
        <v>1633</v>
      </c>
      <c r="AW23" s="434" t="s">
        <v>1634</v>
      </c>
      <c r="AX23" s="434" t="s">
        <v>1634</v>
      </c>
      <c r="AY23" s="434" t="s">
        <v>1635</v>
      </c>
      <c r="AZ23" s="434"/>
      <c r="BA23" s="434"/>
      <c r="BB23" s="434"/>
      <c r="BC23" s="434"/>
      <c r="BD23" s="434"/>
      <c r="BE23" s="434"/>
      <c r="BF23" s="434"/>
      <c r="BG23" s="434"/>
      <c r="BH23" s="434"/>
      <c r="BI23" s="435">
        <v>320</v>
      </c>
    </row>
    <row r="24" spans="1:61">
      <c r="A24" s="1541"/>
      <c r="B24" s="432">
        <v>2</v>
      </c>
      <c r="C24" s="433">
        <v>404</v>
      </c>
      <c r="D24" s="433" t="s">
        <v>525</v>
      </c>
      <c r="E24" s="433" t="s">
        <v>4009</v>
      </c>
      <c r="F24" s="434" t="s">
        <v>1157</v>
      </c>
      <c r="G24" s="434" t="s">
        <v>1636</v>
      </c>
      <c r="H24" s="434" t="s">
        <v>1637</v>
      </c>
      <c r="I24" s="434" t="s">
        <v>1638</v>
      </c>
      <c r="J24" s="434" t="s">
        <v>1639</v>
      </c>
      <c r="K24" s="434" t="s">
        <v>1640</v>
      </c>
      <c r="L24" s="1532" t="s">
        <v>1641</v>
      </c>
      <c r="M24" s="1533"/>
      <c r="N24" s="434" t="s">
        <v>1642</v>
      </c>
      <c r="O24" s="434" t="s">
        <v>1642</v>
      </c>
      <c r="P24" s="434" t="s">
        <v>1643</v>
      </c>
      <c r="Q24" s="434" t="s">
        <v>1644</v>
      </c>
      <c r="R24" s="434" t="s">
        <v>1645</v>
      </c>
      <c r="S24" s="434" t="s">
        <v>1646</v>
      </c>
      <c r="T24" s="434" t="s">
        <v>1647</v>
      </c>
      <c r="U24" s="434" t="s">
        <v>1648</v>
      </c>
      <c r="V24" s="434" t="s">
        <v>1649</v>
      </c>
      <c r="W24" s="434" t="s">
        <v>1608</v>
      </c>
      <c r="X24" s="434" t="s">
        <v>1650</v>
      </c>
      <c r="Y24" s="434" t="s">
        <v>1651</v>
      </c>
      <c r="Z24" s="434" t="s">
        <v>1652</v>
      </c>
      <c r="AA24" s="434" t="s">
        <v>1653</v>
      </c>
      <c r="AB24" s="434" t="s">
        <v>1654</v>
      </c>
      <c r="AC24" s="434" t="s">
        <v>1655</v>
      </c>
      <c r="AD24" s="434" t="s">
        <v>1656</v>
      </c>
      <c r="AE24" s="434" t="s">
        <v>1191</v>
      </c>
      <c r="AF24" s="434" t="s">
        <v>1657</v>
      </c>
      <c r="AG24" s="434" t="s">
        <v>1658</v>
      </c>
      <c r="AH24" s="434" t="s">
        <v>1659</v>
      </c>
      <c r="AI24" s="434" t="s">
        <v>1660</v>
      </c>
      <c r="AJ24" s="434" t="s">
        <v>1661</v>
      </c>
      <c r="AK24" s="434" t="s">
        <v>1662</v>
      </c>
      <c r="AL24" s="434" t="s">
        <v>1663</v>
      </c>
      <c r="AM24" s="434" t="s">
        <v>1664</v>
      </c>
      <c r="AN24" s="434" t="s">
        <v>1665</v>
      </c>
      <c r="AO24" s="434" t="s">
        <v>1666</v>
      </c>
      <c r="AP24" s="434" t="s">
        <v>1667</v>
      </c>
      <c r="AQ24" s="434" t="s">
        <v>1668</v>
      </c>
      <c r="AR24" s="434" t="s">
        <v>1669</v>
      </c>
      <c r="AS24" s="434" t="s">
        <v>1670</v>
      </c>
      <c r="AT24" s="434" t="s">
        <v>1671</v>
      </c>
      <c r="AU24" s="434" t="s">
        <v>1672</v>
      </c>
      <c r="AV24" s="434" t="s">
        <v>1673</v>
      </c>
      <c r="AW24" s="434" t="s">
        <v>1674</v>
      </c>
      <c r="AX24" s="434" t="s">
        <v>1674</v>
      </c>
      <c r="AY24" s="434" t="s">
        <v>1675</v>
      </c>
      <c r="AZ24" s="434"/>
      <c r="BA24" s="434"/>
      <c r="BB24" s="434"/>
      <c r="BC24" s="434"/>
      <c r="BD24" s="434"/>
      <c r="BE24" s="434"/>
      <c r="BF24" s="434"/>
      <c r="BG24" s="434"/>
      <c r="BH24" s="434"/>
      <c r="BI24" s="435">
        <v>297.08333333333331</v>
      </c>
    </row>
    <row r="25" spans="1:61">
      <c r="A25" s="1541"/>
      <c r="B25" s="1543" t="s">
        <v>1086</v>
      </c>
      <c r="C25" s="433">
        <v>400</v>
      </c>
      <c r="D25" s="433" t="s">
        <v>380</v>
      </c>
      <c r="E25" s="433" t="s">
        <v>1676</v>
      </c>
      <c r="F25" s="434" t="s">
        <v>1157</v>
      </c>
      <c r="G25" s="434" t="s">
        <v>1677</v>
      </c>
      <c r="H25" s="434" t="s">
        <v>1678</v>
      </c>
      <c r="I25" s="434" t="s">
        <v>1679</v>
      </c>
      <c r="J25" s="434" t="s">
        <v>1680</v>
      </c>
      <c r="K25" s="434" t="s">
        <v>1681</v>
      </c>
      <c r="L25" s="1532" t="s">
        <v>1682</v>
      </c>
      <c r="M25" s="1533"/>
      <c r="N25" s="434" t="s">
        <v>1683</v>
      </c>
      <c r="O25" s="434" t="s">
        <v>1683</v>
      </c>
      <c r="P25" s="434" t="s">
        <v>1684</v>
      </c>
      <c r="Q25" s="434" t="s">
        <v>1685</v>
      </c>
      <c r="R25" s="434" t="s">
        <v>1686</v>
      </c>
      <c r="S25" s="434" t="s">
        <v>1687</v>
      </c>
      <c r="T25" s="434" t="s">
        <v>1688</v>
      </c>
      <c r="U25" s="434" t="s">
        <v>1689</v>
      </c>
      <c r="V25" s="434" t="s">
        <v>1690</v>
      </c>
      <c r="W25" s="434" t="s">
        <v>1691</v>
      </c>
      <c r="X25" s="434" t="s">
        <v>1692</v>
      </c>
      <c r="Y25" s="434" t="s">
        <v>1693</v>
      </c>
      <c r="Z25" s="434" t="s">
        <v>1694</v>
      </c>
      <c r="AA25" s="434" t="s">
        <v>1695</v>
      </c>
      <c r="AB25" s="434" t="s">
        <v>1696</v>
      </c>
      <c r="AC25" s="434" t="s">
        <v>1697</v>
      </c>
      <c r="AD25" s="434" t="s">
        <v>1698</v>
      </c>
      <c r="AE25" s="434" t="s">
        <v>1699</v>
      </c>
      <c r="AF25" s="434" t="s">
        <v>1700</v>
      </c>
      <c r="AG25" s="434" t="s">
        <v>1701</v>
      </c>
      <c r="AH25" s="434" t="s">
        <v>1702</v>
      </c>
      <c r="AI25" s="434" t="s">
        <v>1703</v>
      </c>
      <c r="AJ25" s="434" t="s">
        <v>1704</v>
      </c>
      <c r="AK25" s="434" t="s">
        <v>1705</v>
      </c>
      <c r="AL25" s="434" t="s">
        <v>1706</v>
      </c>
      <c r="AM25" s="434" t="s">
        <v>1707</v>
      </c>
      <c r="AN25" s="434" t="s">
        <v>1708</v>
      </c>
      <c r="AO25" s="434" t="s">
        <v>1709</v>
      </c>
      <c r="AP25" s="434" t="s">
        <v>1710</v>
      </c>
      <c r="AQ25" s="434" t="s">
        <v>1711</v>
      </c>
      <c r="AR25" s="434" t="s">
        <v>1712</v>
      </c>
      <c r="AS25" s="434" t="s">
        <v>1713</v>
      </c>
      <c r="AT25" s="434" t="s">
        <v>1714</v>
      </c>
      <c r="AU25" s="434" t="s">
        <v>1715</v>
      </c>
      <c r="AV25" s="434" t="s">
        <v>1716</v>
      </c>
      <c r="AW25" s="434" t="s">
        <v>1717</v>
      </c>
      <c r="AX25" s="434" t="s">
        <v>1717</v>
      </c>
      <c r="AY25" s="434" t="s">
        <v>1718</v>
      </c>
      <c r="AZ25" s="434"/>
      <c r="BA25" s="434"/>
      <c r="BB25" s="434"/>
      <c r="BC25" s="434"/>
      <c r="BD25" s="434"/>
      <c r="BE25" s="434"/>
      <c r="BF25" s="434"/>
      <c r="BG25" s="434"/>
      <c r="BH25" s="434"/>
      <c r="BI25" s="435"/>
    </row>
    <row r="26" spans="1:61">
      <c r="A26" s="1541"/>
      <c r="B26" s="1544"/>
      <c r="C26" s="433">
        <v>20</v>
      </c>
      <c r="D26" s="433" t="s">
        <v>282</v>
      </c>
      <c r="E26" s="433" t="s">
        <v>1719</v>
      </c>
      <c r="F26" s="434" t="s">
        <v>1157</v>
      </c>
      <c r="G26" s="434" t="s">
        <v>1720</v>
      </c>
      <c r="H26" s="434" t="s">
        <v>1721</v>
      </c>
      <c r="I26" s="434" t="s">
        <v>1722</v>
      </c>
      <c r="J26" s="434" t="s">
        <v>1723</v>
      </c>
      <c r="K26" s="434" t="s">
        <v>1724</v>
      </c>
      <c r="L26" s="1532" t="s">
        <v>1708</v>
      </c>
      <c r="M26" s="1533"/>
      <c r="N26" s="434" t="s">
        <v>1725</v>
      </c>
      <c r="O26" s="434" t="s">
        <v>1725</v>
      </c>
      <c r="P26" s="434" t="s">
        <v>1726</v>
      </c>
      <c r="Q26" s="434" t="s">
        <v>1727</v>
      </c>
      <c r="R26" s="434" t="s">
        <v>1728</v>
      </c>
      <c r="S26" s="434" t="s">
        <v>1729</v>
      </c>
      <c r="T26" s="434" t="s">
        <v>1730</v>
      </c>
      <c r="U26" s="434" t="s">
        <v>1731</v>
      </c>
      <c r="V26" s="434" t="s">
        <v>1732</v>
      </c>
      <c r="W26" s="434" t="s">
        <v>1733</v>
      </c>
      <c r="X26" s="434" t="s">
        <v>1734</v>
      </c>
      <c r="Y26" s="434" t="s">
        <v>1735</v>
      </c>
      <c r="Z26" s="434"/>
      <c r="AA26" s="434"/>
      <c r="AB26" s="434"/>
      <c r="AC26" s="434"/>
      <c r="AD26" s="434"/>
      <c r="AE26" s="434"/>
      <c r="AF26" s="434"/>
      <c r="AG26" s="434"/>
      <c r="AH26" s="434"/>
      <c r="AI26" s="434"/>
      <c r="AJ26" s="434"/>
      <c r="AK26" s="434"/>
      <c r="AL26" s="434"/>
      <c r="AM26" s="434"/>
      <c r="AN26" s="434"/>
      <c r="AO26" s="434"/>
      <c r="AP26" s="434"/>
      <c r="AQ26" s="434"/>
      <c r="AR26" s="434"/>
      <c r="AS26" s="434"/>
      <c r="AT26" s="434"/>
      <c r="AU26" s="434"/>
      <c r="AV26" s="434"/>
      <c r="AW26" s="434"/>
      <c r="AX26" s="434"/>
      <c r="AY26" s="434"/>
      <c r="AZ26" s="434"/>
      <c r="BA26" s="434"/>
      <c r="BB26" s="434"/>
      <c r="BC26" s="434"/>
      <c r="BD26" s="434"/>
      <c r="BE26" s="434"/>
      <c r="BF26" s="434"/>
      <c r="BG26" s="434"/>
      <c r="BH26" s="434"/>
      <c r="BI26" s="434"/>
    </row>
    <row r="27" spans="1:61">
      <c r="A27" s="1541"/>
      <c r="B27" s="1544"/>
      <c r="C27" s="433">
        <v>29</v>
      </c>
      <c r="D27" s="433" t="s">
        <v>1736</v>
      </c>
      <c r="E27" s="433" t="s">
        <v>1737</v>
      </c>
      <c r="F27" s="434" t="s">
        <v>1157</v>
      </c>
      <c r="G27" s="434" t="s">
        <v>1738</v>
      </c>
      <c r="H27" s="434" t="s">
        <v>1739</v>
      </c>
      <c r="I27" s="434" t="s">
        <v>1740</v>
      </c>
      <c r="J27" s="434" t="s">
        <v>1187</v>
      </c>
      <c r="K27" s="434" t="s">
        <v>1741</v>
      </c>
      <c r="L27" s="1532" t="s">
        <v>1742</v>
      </c>
      <c r="M27" s="1533"/>
      <c r="N27" s="434" t="s">
        <v>1743</v>
      </c>
      <c r="O27" s="434" t="s">
        <v>1743</v>
      </c>
      <c r="P27" s="434" t="s">
        <v>1744</v>
      </c>
      <c r="Q27" s="434" t="s">
        <v>1745</v>
      </c>
      <c r="R27" s="434" t="s">
        <v>1746</v>
      </c>
      <c r="S27" s="434" t="s">
        <v>1747</v>
      </c>
      <c r="T27" s="434" t="s">
        <v>1748</v>
      </c>
      <c r="U27" s="434" t="s">
        <v>1749</v>
      </c>
      <c r="V27" s="434" t="s">
        <v>1750</v>
      </c>
      <c r="W27" s="434" t="s">
        <v>1751</v>
      </c>
      <c r="X27" s="434" t="s">
        <v>1752</v>
      </c>
      <c r="Y27" s="434" t="s">
        <v>1753</v>
      </c>
      <c r="Z27" s="434" t="s">
        <v>1754</v>
      </c>
      <c r="AA27" s="434" t="s">
        <v>1755</v>
      </c>
      <c r="AB27" s="434" t="s">
        <v>1756</v>
      </c>
      <c r="AC27" s="434" t="s">
        <v>1757</v>
      </c>
      <c r="AD27" s="434" t="s">
        <v>1758</v>
      </c>
      <c r="AE27" s="434" t="s">
        <v>1759</v>
      </c>
      <c r="AF27" s="434" t="s">
        <v>1760</v>
      </c>
      <c r="AG27" s="434" t="s">
        <v>1761</v>
      </c>
      <c r="AH27" s="434" t="s">
        <v>1762</v>
      </c>
      <c r="AI27" s="434"/>
      <c r="AJ27" s="434"/>
      <c r="AK27" s="434"/>
      <c r="AL27" s="434"/>
      <c r="AM27" s="434"/>
      <c r="AN27" s="434"/>
      <c r="AO27" s="434"/>
      <c r="AP27" s="434"/>
      <c r="AQ27" s="434"/>
      <c r="AR27" s="434"/>
      <c r="AS27" s="434"/>
      <c r="AT27" s="434"/>
      <c r="AU27" s="434"/>
      <c r="AV27" s="434"/>
      <c r="AW27" s="434"/>
      <c r="AX27" s="434"/>
      <c r="AY27" s="434"/>
      <c r="AZ27" s="434"/>
      <c r="BA27" s="434"/>
      <c r="BB27" s="434"/>
      <c r="BC27" s="434"/>
      <c r="BD27" s="434"/>
      <c r="BE27" s="434"/>
      <c r="BF27" s="434"/>
      <c r="BG27" s="434"/>
      <c r="BH27" s="434"/>
      <c r="BI27" s="434"/>
    </row>
    <row r="28" spans="1:61">
      <c r="A28" s="1542"/>
      <c r="B28" s="1545"/>
      <c r="C28" s="433">
        <v>72</v>
      </c>
      <c r="D28" s="433" t="s">
        <v>1763</v>
      </c>
      <c r="E28" s="433" t="s">
        <v>1764</v>
      </c>
      <c r="F28" s="434" t="s">
        <v>1157</v>
      </c>
      <c r="G28" s="434" t="s">
        <v>1765</v>
      </c>
      <c r="H28" s="434" t="s">
        <v>1766</v>
      </c>
      <c r="I28" s="434" t="s">
        <v>1767</v>
      </c>
      <c r="J28" s="434" t="s">
        <v>1768</v>
      </c>
      <c r="K28" s="434" t="s">
        <v>1769</v>
      </c>
      <c r="L28" s="1532" t="s">
        <v>1742</v>
      </c>
      <c r="M28" s="1533"/>
      <c r="N28" s="434" t="s">
        <v>1770</v>
      </c>
      <c r="O28" s="434" t="s">
        <v>1770</v>
      </c>
      <c r="P28" s="434" t="s">
        <v>1771</v>
      </c>
      <c r="Q28" s="434" t="s">
        <v>1772</v>
      </c>
      <c r="R28" s="434" t="s">
        <v>1773</v>
      </c>
      <c r="S28" s="434" t="s">
        <v>1774</v>
      </c>
      <c r="T28" s="434" t="s">
        <v>1775</v>
      </c>
      <c r="U28" s="434" t="s">
        <v>1776</v>
      </c>
      <c r="V28" s="434" t="s">
        <v>1568</v>
      </c>
      <c r="W28" s="434" t="s">
        <v>1777</v>
      </c>
      <c r="X28" s="434" t="s">
        <v>1778</v>
      </c>
      <c r="Y28" s="434" t="s">
        <v>1779</v>
      </c>
      <c r="Z28" s="434" t="s">
        <v>1780</v>
      </c>
      <c r="AA28" s="434" t="s">
        <v>1781</v>
      </c>
      <c r="AB28" s="434" t="s">
        <v>1782</v>
      </c>
      <c r="AC28" s="434" t="s">
        <v>1783</v>
      </c>
      <c r="AD28" s="434" t="s">
        <v>1784</v>
      </c>
      <c r="AE28" s="434" t="s">
        <v>1785</v>
      </c>
      <c r="AF28" s="434" t="s">
        <v>1786</v>
      </c>
      <c r="AG28" s="434" t="s">
        <v>1787</v>
      </c>
      <c r="AH28" s="434" t="s">
        <v>1788</v>
      </c>
      <c r="AI28" s="434" t="s">
        <v>1789</v>
      </c>
      <c r="AJ28" s="434" t="s">
        <v>1790</v>
      </c>
      <c r="AK28" s="434" t="s">
        <v>1791</v>
      </c>
      <c r="AL28" s="434" t="s">
        <v>1792</v>
      </c>
      <c r="AM28" s="434" t="s">
        <v>1793</v>
      </c>
      <c r="AN28" s="434" t="s">
        <v>1092</v>
      </c>
      <c r="AO28" s="434" t="s">
        <v>1794</v>
      </c>
      <c r="AP28" s="434" t="s">
        <v>1795</v>
      </c>
      <c r="AQ28" s="434" t="s">
        <v>1796</v>
      </c>
      <c r="AR28" s="434" t="s">
        <v>1797</v>
      </c>
      <c r="AS28" s="434" t="s">
        <v>1798</v>
      </c>
      <c r="AT28" s="434" t="s">
        <v>1799</v>
      </c>
      <c r="AU28" s="434" t="s">
        <v>1800</v>
      </c>
      <c r="AV28" s="434" t="s">
        <v>1801</v>
      </c>
      <c r="AW28" s="434" t="s">
        <v>1802</v>
      </c>
      <c r="AX28" s="434" t="s">
        <v>1802</v>
      </c>
      <c r="AY28" s="434" t="s">
        <v>1803</v>
      </c>
      <c r="AZ28" s="434"/>
      <c r="BA28" s="434"/>
      <c r="BB28" s="434"/>
      <c r="BC28" s="434"/>
      <c r="BD28" s="434"/>
      <c r="BE28" s="434"/>
      <c r="BF28" s="434"/>
      <c r="BG28" s="434"/>
      <c r="BH28" s="434"/>
      <c r="BI28" s="434"/>
    </row>
    <row r="29" spans="1:61">
      <c r="A29" s="1538" t="s">
        <v>1804</v>
      </c>
      <c r="B29" s="432">
        <v>1</v>
      </c>
      <c r="C29" s="433">
        <v>161</v>
      </c>
      <c r="D29" s="433" t="s">
        <v>1805</v>
      </c>
      <c r="E29" s="433" t="s">
        <v>1806</v>
      </c>
      <c r="F29" s="434" t="s">
        <v>1807</v>
      </c>
      <c r="G29" s="434" t="s">
        <v>1808</v>
      </c>
      <c r="H29" s="434" t="s">
        <v>1809</v>
      </c>
      <c r="I29" s="434" t="s">
        <v>1810</v>
      </c>
      <c r="J29" s="434" t="s">
        <v>1811</v>
      </c>
      <c r="K29" s="434" t="s">
        <v>1812</v>
      </c>
      <c r="L29" s="1532" t="s">
        <v>1813</v>
      </c>
      <c r="M29" s="1533"/>
      <c r="N29" s="434" t="s">
        <v>1814</v>
      </c>
      <c r="O29" s="434" t="s">
        <v>1814</v>
      </c>
      <c r="P29" s="434" t="s">
        <v>1815</v>
      </c>
      <c r="Q29" s="434" t="s">
        <v>1816</v>
      </c>
      <c r="R29" s="434" t="s">
        <v>1817</v>
      </c>
      <c r="S29" s="434" t="s">
        <v>1818</v>
      </c>
      <c r="T29" s="434" t="s">
        <v>1819</v>
      </c>
      <c r="U29" s="434" t="s">
        <v>1820</v>
      </c>
      <c r="V29" s="434" t="s">
        <v>1821</v>
      </c>
      <c r="W29" s="434" t="s">
        <v>1822</v>
      </c>
      <c r="X29" s="434" t="s">
        <v>1371</v>
      </c>
      <c r="Y29" s="434" t="s">
        <v>1823</v>
      </c>
      <c r="Z29" s="434" t="s">
        <v>1824</v>
      </c>
      <c r="AA29" s="434" t="s">
        <v>1825</v>
      </c>
      <c r="AB29" s="434" t="s">
        <v>1826</v>
      </c>
      <c r="AC29" s="434" t="s">
        <v>1827</v>
      </c>
      <c r="AD29" s="434" t="s">
        <v>1828</v>
      </c>
      <c r="AE29" s="434" t="s">
        <v>1829</v>
      </c>
      <c r="AF29" s="434" t="s">
        <v>1830</v>
      </c>
      <c r="AG29" s="434" t="s">
        <v>1831</v>
      </c>
      <c r="AH29" s="434" t="s">
        <v>1832</v>
      </c>
      <c r="AI29" s="434" t="s">
        <v>1833</v>
      </c>
      <c r="AJ29" s="434" t="s">
        <v>1834</v>
      </c>
      <c r="AK29" s="434" t="s">
        <v>1835</v>
      </c>
      <c r="AL29" s="434" t="s">
        <v>1836</v>
      </c>
      <c r="AM29" s="434" t="s">
        <v>1837</v>
      </c>
      <c r="AN29" s="434" t="s">
        <v>1838</v>
      </c>
      <c r="AO29" s="434" t="s">
        <v>1838</v>
      </c>
      <c r="AP29" s="434" t="s">
        <v>1839</v>
      </c>
      <c r="AQ29" s="434"/>
      <c r="AR29" s="434"/>
      <c r="AS29" s="434"/>
      <c r="AT29" s="434"/>
      <c r="AU29" s="434"/>
      <c r="AV29" s="434"/>
      <c r="AW29" s="434"/>
      <c r="AX29" s="434"/>
      <c r="AY29" s="434"/>
      <c r="AZ29" s="434"/>
      <c r="BA29" s="434"/>
      <c r="BB29" s="434"/>
      <c r="BC29" s="434"/>
      <c r="BD29" s="434"/>
      <c r="BE29" s="434"/>
      <c r="BF29" s="434"/>
      <c r="BG29" s="434"/>
      <c r="BH29" s="434"/>
      <c r="BI29" s="435">
        <v>296</v>
      </c>
    </row>
    <row r="30" spans="1:61">
      <c r="A30" s="1539"/>
      <c r="B30" s="432">
        <v>2</v>
      </c>
      <c r="C30" s="433">
        <v>135</v>
      </c>
      <c r="D30" s="433" t="s">
        <v>75</v>
      </c>
      <c r="E30" s="433" t="s">
        <v>1840</v>
      </c>
      <c r="F30" s="434" t="s">
        <v>1807</v>
      </c>
      <c r="G30" s="434" t="s">
        <v>1841</v>
      </c>
      <c r="H30" s="434" t="s">
        <v>1842</v>
      </c>
      <c r="I30" s="434" t="s">
        <v>1843</v>
      </c>
      <c r="J30" s="434" t="s">
        <v>1844</v>
      </c>
      <c r="K30" s="434" t="s">
        <v>1845</v>
      </c>
      <c r="L30" s="1532" t="s">
        <v>1846</v>
      </c>
      <c r="M30" s="1533"/>
      <c r="N30" s="434" t="s">
        <v>1847</v>
      </c>
      <c r="O30" s="434" t="s">
        <v>1847</v>
      </c>
      <c r="P30" s="434" t="s">
        <v>1848</v>
      </c>
      <c r="Q30" s="434" t="s">
        <v>1849</v>
      </c>
      <c r="R30" s="434" t="s">
        <v>1850</v>
      </c>
      <c r="S30" s="434" t="s">
        <v>1851</v>
      </c>
      <c r="T30" s="434" t="s">
        <v>1852</v>
      </c>
      <c r="U30" s="434" t="s">
        <v>1853</v>
      </c>
      <c r="V30" s="434" t="s">
        <v>1854</v>
      </c>
      <c r="W30" s="434" t="s">
        <v>1855</v>
      </c>
      <c r="X30" s="434" t="s">
        <v>1856</v>
      </c>
      <c r="Y30" s="434" t="s">
        <v>1857</v>
      </c>
      <c r="Z30" s="434" t="s">
        <v>1858</v>
      </c>
      <c r="AA30" s="434" t="s">
        <v>1859</v>
      </c>
      <c r="AB30" s="434" t="s">
        <v>1860</v>
      </c>
      <c r="AC30" s="434" t="s">
        <v>1861</v>
      </c>
      <c r="AD30" s="434" t="s">
        <v>1862</v>
      </c>
      <c r="AE30" s="434" t="s">
        <v>1863</v>
      </c>
      <c r="AF30" s="434" t="s">
        <v>1864</v>
      </c>
      <c r="AG30" s="434" t="s">
        <v>1865</v>
      </c>
      <c r="AH30" s="434" t="s">
        <v>630</v>
      </c>
      <c r="AI30" s="434" t="s">
        <v>1866</v>
      </c>
      <c r="AJ30" s="434" t="s">
        <v>1867</v>
      </c>
      <c r="AK30" s="434" t="s">
        <v>1868</v>
      </c>
      <c r="AL30" s="434" t="s">
        <v>1869</v>
      </c>
      <c r="AM30" s="434" t="s">
        <v>1870</v>
      </c>
      <c r="AN30" s="434" t="s">
        <v>1264</v>
      </c>
      <c r="AO30" s="434" t="s">
        <v>1264</v>
      </c>
      <c r="AP30" s="434" t="s">
        <v>1871</v>
      </c>
      <c r="AQ30" s="434"/>
      <c r="AR30" s="434"/>
      <c r="AS30" s="434"/>
      <c r="AT30" s="434"/>
      <c r="AU30" s="434"/>
      <c r="AV30" s="434"/>
      <c r="AW30" s="434"/>
      <c r="AX30" s="434"/>
      <c r="AY30" s="434"/>
      <c r="AZ30" s="434"/>
      <c r="BA30" s="434"/>
      <c r="BB30" s="434"/>
      <c r="BC30" s="434"/>
      <c r="BD30" s="434"/>
      <c r="BE30" s="434"/>
      <c r="BF30" s="434"/>
      <c r="BG30" s="434"/>
      <c r="BH30" s="434"/>
      <c r="BI30" s="435">
        <v>287.33333333333331</v>
      </c>
    </row>
    <row r="31" spans="1:61">
      <c r="A31" s="1539"/>
      <c r="B31" s="432">
        <v>3</v>
      </c>
      <c r="C31" s="433">
        <v>162</v>
      </c>
      <c r="D31" s="433" t="s">
        <v>291</v>
      </c>
      <c r="E31" s="433" t="s">
        <v>1872</v>
      </c>
      <c r="F31" s="434" t="s">
        <v>1807</v>
      </c>
      <c r="G31" s="434" t="s">
        <v>1873</v>
      </c>
      <c r="H31" s="434" t="s">
        <v>1874</v>
      </c>
      <c r="I31" s="434" t="s">
        <v>1875</v>
      </c>
      <c r="J31" s="434" t="s">
        <v>1876</v>
      </c>
      <c r="K31" s="434" t="s">
        <v>1877</v>
      </c>
      <c r="L31" s="1532" t="s">
        <v>1878</v>
      </c>
      <c r="M31" s="1533"/>
      <c r="N31" s="434" t="s">
        <v>1879</v>
      </c>
      <c r="O31" s="434" t="s">
        <v>1879</v>
      </c>
      <c r="P31" s="434" t="s">
        <v>645</v>
      </c>
      <c r="Q31" s="434" t="s">
        <v>1880</v>
      </c>
      <c r="R31" s="434" t="s">
        <v>1881</v>
      </c>
      <c r="S31" s="434" t="s">
        <v>1882</v>
      </c>
      <c r="T31" s="434" t="s">
        <v>1883</v>
      </c>
      <c r="U31" s="434" t="s">
        <v>1884</v>
      </c>
      <c r="V31" s="434" t="s">
        <v>1885</v>
      </c>
      <c r="W31" s="434" t="s">
        <v>1586</v>
      </c>
      <c r="X31" s="434" t="s">
        <v>1886</v>
      </c>
      <c r="Y31" s="434" t="s">
        <v>1887</v>
      </c>
      <c r="Z31" s="434" t="s">
        <v>1888</v>
      </c>
      <c r="AA31" s="434" t="s">
        <v>1889</v>
      </c>
      <c r="AB31" s="434" t="s">
        <v>1890</v>
      </c>
      <c r="AC31" s="434" t="s">
        <v>1891</v>
      </c>
      <c r="AD31" s="434" t="s">
        <v>1892</v>
      </c>
      <c r="AE31" s="434" t="s">
        <v>1893</v>
      </c>
      <c r="AF31" s="434" t="s">
        <v>1683</v>
      </c>
      <c r="AG31" s="434" t="s">
        <v>1894</v>
      </c>
      <c r="AH31" s="434" t="s">
        <v>1895</v>
      </c>
      <c r="AI31" s="434" t="s">
        <v>1896</v>
      </c>
      <c r="AJ31" s="434" t="s">
        <v>1897</v>
      </c>
      <c r="AK31" s="434" t="s">
        <v>1898</v>
      </c>
      <c r="AL31" s="434" t="s">
        <v>1899</v>
      </c>
      <c r="AM31" s="434" t="s">
        <v>1900</v>
      </c>
      <c r="AN31" s="434" t="s">
        <v>1682</v>
      </c>
      <c r="AO31" s="434" t="s">
        <v>1682</v>
      </c>
      <c r="AP31" s="434" t="s">
        <v>1901</v>
      </c>
      <c r="AQ31" s="434"/>
      <c r="AR31" s="434"/>
      <c r="AS31" s="434"/>
      <c r="AT31" s="434"/>
      <c r="AU31" s="434"/>
      <c r="AV31" s="434"/>
      <c r="AW31" s="434"/>
      <c r="AX31" s="434"/>
      <c r="AY31" s="434"/>
      <c r="AZ31" s="434"/>
      <c r="BA31" s="434"/>
      <c r="BB31" s="434"/>
      <c r="BC31" s="434"/>
      <c r="BD31" s="434"/>
      <c r="BE31" s="434"/>
      <c r="BF31" s="434"/>
      <c r="BG31" s="434"/>
      <c r="BH31" s="434"/>
      <c r="BI31" s="435">
        <v>261.53333333333336</v>
      </c>
    </row>
    <row r="32" spans="1:61">
      <c r="A32" s="1539"/>
      <c r="B32" s="432">
        <v>4</v>
      </c>
      <c r="C32" s="433">
        <v>167</v>
      </c>
      <c r="D32" s="433" t="s">
        <v>93</v>
      </c>
      <c r="E32" s="433" t="s">
        <v>94</v>
      </c>
      <c r="F32" s="434" t="s">
        <v>1807</v>
      </c>
      <c r="G32" s="434" t="s">
        <v>1902</v>
      </c>
      <c r="H32" s="434" t="s">
        <v>1903</v>
      </c>
      <c r="I32" s="434" t="s">
        <v>1904</v>
      </c>
      <c r="J32" s="434" t="s">
        <v>987</v>
      </c>
      <c r="K32" s="434" t="s">
        <v>1905</v>
      </c>
      <c r="L32" s="1532" t="s">
        <v>1906</v>
      </c>
      <c r="M32" s="1533"/>
      <c r="N32" s="434" t="s">
        <v>1907</v>
      </c>
      <c r="O32" s="434" t="s">
        <v>1907</v>
      </c>
      <c r="P32" s="434" t="s">
        <v>1908</v>
      </c>
      <c r="Q32" s="434" t="s">
        <v>1909</v>
      </c>
      <c r="R32" s="434" t="s">
        <v>1910</v>
      </c>
      <c r="S32" s="434" t="s">
        <v>1911</v>
      </c>
      <c r="T32" s="434" t="s">
        <v>1115</v>
      </c>
      <c r="U32" s="434" t="s">
        <v>1912</v>
      </c>
      <c r="V32" s="434" t="s">
        <v>1232</v>
      </c>
      <c r="W32" s="434" t="s">
        <v>1913</v>
      </c>
      <c r="X32" s="434" t="s">
        <v>1914</v>
      </c>
      <c r="Y32" s="434" t="s">
        <v>1915</v>
      </c>
      <c r="Z32" s="434" t="s">
        <v>1916</v>
      </c>
      <c r="AA32" s="434" t="s">
        <v>1917</v>
      </c>
      <c r="AB32" s="434" t="s">
        <v>1918</v>
      </c>
      <c r="AC32" s="434" t="s">
        <v>1919</v>
      </c>
      <c r="AD32" s="434" t="s">
        <v>1920</v>
      </c>
      <c r="AE32" s="434" t="s">
        <v>1921</v>
      </c>
      <c r="AF32" s="434" t="s">
        <v>1922</v>
      </c>
      <c r="AG32" s="434" t="s">
        <v>1923</v>
      </c>
      <c r="AH32" s="434" t="s">
        <v>1924</v>
      </c>
      <c r="AI32" s="434" t="s">
        <v>1925</v>
      </c>
      <c r="AJ32" s="434" t="s">
        <v>1926</v>
      </c>
      <c r="AK32" s="434" t="s">
        <v>1927</v>
      </c>
      <c r="AL32" s="434" t="s">
        <v>1335</v>
      </c>
      <c r="AM32" s="434" t="s">
        <v>1928</v>
      </c>
      <c r="AN32" s="434" t="s">
        <v>1929</v>
      </c>
      <c r="AO32" s="434" t="s">
        <v>1929</v>
      </c>
      <c r="AP32" s="434" t="s">
        <v>1930</v>
      </c>
      <c r="AQ32" s="434"/>
      <c r="AR32" s="434"/>
      <c r="AS32" s="434"/>
      <c r="AT32" s="434"/>
      <c r="AU32" s="434"/>
      <c r="AV32" s="434"/>
      <c r="AW32" s="434"/>
      <c r="AX32" s="434"/>
      <c r="AY32" s="434"/>
      <c r="AZ32" s="434"/>
      <c r="BA32" s="434"/>
      <c r="BB32" s="434"/>
      <c r="BC32" s="434"/>
      <c r="BD32" s="434"/>
      <c r="BE32" s="434"/>
      <c r="BF32" s="434"/>
      <c r="BG32" s="434"/>
      <c r="BH32" s="434"/>
      <c r="BI32" s="435">
        <v>252.9</v>
      </c>
    </row>
    <row r="33" spans="1:61">
      <c r="A33" s="1539"/>
      <c r="B33" s="432">
        <v>5</v>
      </c>
      <c r="C33" s="433">
        <v>198</v>
      </c>
      <c r="D33" s="433" t="s">
        <v>1931</v>
      </c>
      <c r="E33" s="433" t="s">
        <v>1932</v>
      </c>
      <c r="F33" s="434" t="s">
        <v>1807</v>
      </c>
      <c r="G33" s="434" t="s">
        <v>1933</v>
      </c>
      <c r="H33" s="434" t="s">
        <v>1934</v>
      </c>
      <c r="I33" s="434" t="s">
        <v>1935</v>
      </c>
      <c r="J33" s="434" t="s">
        <v>1936</v>
      </c>
      <c r="K33" s="434" t="s">
        <v>1937</v>
      </c>
      <c r="L33" s="1532" t="s">
        <v>1938</v>
      </c>
      <c r="M33" s="1533"/>
      <c r="N33" s="434" t="s">
        <v>1939</v>
      </c>
      <c r="O33" s="434" t="s">
        <v>1939</v>
      </c>
      <c r="P33" s="434" t="s">
        <v>1940</v>
      </c>
      <c r="Q33" s="434" t="s">
        <v>1941</v>
      </c>
      <c r="R33" s="434" t="s">
        <v>1942</v>
      </c>
      <c r="S33" s="434" t="s">
        <v>1943</v>
      </c>
      <c r="T33" s="434" t="s">
        <v>1239</v>
      </c>
      <c r="U33" s="434" t="s">
        <v>1944</v>
      </c>
      <c r="V33" s="434" t="s">
        <v>1945</v>
      </c>
      <c r="W33" s="434" t="s">
        <v>1946</v>
      </c>
      <c r="X33" s="434" t="s">
        <v>1947</v>
      </c>
      <c r="Y33" s="434" t="s">
        <v>753</v>
      </c>
      <c r="Z33" s="434" t="s">
        <v>1948</v>
      </c>
      <c r="AA33" s="434" t="s">
        <v>1949</v>
      </c>
      <c r="AB33" s="434" t="s">
        <v>1950</v>
      </c>
      <c r="AC33" s="434" t="s">
        <v>1951</v>
      </c>
      <c r="AD33" s="434" t="s">
        <v>1952</v>
      </c>
      <c r="AE33" s="434" t="s">
        <v>1953</v>
      </c>
      <c r="AF33" s="434" t="s">
        <v>990</v>
      </c>
      <c r="AG33" s="434" t="s">
        <v>1954</v>
      </c>
      <c r="AH33" s="434" t="s">
        <v>1955</v>
      </c>
      <c r="AI33" s="434" t="s">
        <v>1956</v>
      </c>
      <c r="AJ33" s="434" t="s">
        <v>1957</v>
      </c>
      <c r="AK33" s="434" t="s">
        <v>1958</v>
      </c>
      <c r="AL33" s="434" t="s">
        <v>1959</v>
      </c>
      <c r="AM33" s="434" t="s">
        <v>1960</v>
      </c>
      <c r="AN33" s="434" t="s">
        <v>1961</v>
      </c>
      <c r="AO33" s="434" t="s">
        <v>1961</v>
      </c>
      <c r="AP33" s="434" t="s">
        <v>1962</v>
      </c>
      <c r="AQ33" s="434"/>
      <c r="AR33" s="434"/>
      <c r="AS33" s="434"/>
      <c r="AT33" s="434"/>
      <c r="AU33" s="434"/>
      <c r="AV33" s="434"/>
      <c r="AW33" s="434"/>
      <c r="AX33" s="434"/>
      <c r="AY33" s="434"/>
      <c r="AZ33" s="434"/>
      <c r="BA33" s="434"/>
      <c r="BB33" s="434"/>
      <c r="BC33" s="434"/>
      <c r="BD33" s="434"/>
      <c r="BE33" s="434"/>
      <c r="BF33" s="434"/>
      <c r="BG33" s="434"/>
      <c r="BH33" s="434"/>
      <c r="BI33" s="435">
        <v>280</v>
      </c>
    </row>
    <row r="34" spans="1:61">
      <c r="A34" s="1539"/>
      <c r="B34" s="432">
        <v>6</v>
      </c>
      <c r="C34" s="433">
        <v>110</v>
      </c>
      <c r="D34" s="433" t="s">
        <v>1963</v>
      </c>
      <c r="E34" s="433" t="s">
        <v>66</v>
      </c>
      <c r="F34" s="434" t="s">
        <v>1807</v>
      </c>
      <c r="G34" s="434" t="s">
        <v>1933</v>
      </c>
      <c r="H34" s="434" t="s">
        <v>1964</v>
      </c>
      <c r="I34" s="434" t="s">
        <v>1935</v>
      </c>
      <c r="J34" s="434" t="s">
        <v>1965</v>
      </c>
      <c r="K34" s="434" t="s">
        <v>1966</v>
      </c>
      <c r="L34" s="1532" t="s">
        <v>1938</v>
      </c>
      <c r="M34" s="1533"/>
      <c r="N34" s="434" t="s">
        <v>1967</v>
      </c>
      <c r="O34" s="434" t="s">
        <v>1967</v>
      </c>
      <c r="P34" s="434" t="s">
        <v>1968</v>
      </c>
      <c r="Q34" s="434" t="s">
        <v>1969</v>
      </c>
      <c r="R34" s="434" t="s">
        <v>1970</v>
      </c>
      <c r="S34" s="434" t="s">
        <v>1971</v>
      </c>
      <c r="T34" s="434" t="s">
        <v>1972</v>
      </c>
      <c r="U34" s="434" t="s">
        <v>1973</v>
      </c>
      <c r="V34" s="434" t="s">
        <v>1974</v>
      </c>
      <c r="W34" s="434" t="s">
        <v>1975</v>
      </c>
      <c r="X34" s="434" t="s">
        <v>1976</v>
      </c>
      <c r="Y34" s="434" t="s">
        <v>1977</v>
      </c>
      <c r="Z34" s="434" t="s">
        <v>1978</v>
      </c>
      <c r="AA34" s="434" t="s">
        <v>1979</v>
      </c>
      <c r="AB34" s="434" t="s">
        <v>1980</v>
      </c>
      <c r="AC34" s="434" t="s">
        <v>1469</v>
      </c>
      <c r="AD34" s="434" t="s">
        <v>1981</v>
      </c>
      <c r="AE34" s="434" t="s">
        <v>1126</v>
      </c>
      <c r="AF34" s="434" t="s">
        <v>1982</v>
      </c>
      <c r="AG34" s="434" t="s">
        <v>1983</v>
      </c>
      <c r="AH34" s="434" t="s">
        <v>1984</v>
      </c>
      <c r="AI34" s="434" t="s">
        <v>1985</v>
      </c>
      <c r="AJ34" s="434" t="s">
        <v>1986</v>
      </c>
      <c r="AK34" s="434" t="s">
        <v>1987</v>
      </c>
      <c r="AL34" s="434" t="s">
        <v>1988</v>
      </c>
      <c r="AM34" s="434" t="s">
        <v>1989</v>
      </c>
      <c r="AN34" s="434" t="s">
        <v>1990</v>
      </c>
      <c r="AO34" s="434" t="s">
        <v>1990</v>
      </c>
      <c r="AP34" s="434" t="s">
        <v>1991</v>
      </c>
      <c r="AQ34" s="434"/>
      <c r="AR34" s="434"/>
      <c r="AS34" s="434"/>
      <c r="AT34" s="434"/>
      <c r="AU34" s="434"/>
      <c r="AV34" s="434"/>
      <c r="AW34" s="434"/>
      <c r="AX34" s="434"/>
      <c r="AY34" s="434"/>
      <c r="AZ34" s="434"/>
      <c r="BA34" s="434"/>
      <c r="BB34" s="434"/>
      <c r="BC34" s="434"/>
      <c r="BD34" s="434"/>
      <c r="BE34" s="434"/>
      <c r="BF34" s="434"/>
      <c r="BG34" s="434"/>
      <c r="BH34" s="434"/>
      <c r="BI34" s="435">
        <v>219.5</v>
      </c>
    </row>
    <row r="35" spans="1:61">
      <c r="A35" s="1539"/>
      <c r="B35" s="432">
        <v>7</v>
      </c>
      <c r="C35" s="433">
        <v>158</v>
      </c>
      <c r="D35" s="433" t="s">
        <v>1992</v>
      </c>
      <c r="E35" s="433" t="s">
        <v>1993</v>
      </c>
      <c r="F35" s="434" t="s">
        <v>1807</v>
      </c>
      <c r="G35" s="434" t="s">
        <v>1994</v>
      </c>
      <c r="H35" s="434" t="s">
        <v>1995</v>
      </c>
      <c r="I35" s="434" t="s">
        <v>1996</v>
      </c>
      <c r="J35" s="434" t="s">
        <v>1997</v>
      </c>
      <c r="K35" s="434" t="s">
        <v>1998</v>
      </c>
      <c r="L35" s="1532" t="s">
        <v>1999</v>
      </c>
      <c r="M35" s="1533"/>
      <c r="N35" s="434" t="s">
        <v>2000</v>
      </c>
      <c r="O35" s="434" t="s">
        <v>2000</v>
      </c>
      <c r="P35" s="434" t="s">
        <v>2001</v>
      </c>
      <c r="Q35" s="434" t="s">
        <v>2002</v>
      </c>
      <c r="R35" s="434" t="s">
        <v>2003</v>
      </c>
      <c r="S35" s="434" t="s">
        <v>2004</v>
      </c>
      <c r="T35" s="434" t="s">
        <v>1261</v>
      </c>
      <c r="U35" s="434" t="s">
        <v>2005</v>
      </c>
      <c r="V35" s="434" t="s">
        <v>1015</v>
      </c>
      <c r="W35" s="434" t="s">
        <v>2006</v>
      </c>
      <c r="X35" s="434" t="s">
        <v>1067</v>
      </c>
      <c r="Y35" s="434" t="s">
        <v>2007</v>
      </c>
      <c r="Z35" s="434" t="s">
        <v>2008</v>
      </c>
      <c r="AA35" s="434" t="s">
        <v>2009</v>
      </c>
      <c r="AB35" s="434" t="s">
        <v>2010</v>
      </c>
      <c r="AC35" s="434" t="s">
        <v>2011</v>
      </c>
      <c r="AD35" s="434" t="s">
        <v>2012</v>
      </c>
      <c r="AE35" s="434" t="s">
        <v>1901</v>
      </c>
      <c r="AF35" s="434" t="s">
        <v>2013</v>
      </c>
      <c r="AG35" s="434" t="s">
        <v>2014</v>
      </c>
      <c r="AH35" s="434" t="s">
        <v>2015</v>
      </c>
      <c r="AI35" s="434" t="s">
        <v>2016</v>
      </c>
      <c r="AJ35" s="434" t="s">
        <v>2017</v>
      </c>
      <c r="AK35" s="434" t="s">
        <v>2018</v>
      </c>
      <c r="AL35" s="434" t="s">
        <v>2019</v>
      </c>
      <c r="AM35" s="434" t="s">
        <v>2020</v>
      </c>
      <c r="AN35" s="434" t="s">
        <v>2021</v>
      </c>
      <c r="AO35" s="434" t="s">
        <v>2021</v>
      </c>
      <c r="AP35" s="434" t="s">
        <v>2022</v>
      </c>
      <c r="AQ35" s="434"/>
      <c r="AR35" s="434"/>
      <c r="AS35" s="434"/>
      <c r="AT35" s="434"/>
      <c r="AU35" s="434"/>
      <c r="AV35" s="434"/>
      <c r="AW35" s="434"/>
      <c r="AX35" s="434"/>
      <c r="AY35" s="434"/>
      <c r="AZ35" s="434"/>
      <c r="BA35" s="434"/>
      <c r="BB35" s="434"/>
      <c r="BC35" s="434"/>
      <c r="BD35" s="434"/>
      <c r="BE35" s="434"/>
      <c r="BF35" s="434"/>
      <c r="BG35" s="434"/>
      <c r="BH35" s="434"/>
      <c r="BI35" s="435">
        <v>263.58333333333331</v>
      </c>
    </row>
    <row r="36" spans="1:61">
      <c r="A36" s="1539"/>
      <c r="B36" s="432">
        <v>8</v>
      </c>
      <c r="C36" s="433">
        <v>172</v>
      </c>
      <c r="D36" s="433" t="s">
        <v>2023</v>
      </c>
      <c r="E36" s="433" t="s">
        <v>112</v>
      </c>
      <c r="F36" s="434" t="s">
        <v>1807</v>
      </c>
      <c r="G36" s="434" t="s">
        <v>2024</v>
      </c>
      <c r="H36" s="434" t="s">
        <v>2025</v>
      </c>
      <c r="I36" s="434" t="s">
        <v>2026</v>
      </c>
      <c r="J36" s="434" t="s">
        <v>2027</v>
      </c>
      <c r="K36" s="434" t="s">
        <v>2028</v>
      </c>
      <c r="L36" s="1532" t="s">
        <v>2029</v>
      </c>
      <c r="M36" s="1533"/>
      <c r="N36" s="434" t="s">
        <v>2030</v>
      </c>
      <c r="O36" s="434" t="s">
        <v>2030</v>
      </c>
      <c r="P36" s="434" t="s">
        <v>2031</v>
      </c>
      <c r="Q36" s="434" t="s">
        <v>2032</v>
      </c>
      <c r="R36" s="434" t="s">
        <v>2033</v>
      </c>
      <c r="S36" s="434" t="s">
        <v>2034</v>
      </c>
      <c r="T36" s="434" t="s">
        <v>2035</v>
      </c>
      <c r="U36" s="434" t="s">
        <v>2036</v>
      </c>
      <c r="V36" s="434" t="s">
        <v>2037</v>
      </c>
      <c r="W36" s="434" t="s">
        <v>1152</v>
      </c>
      <c r="X36" s="434" t="s">
        <v>2038</v>
      </c>
      <c r="Y36" s="434" t="s">
        <v>2039</v>
      </c>
      <c r="Z36" s="434" t="s">
        <v>2040</v>
      </c>
      <c r="AA36" s="434" t="s">
        <v>2041</v>
      </c>
      <c r="AB36" s="434" t="s">
        <v>2042</v>
      </c>
      <c r="AC36" s="434" t="s">
        <v>2043</v>
      </c>
      <c r="AD36" s="434" t="s">
        <v>2044</v>
      </c>
      <c r="AE36" s="434" t="s">
        <v>2045</v>
      </c>
      <c r="AF36" s="434" t="s">
        <v>2046</v>
      </c>
      <c r="AG36" s="434" t="s">
        <v>2047</v>
      </c>
      <c r="AH36" s="434" t="s">
        <v>2048</v>
      </c>
      <c r="AI36" s="434" t="s">
        <v>2049</v>
      </c>
      <c r="AJ36" s="434" t="s">
        <v>2050</v>
      </c>
      <c r="AK36" s="434" t="s">
        <v>2051</v>
      </c>
      <c r="AL36" s="434" t="s">
        <v>2052</v>
      </c>
      <c r="AM36" s="434" t="s">
        <v>2053</v>
      </c>
      <c r="AN36" s="434" t="s">
        <v>2054</v>
      </c>
      <c r="AO36" s="434" t="s">
        <v>2054</v>
      </c>
      <c r="AP36" s="434" t="s">
        <v>2055</v>
      </c>
      <c r="AQ36" s="434"/>
      <c r="AR36" s="434"/>
      <c r="AS36" s="434"/>
      <c r="AT36" s="434"/>
      <c r="AU36" s="434"/>
      <c r="AV36" s="434"/>
      <c r="AW36" s="434"/>
      <c r="AX36" s="434"/>
      <c r="AY36" s="434"/>
      <c r="AZ36" s="434"/>
      <c r="BA36" s="434"/>
      <c r="BB36" s="434"/>
      <c r="BC36" s="434"/>
      <c r="BD36" s="434"/>
      <c r="BE36" s="434"/>
      <c r="BF36" s="434"/>
      <c r="BG36" s="434"/>
      <c r="BH36" s="434"/>
      <c r="BI36" s="435">
        <v>242.91666666666666</v>
      </c>
    </row>
    <row r="37" spans="1:61">
      <c r="A37" s="1539"/>
      <c r="B37" s="432">
        <v>9</v>
      </c>
      <c r="C37" s="433">
        <v>184</v>
      </c>
      <c r="D37" s="433" t="s">
        <v>77</v>
      </c>
      <c r="E37" s="433" t="s">
        <v>114</v>
      </c>
      <c r="F37" s="434" t="s">
        <v>1807</v>
      </c>
      <c r="G37" s="434" t="s">
        <v>2056</v>
      </c>
      <c r="H37" s="434" t="s">
        <v>2057</v>
      </c>
      <c r="I37" s="434" t="s">
        <v>2058</v>
      </c>
      <c r="J37" s="434" t="s">
        <v>2059</v>
      </c>
      <c r="K37" s="434" t="s">
        <v>2060</v>
      </c>
      <c r="L37" s="1532" t="s">
        <v>2061</v>
      </c>
      <c r="M37" s="1533"/>
      <c r="N37" s="434" t="s">
        <v>2062</v>
      </c>
      <c r="O37" s="434" t="s">
        <v>2062</v>
      </c>
      <c r="P37" s="434" t="s">
        <v>2063</v>
      </c>
      <c r="Q37" s="434" t="s">
        <v>2064</v>
      </c>
      <c r="R37" s="434" t="s">
        <v>2065</v>
      </c>
      <c r="S37" s="434" t="s">
        <v>2066</v>
      </c>
      <c r="T37" s="434" t="s">
        <v>2067</v>
      </c>
      <c r="U37" s="434" t="s">
        <v>2068</v>
      </c>
      <c r="V37" s="434" t="s">
        <v>2069</v>
      </c>
      <c r="W37" s="434" t="s">
        <v>2070</v>
      </c>
      <c r="X37" s="434" t="s">
        <v>2071</v>
      </c>
      <c r="Y37" s="434" t="s">
        <v>2072</v>
      </c>
      <c r="Z37" s="434" t="s">
        <v>2073</v>
      </c>
      <c r="AA37" s="434" t="s">
        <v>2074</v>
      </c>
      <c r="AB37" s="434" t="s">
        <v>2075</v>
      </c>
      <c r="AC37" s="434" t="s">
        <v>2076</v>
      </c>
      <c r="AD37" s="434" t="s">
        <v>2077</v>
      </c>
      <c r="AE37" s="434" t="s">
        <v>2078</v>
      </c>
      <c r="AF37" s="434" t="s">
        <v>2079</v>
      </c>
      <c r="AG37" s="434" t="s">
        <v>2080</v>
      </c>
      <c r="AH37" s="434" t="s">
        <v>2081</v>
      </c>
      <c r="AI37" s="434" t="s">
        <v>2082</v>
      </c>
      <c r="AJ37" s="434" t="s">
        <v>2083</v>
      </c>
      <c r="AK37" s="434" t="s">
        <v>2084</v>
      </c>
      <c r="AL37" s="434" t="s">
        <v>2085</v>
      </c>
      <c r="AM37" s="434" t="s">
        <v>2086</v>
      </c>
      <c r="AN37" s="434" t="s">
        <v>2087</v>
      </c>
      <c r="AO37" s="434" t="s">
        <v>2087</v>
      </c>
      <c r="AP37" s="434" t="s">
        <v>2088</v>
      </c>
      <c r="AQ37" s="434"/>
      <c r="AR37" s="434"/>
      <c r="AS37" s="434"/>
      <c r="AT37" s="434"/>
      <c r="AU37" s="434"/>
      <c r="AV37" s="434"/>
      <c r="AW37" s="434"/>
      <c r="AX37" s="434"/>
      <c r="AY37" s="434"/>
      <c r="AZ37" s="434"/>
      <c r="BA37" s="434"/>
      <c r="BB37" s="434"/>
      <c r="BC37" s="434"/>
      <c r="BD37" s="434"/>
      <c r="BE37" s="434"/>
      <c r="BF37" s="434"/>
      <c r="BG37" s="434"/>
      <c r="BH37" s="434"/>
      <c r="BI37" s="435">
        <v>195.78333333333333</v>
      </c>
    </row>
    <row r="38" spans="1:61">
      <c r="A38" s="1539"/>
      <c r="B38" s="1546" t="s">
        <v>1086</v>
      </c>
      <c r="C38" s="433">
        <v>199</v>
      </c>
      <c r="D38" s="433" t="s">
        <v>2089</v>
      </c>
      <c r="E38" s="433" t="s">
        <v>2090</v>
      </c>
      <c r="F38" s="434" t="s">
        <v>1807</v>
      </c>
      <c r="G38" s="434" t="s">
        <v>2091</v>
      </c>
      <c r="H38" s="434" t="s">
        <v>2092</v>
      </c>
      <c r="I38" s="434" t="s">
        <v>2093</v>
      </c>
      <c r="J38" s="434" t="s">
        <v>2094</v>
      </c>
      <c r="K38" s="434" t="s">
        <v>2095</v>
      </c>
      <c r="L38" s="1532" t="s">
        <v>2096</v>
      </c>
      <c r="M38" s="1533"/>
      <c r="N38" s="434" t="s">
        <v>2097</v>
      </c>
      <c r="O38" s="434" t="s">
        <v>2097</v>
      </c>
      <c r="P38" s="434" t="s">
        <v>2098</v>
      </c>
      <c r="Q38" s="434" t="s">
        <v>2099</v>
      </c>
      <c r="R38" s="434" t="s">
        <v>2100</v>
      </c>
      <c r="S38" s="434" t="s">
        <v>2101</v>
      </c>
      <c r="T38" s="434" t="s">
        <v>2102</v>
      </c>
      <c r="U38" s="434" t="s">
        <v>2103</v>
      </c>
      <c r="V38" s="434" t="s">
        <v>2104</v>
      </c>
      <c r="W38" s="434" t="s">
        <v>2105</v>
      </c>
      <c r="X38" s="434" t="s">
        <v>2106</v>
      </c>
      <c r="Y38" s="434" t="s">
        <v>2107</v>
      </c>
      <c r="Z38" s="434" t="s">
        <v>2108</v>
      </c>
      <c r="AA38" s="434" t="s">
        <v>2109</v>
      </c>
      <c r="AB38" s="434" t="s">
        <v>2110</v>
      </c>
      <c r="AC38" s="434" t="s">
        <v>2111</v>
      </c>
      <c r="AD38" s="434" t="s">
        <v>2112</v>
      </c>
      <c r="AE38" s="434" t="s">
        <v>2113</v>
      </c>
      <c r="AF38" s="434" t="s">
        <v>2114</v>
      </c>
      <c r="AG38" s="434" t="s">
        <v>2115</v>
      </c>
      <c r="AH38" s="434" t="s">
        <v>2116</v>
      </c>
      <c r="AI38" s="434" t="s">
        <v>2117</v>
      </c>
      <c r="AJ38" s="434" t="s">
        <v>2118</v>
      </c>
      <c r="AK38" s="434" t="s">
        <v>1646</v>
      </c>
      <c r="AL38" s="434" t="s">
        <v>2119</v>
      </c>
      <c r="AM38" s="434" t="s">
        <v>2120</v>
      </c>
      <c r="AN38" s="434" t="s">
        <v>2121</v>
      </c>
      <c r="AO38" s="434" t="s">
        <v>2121</v>
      </c>
      <c r="AP38" s="434" t="s">
        <v>2122</v>
      </c>
      <c r="AQ38" s="434"/>
      <c r="AR38" s="434"/>
      <c r="AS38" s="434"/>
      <c r="AT38" s="434"/>
      <c r="AU38" s="434"/>
      <c r="AV38" s="434"/>
      <c r="AW38" s="434"/>
      <c r="AX38" s="434"/>
      <c r="AY38" s="434"/>
      <c r="AZ38" s="434"/>
      <c r="BA38" s="434"/>
      <c r="BB38" s="434"/>
      <c r="BC38" s="434"/>
      <c r="BD38" s="434"/>
      <c r="BE38" s="434"/>
      <c r="BF38" s="434"/>
      <c r="BG38" s="434"/>
      <c r="BH38" s="434"/>
      <c r="BI38" s="435"/>
    </row>
    <row r="39" spans="1:61">
      <c r="A39" s="1539"/>
      <c r="B39" s="1547"/>
      <c r="C39" s="433">
        <v>182</v>
      </c>
      <c r="D39" s="433" t="s">
        <v>2123</v>
      </c>
      <c r="E39" s="433" t="s">
        <v>2124</v>
      </c>
      <c r="F39" s="434" t="s">
        <v>1807</v>
      </c>
      <c r="G39" s="434" t="s">
        <v>2125</v>
      </c>
      <c r="H39" s="434" t="s">
        <v>2126</v>
      </c>
      <c r="I39" s="434" t="s">
        <v>2127</v>
      </c>
      <c r="J39" s="434" t="s">
        <v>1385</v>
      </c>
      <c r="K39" s="434" t="s">
        <v>2128</v>
      </c>
      <c r="L39" s="1532" t="s">
        <v>2129</v>
      </c>
      <c r="M39" s="1533"/>
      <c r="N39" s="434" t="s">
        <v>2130</v>
      </c>
      <c r="O39" s="434" t="s">
        <v>2130</v>
      </c>
      <c r="P39" s="434" t="s">
        <v>2131</v>
      </c>
      <c r="Q39" s="434" t="s">
        <v>2132</v>
      </c>
      <c r="R39" s="434" t="s">
        <v>2133</v>
      </c>
      <c r="S39" s="434" t="s">
        <v>2134</v>
      </c>
      <c r="T39" s="434" t="s">
        <v>2135</v>
      </c>
      <c r="U39" s="434" t="s">
        <v>2136</v>
      </c>
      <c r="V39" s="434" t="s">
        <v>2137</v>
      </c>
      <c r="W39" s="434" t="s">
        <v>2138</v>
      </c>
      <c r="X39" s="434" t="s">
        <v>2139</v>
      </c>
      <c r="Y39" s="434" t="s">
        <v>2140</v>
      </c>
      <c r="Z39" s="434" t="s">
        <v>2141</v>
      </c>
      <c r="AA39" s="434" t="s">
        <v>2142</v>
      </c>
      <c r="AB39" s="434" t="s">
        <v>2143</v>
      </c>
      <c r="AC39" s="434" t="s">
        <v>2144</v>
      </c>
      <c r="AD39" s="434" t="s">
        <v>2145</v>
      </c>
      <c r="AE39" s="434" t="s">
        <v>2146</v>
      </c>
      <c r="AF39" s="434" t="s">
        <v>2147</v>
      </c>
      <c r="AG39" s="434" t="s">
        <v>2148</v>
      </c>
      <c r="AH39" s="434" t="s">
        <v>2149</v>
      </c>
      <c r="AI39" s="434"/>
      <c r="AJ39" s="434"/>
      <c r="AK39" s="434"/>
      <c r="AL39" s="434"/>
      <c r="AM39" s="434"/>
      <c r="AN39" s="434"/>
      <c r="AO39" s="434"/>
      <c r="AP39" s="434"/>
      <c r="AQ39" s="434"/>
      <c r="AR39" s="434"/>
      <c r="AS39" s="434"/>
      <c r="AT39" s="434"/>
      <c r="AU39" s="434"/>
      <c r="AV39" s="434"/>
      <c r="AW39" s="434"/>
      <c r="AX39" s="434"/>
      <c r="AY39" s="434"/>
      <c r="AZ39" s="434"/>
      <c r="BA39" s="434"/>
      <c r="BB39" s="434"/>
      <c r="BC39" s="434"/>
      <c r="BD39" s="434"/>
      <c r="BE39" s="434"/>
      <c r="BF39" s="434"/>
      <c r="BG39" s="434"/>
      <c r="BH39" s="434"/>
      <c r="BI39" s="434"/>
    </row>
    <row r="40" spans="1:61">
      <c r="A40" s="1539"/>
      <c r="B40" s="1547"/>
      <c r="C40" s="433">
        <v>192</v>
      </c>
      <c r="D40" s="433" t="s">
        <v>503</v>
      </c>
      <c r="E40" s="433" t="s">
        <v>2150</v>
      </c>
      <c r="F40" s="434" t="s">
        <v>1807</v>
      </c>
      <c r="G40" s="434" t="s">
        <v>2151</v>
      </c>
      <c r="H40" s="434" t="s">
        <v>2152</v>
      </c>
      <c r="I40" s="434" t="s">
        <v>2153</v>
      </c>
      <c r="J40" s="434" t="s">
        <v>1187</v>
      </c>
      <c r="K40" s="434" t="s">
        <v>2154</v>
      </c>
      <c r="L40" s="1532" t="s">
        <v>2155</v>
      </c>
      <c r="M40" s="1533"/>
      <c r="N40" s="434" t="s">
        <v>2156</v>
      </c>
      <c r="O40" s="434" t="s">
        <v>2156</v>
      </c>
      <c r="P40" s="434" t="s">
        <v>2157</v>
      </c>
      <c r="Q40" s="434" t="s">
        <v>2158</v>
      </c>
      <c r="R40" s="434" t="s">
        <v>2159</v>
      </c>
      <c r="S40" s="434" t="s">
        <v>2160</v>
      </c>
      <c r="T40" s="434" t="s">
        <v>2161</v>
      </c>
      <c r="U40" s="434" t="s">
        <v>2162</v>
      </c>
      <c r="V40" s="434" t="s">
        <v>2163</v>
      </c>
      <c r="W40" s="434" t="s">
        <v>2164</v>
      </c>
      <c r="X40" s="434" t="s">
        <v>2165</v>
      </c>
      <c r="Y40" s="434" t="s">
        <v>2166</v>
      </c>
      <c r="Z40" s="434" t="s">
        <v>2167</v>
      </c>
      <c r="AA40" s="434" t="s">
        <v>2168</v>
      </c>
      <c r="AB40" s="434" t="s">
        <v>2169</v>
      </c>
      <c r="AC40" s="434" t="s">
        <v>2170</v>
      </c>
      <c r="AD40" s="434" t="s">
        <v>2171</v>
      </c>
      <c r="AE40" s="434" t="s">
        <v>2172</v>
      </c>
      <c r="AF40" s="434" t="s">
        <v>2173</v>
      </c>
      <c r="AG40" s="434" t="s">
        <v>2174</v>
      </c>
      <c r="AH40" s="434" t="s">
        <v>2175</v>
      </c>
      <c r="AI40" s="434"/>
      <c r="AJ40" s="434"/>
      <c r="AK40" s="434"/>
      <c r="AL40" s="434"/>
      <c r="AM40" s="434"/>
      <c r="AN40" s="434"/>
      <c r="AO40" s="434"/>
      <c r="AP40" s="434"/>
      <c r="AQ40" s="434"/>
      <c r="AR40" s="434"/>
      <c r="AS40" s="434"/>
      <c r="AT40" s="434"/>
      <c r="AU40" s="434"/>
      <c r="AV40" s="434"/>
      <c r="AW40" s="434"/>
      <c r="AX40" s="434"/>
      <c r="AY40" s="434"/>
      <c r="AZ40" s="434"/>
      <c r="BA40" s="434"/>
      <c r="BB40" s="434"/>
      <c r="BC40" s="434"/>
      <c r="BD40" s="434"/>
      <c r="BE40" s="434"/>
      <c r="BF40" s="434"/>
      <c r="BG40" s="434"/>
      <c r="BH40" s="434"/>
      <c r="BI40" s="434"/>
    </row>
    <row r="41" spans="1:61">
      <c r="A41" s="1540"/>
      <c r="B41" s="1548"/>
      <c r="C41" s="433">
        <v>120</v>
      </c>
      <c r="D41" s="433" t="s">
        <v>105</v>
      </c>
      <c r="E41" s="433" t="s">
        <v>106</v>
      </c>
      <c r="F41" s="434" t="s">
        <v>1807</v>
      </c>
      <c r="G41" s="434" t="s">
        <v>1964</v>
      </c>
      <c r="H41" s="434" t="s">
        <v>2176</v>
      </c>
      <c r="I41" s="434" t="s">
        <v>1966</v>
      </c>
      <c r="J41" s="434" t="s">
        <v>2177</v>
      </c>
      <c r="K41" s="434" t="s">
        <v>2178</v>
      </c>
      <c r="L41" s="1532" t="s">
        <v>1967</v>
      </c>
      <c r="M41" s="1533"/>
      <c r="N41" s="434" t="s">
        <v>2179</v>
      </c>
      <c r="O41" s="434" t="s">
        <v>2179</v>
      </c>
      <c r="P41" s="434" t="s">
        <v>2180</v>
      </c>
      <c r="Q41" s="434" t="s">
        <v>2181</v>
      </c>
      <c r="R41" s="434" t="s">
        <v>2182</v>
      </c>
      <c r="S41" s="434" t="s">
        <v>2183</v>
      </c>
      <c r="T41" s="434" t="s">
        <v>2184</v>
      </c>
      <c r="U41" s="434" t="s">
        <v>2185</v>
      </c>
      <c r="V41" s="434" t="s">
        <v>2186</v>
      </c>
      <c r="W41" s="434" t="s">
        <v>2187</v>
      </c>
      <c r="X41" s="434" t="s">
        <v>1024</v>
      </c>
      <c r="Y41" s="434" t="s">
        <v>1525</v>
      </c>
      <c r="Z41" s="434"/>
      <c r="AA41" s="434"/>
      <c r="AB41" s="434"/>
      <c r="AC41" s="434"/>
      <c r="AD41" s="434"/>
      <c r="AE41" s="434"/>
      <c r="AF41" s="434"/>
      <c r="AG41" s="434"/>
      <c r="AH41" s="434"/>
      <c r="AI41" s="434"/>
      <c r="AJ41" s="434"/>
      <c r="AK41" s="434"/>
      <c r="AL41" s="434"/>
      <c r="AM41" s="434"/>
      <c r="AN41" s="434"/>
      <c r="AO41" s="434"/>
      <c r="AP41" s="434"/>
      <c r="AQ41" s="434"/>
      <c r="AR41" s="434"/>
      <c r="AS41" s="434"/>
      <c r="AT41" s="434"/>
      <c r="AU41" s="434"/>
      <c r="AV41" s="434"/>
      <c r="AW41" s="434"/>
      <c r="AX41" s="434"/>
      <c r="AY41" s="434"/>
      <c r="AZ41" s="434"/>
      <c r="BA41" s="434"/>
      <c r="BB41" s="434"/>
      <c r="BC41" s="434"/>
      <c r="BD41" s="434"/>
      <c r="BE41" s="434"/>
      <c r="BF41" s="434"/>
      <c r="BG41" s="434"/>
      <c r="BH41" s="434"/>
      <c r="BI41" s="434"/>
    </row>
    <row r="42" spans="1:61">
      <c r="A42" s="1538" t="s">
        <v>2188</v>
      </c>
      <c r="B42" s="432">
        <v>1</v>
      </c>
      <c r="C42" s="433">
        <v>173</v>
      </c>
      <c r="D42" s="433" t="s">
        <v>2189</v>
      </c>
      <c r="E42" s="433" t="s">
        <v>2190</v>
      </c>
      <c r="F42" s="434" t="s">
        <v>1807</v>
      </c>
      <c r="G42" s="434" t="s">
        <v>2191</v>
      </c>
      <c r="H42" s="434" t="s">
        <v>2192</v>
      </c>
      <c r="I42" s="434" t="s">
        <v>1476</v>
      </c>
      <c r="J42" s="434" t="s">
        <v>2193</v>
      </c>
      <c r="K42" s="434" t="s">
        <v>2194</v>
      </c>
      <c r="L42" s="1532" t="s">
        <v>1479</v>
      </c>
      <c r="M42" s="1533"/>
      <c r="N42" s="434" t="s">
        <v>2195</v>
      </c>
      <c r="O42" s="434" t="s">
        <v>2195</v>
      </c>
      <c r="P42" s="434" t="s">
        <v>2196</v>
      </c>
      <c r="Q42" s="434" t="s">
        <v>2197</v>
      </c>
      <c r="R42" s="434" t="s">
        <v>2198</v>
      </c>
      <c r="S42" s="434" t="s">
        <v>2199</v>
      </c>
      <c r="T42" s="434" t="s">
        <v>2200</v>
      </c>
      <c r="U42" s="434" t="s">
        <v>2201</v>
      </c>
      <c r="V42" s="434" t="s">
        <v>2202</v>
      </c>
      <c r="W42" s="434" t="s">
        <v>2203</v>
      </c>
      <c r="X42" s="434" t="s">
        <v>2204</v>
      </c>
      <c r="Y42" s="434" t="s">
        <v>2205</v>
      </c>
      <c r="Z42" s="434" t="s">
        <v>2206</v>
      </c>
      <c r="AA42" s="434" t="s">
        <v>2207</v>
      </c>
      <c r="AB42" s="434" t="s">
        <v>2208</v>
      </c>
      <c r="AC42" s="434" t="s">
        <v>2209</v>
      </c>
      <c r="AD42" s="434" t="s">
        <v>2210</v>
      </c>
      <c r="AE42" s="434" t="s">
        <v>2211</v>
      </c>
      <c r="AF42" s="434" t="s">
        <v>2212</v>
      </c>
      <c r="AG42" s="434" t="s">
        <v>2213</v>
      </c>
      <c r="AH42" s="434" t="s">
        <v>2214</v>
      </c>
      <c r="AI42" s="434" t="s">
        <v>2215</v>
      </c>
      <c r="AJ42" s="434" t="s">
        <v>2216</v>
      </c>
      <c r="AK42" s="434" t="s">
        <v>2217</v>
      </c>
      <c r="AL42" s="434" t="s">
        <v>2218</v>
      </c>
      <c r="AM42" s="434" t="s">
        <v>2219</v>
      </c>
      <c r="AN42" s="434" t="s">
        <v>2220</v>
      </c>
      <c r="AO42" s="434" t="s">
        <v>2220</v>
      </c>
      <c r="AP42" s="434" t="s">
        <v>2221</v>
      </c>
      <c r="AQ42" s="436"/>
      <c r="AR42" s="434"/>
      <c r="AS42" s="434"/>
      <c r="AT42" s="437"/>
      <c r="AU42" s="434"/>
      <c r="AV42" s="434"/>
      <c r="AW42" s="434"/>
      <c r="AX42" s="434"/>
      <c r="AY42" s="434"/>
      <c r="AZ42" s="434"/>
      <c r="BA42" s="434"/>
      <c r="BB42" s="434"/>
      <c r="BC42" s="434"/>
      <c r="BD42" s="434"/>
      <c r="BE42" s="434"/>
      <c r="BF42" s="434"/>
      <c r="BG42" s="434"/>
      <c r="BH42" s="434"/>
      <c r="BI42" s="435">
        <v>280</v>
      </c>
    </row>
    <row r="43" spans="1:61">
      <c r="A43" s="1551"/>
      <c r="B43" s="432">
        <v>2</v>
      </c>
      <c r="C43" s="433">
        <v>138</v>
      </c>
      <c r="D43" s="433" t="s">
        <v>2222</v>
      </c>
      <c r="E43" s="433" t="s">
        <v>2223</v>
      </c>
      <c r="F43" s="434" t="s">
        <v>1807</v>
      </c>
      <c r="G43" s="434" t="s">
        <v>2224</v>
      </c>
      <c r="H43" s="434" t="s">
        <v>2225</v>
      </c>
      <c r="I43" s="434" t="s">
        <v>2226</v>
      </c>
      <c r="J43" s="434" t="s">
        <v>2227</v>
      </c>
      <c r="K43" s="434" t="s">
        <v>2228</v>
      </c>
      <c r="L43" s="1532" t="s">
        <v>2229</v>
      </c>
      <c r="M43" s="1533"/>
      <c r="N43" s="434" t="s">
        <v>2230</v>
      </c>
      <c r="O43" s="434" t="s">
        <v>2230</v>
      </c>
      <c r="P43" s="434" t="s">
        <v>2231</v>
      </c>
      <c r="Q43" s="434" t="s">
        <v>2232</v>
      </c>
      <c r="R43" s="434" t="s">
        <v>2233</v>
      </c>
      <c r="S43" s="434" t="s">
        <v>2234</v>
      </c>
      <c r="T43" s="434" t="s">
        <v>2235</v>
      </c>
      <c r="U43" s="434" t="s">
        <v>2236</v>
      </c>
      <c r="V43" s="434" t="s">
        <v>2237</v>
      </c>
      <c r="W43" s="434" t="s">
        <v>1649</v>
      </c>
      <c r="X43" s="434" t="s">
        <v>2238</v>
      </c>
      <c r="Y43" s="434" t="s">
        <v>2239</v>
      </c>
      <c r="Z43" s="434" t="s">
        <v>2240</v>
      </c>
      <c r="AA43" s="434" t="s">
        <v>2241</v>
      </c>
      <c r="AB43" s="434" t="s">
        <v>2242</v>
      </c>
      <c r="AC43" s="434" t="s">
        <v>2243</v>
      </c>
      <c r="AD43" s="434" t="s">
        <v>2244</v>
      </c>
      <c r="AE43" s="434" t="s">
        <v>2245</v>
      </c>
      <c r="AF43" s="434" t="s">
        <v>2246</v>
      </c>
      <c r="AG43" s="434" t="s">
        <v>2247</v>
      </c>
      <c r="AH43" s="434" t="s">
        <v>2248</v>
      </c>
      <c r="AI43" s="434" t="s">
        <v>2249</v>
      </c>
      <c r="AJ43" s="434" t="s">
        <v>2250</v>
      </c>
      <c r="AK43" s="434" t="s">
        <v>2251</v>
      </c>
      <c r="AL43" s="434" t="s">
        <v>2252</v>
      </c>
      <c r="AM43" s="434" t="s">
        <v>2253</v>
      </c>
      <c r="AN43" s="434" t="s">
        <v>2254</v>
      </c>
      <c r="AO43" s="434" t="s">
        <v>2254</v>
      </c>
      <c r="AP43" s="434" t="s">
        <v>2255</v>
      </c>
      <c r="AQ43" s="436"/>
      <c r="AR43" s="434"/>
      <c r="AS43" s="434"/>
      <c r="AT43" s="437"/>
      <c r="AU43" s="434"/>
      <c r="AV43" s="434"/>
      <c r="AW43" s="434"/>
      <c r="AX43" s="434"/>
      <c r="AY43" s="434"/>
      <c r="AZ43" s="434"/>
      <c r="BA43" s="434"/>
      <c r="BB43" s="434"/>
      <c r="BC43" s="434"/>
      <c r="BD43" s="434"/>
      <c r="BE43" s="434"/>
      <c r="BF43" s="434"/>
      <c r="BG43" s="434"/>
      <c r="BH43" s="434"/>
      <c r="BI43" s="435">
        <v>274.86666666666667</v>
      </c>
    </row>
    <row r="44" spans="1:61">
      <c r="A44" s="1551"/>
      <c r="B44" s="432">
        <v>3</v>
      </c>
      <c r="C44" s="438">
        <v>156</v>
      </c>
      <c r="D44" s="433" t="s">
        <v>2256</v>
      </c>
      <c r="E44" s="433" t="s">
        <v>2257</v>
      </c>
      <c r="F44" s="434" t="s">
        <v>1807</v>
      </c>
      <c r="G44" s="434" t="s">
        <v>2258</v>
      </c>
      <c r="H44" s="434" t="s">
        <v>2259</v>
      </c>
      <c r="I44" s="434" t="s">
        <v>2260</v>
      </c>
      <c r="J44" s="434" t="s">
        <v>2261</v>
      </c>
      <c r="K44" s="434" t="s">
        <v>2262</v>
      </c>
      <c r="L44" s="1532" t="s">
        <v>2263</v>
      </c>
      <c r="M44" s="1533"/>
      <c r="N44" s="434" t="s">
        <v>2264</v>
      </c>
      <c r="O44" s="434" t="s">
        <v>2264</v>
      </c>
      <c r="P44" s="434" t="s">
        <v>2265</v>
      </c>
      <c r="Q44" s="434" t="s">
        <v>2266</v>
      </c>
      <c r="R44" s="434" t="s">
        <v>2267</v>
      </c>
      <c r="S44" s="434" t="s">
        <v>2268</v>
      </c>
      <c r="T44" s="434" t="s">
        <v>2269</v>
      </c>
      <c r="U44" s="434" t="s">
        <v>2244</v>
      </c>
      <c r="V44" s="434" t="s">
        <v>1471</v>
      </c>
      <c r="W44" s="434" t="s">
        <v>2246</v>
      </c>
      <c r="X44" s="434" t="s">
        <v>2270</v>
      </c>
      <c r="Y44" s="434" t="s">
        <v>2271</v>
      </c>
      <c r="Z44" s="434" t="s">
        <v>2272</v>
      </c>
      <c r="AA44" s="434" t="s">
        <v>2273</v>
      </c>
      <c r="AB44" s="434" t="s">
        <v>2274</v>
      </c>
      <c r="AC44" s="434" t="s">
        <v>2275</v>
      </c>
      <c r="AD44" s="434" t="s">
        <v>2276</v>
      </c>
      <c r="AE44" s="434" t="s">
        <v>1576</v>
      </c>
      <c r="AF44" s="434" t="s">
        <v>2277</v>
      </c>
      <c r="AG44" s="434" t="s">
        <v>2278</v>
      </c>
      <c r="AH44" s="434" t="s">
        <v>2279</v>
      </c>
      <c r="AI44" s="434" t="s">
        <v>2280</v>
      </c>
      <c r="AJ44" s="434" t="s">
        <v>2281</v>
      </c>
      <c r="AK44" s="434" t="s">
        <v>2282</v>
      </c>
      <c r="AL44" s="434" t="s">
        <v>2283</v>
      </c>
      <c r="AM44" s="434" t="s">
        <v>2284</v>
      </c>
      <c r="AN44" s="434" t="s">
        <v>2285</v>
      </c>
      <c r="AO44" s="434" t="s">
        <v>2285</v>
      </c>
      <c r="AP44" s="434" t="s">
        <v>2286</v>
      </c>
      <c r="AQ44" s="436"/>
      <c r="AR44" s="434"/>
      <c r="AS44" s="434"/>
      <c r="AT44" s="437"/>
      <c r="AU44" s="434"/>
      <c r="AV44" s="434"/>
      <c r="AW44" s="434"/>
      <c r="AX44" s="434"/>
      <c r="AY44" s="434"/>
      <c r="AZ44" s="434"/>
      <c r="BA44" s="434"/>
      <c r="BB44" s="434"/>
      <c r="BC44" s="434"/>
      <c r="BD44" s="434"/>
      <c r="BE44" s="434"/>
      <c r="BF44" s="434"/>
      <c r="BG44" s="434"/>
      <c r="BH44" s="434"/>
      <c r="BI44" s="435">
        <v>278.60000000000002</v>
      </c>
    </row>
    <row r="45" spans="1:61">
      <c r="A45" s="1551"/>
      <c r="B45" s="432">
        <v>4</v>
      </c>
      <c r="C45" s="438">
        <v>159</v>
      </c>
      <c r="D45" s="433" t="s">
        <v>2287</v>
      </c>
      <c r="E45" s="433" t="s">
        <v>2288</v>
      </c>
      <c r="F45" s="434" t="s">
        <v>1807</v>
      </c>
      <c r="G45" s="434" t="s">
        <v>2289</v>
      </c>
      <c r="H45" s="434" t="s">
        <v>2290</v>
      </c>
      <c r="I45" s="434" t="s">
        <v>2291</v>
      </c>
      <c r="J45" s="434" t="s">
        <v>2292</v>
      </c>
      <c r="K45" s="434" t="s">
        <v>2293</v>
      </c>
      <c r="L45" s="1532" t="s">
        <v>2294</v>
      </c>
      <c r="M45" s="1533"/>
      <c r="N45" s="434" t="s">
        <v>2295</v>
      </c>
      <c r="O45" s="434" t="s">
        <v>2295</v>
      </c>
      <c r="P45" s="434" t="s">
        <v>2296</v>
      </c>
      <c r="Q45" s="434" t="s">
        <v>2297</v>
      </c>
      <c r="R45" s="434" t="s">
        <v>2298</v>
      </c>
      <c r="S45" s="434" t="s">
        <v>2299</v>
      </c>
      <c r="T45" s="434" t="s">
        <v>2300</v>
      </c>
      <c r="U45" s="434" t="s">
        <v>2301</v>
      </c>
      <c r="V45" s="434" t="s">
        <v>1586</v>
      </c>
      <c r="W45" s="434" t="s">
        <v>2302</v>
      </c>
      <c r="X45" s="434" t="s">
        <v>2303</v>
      </c>
      <c r="Y45" s="434" t="s">
        <v>2304</v>
      </c>
      <c r="Z45" s="434" t="s">
        <v>2305</v>
      </c>
      <c r="AA45" s="434" t="s">
        <v>2306</v>
      </c>
      <c r="AB45" s="434" t="s">
        <v>2307</v>
      </c>
      <c r="AC45" s="434" t="s">
        <v>2308</v>
      </c>
      <c r="AD45" s="434" t="s">
        <v>2309</v>
      </c>
      <c r="AE45" s="434" t="s">
        <v>2310</v>
      </c>
      <c r="AF45" s="434" t="s">
        <v>2311</v>
      </c>
      <c r="AG45" s="434" t="s">
        <v>1372</v>
      </c>
      <c r="AH45" s="434" t="s">
        <v>2312</v>
      </c>
      <c r="AI45" s="434" t="s">
        <v>2313</v>
      </c>
      <c r="AJ45" s="434" t="s">
        <v>2314</v>
      </c>
      <c r="AK45" s="434" t="s">
        <v>2315</v>
      </c>
      <c r="AL45" s="434" t="s">
        <v>2316</v>
      </c>
      <c r="AM45" s="434" t="s">
        <v>2317</v>
      </c>
      <c r="AN45" s="434" t="s">
        <v>2318</v>
      </c>
      <c r="AO45" s="434" t="s">
        <v>2318</v>
      </c>
      <c r="AP45" s="434" t="s">
        <v>2319</v>
      </c>
      <c r="AQ45" s="436"/>
      <c r="AR45" s="434"/>
      <c r="AS45" s="434"/>
      <c r="AT45" s="437"/>
      <c r="AU45" s="434"/>
      <c r="AV45" s="434"/>
      <c r="AW45" s="434"/>
      <c r="AX45" s="434"/>
      <c r="AY45" s="434"/>
      <c r="AZ45" s="434"/>
      <c r="BA45" s="434"/>
      <c r="BB45" s="434"/>
      <c r="BC45" s="434"/>
      <c r="BD45" s="434"/>
      <c r="BE45" s="434"/>
      <c r="BF45" s="434"/>
      <c r="BG45" s="434"/>
      <c r="BH45" s="434"/>
      <c r="BI45" s="435">
        <v>270.98333333333335</v>
      </c>
    </row>
    <row r="46" spans="1:61">
      <c r="A46" s="1551"/>
      <c r="B46" s="432">
        <v>5</v>
      </c>
      <c r="C46" s="438">
        <v>181</v>
      </c>
      <c r="D46" s="433" t="s">
        <v>2320</v>
      </c>
      <c r="E46" s="433" t="s">
        <v>184</v>
      </c>
      <c r="F46" s="434" t="s">
        <v>1807</v>
      </c>
      <c r="G46" s="434" t="s">
        <v>2321</v>
      </c>
      <c r="H46" s="434" t="s">
        <v>2322</v>
      </c>
      <c r="I46" s="434" t="s">
        <v>2323</v>
      </c>
      <c r="J46" s="434" t="s">
        <v>1294</v>
      </c>
      <c r="K46" s="434" t="s">
        <v>2324</v>
      </c>
      <c r="L46" s="1532" t="s">
        <v>2325</v>
      </c>
      <c r="M46" s="1533"/>
      <c r="N46" s="434" t="s">
        <v>2326</v>
      </c>
      <c r="O46" s="434" t="s">
        <v>2326</v>
      </c>
      <c r="P46" s="434" t="s">
        <v>2327</v>
      </c>
      <c r="Q46" s="434" t="s">
        <v>2328</v>
      </c>
      <c r="R46" s="434" t="s">
        <v>2329</v>
      </c>
      <c r="S46" s="434" t="s">
        <v>2208</v>
      </c>
      <c r="T46" s="434" t="s">
        <v>2330</v>
      </c>
      <c r="U46" s="434" t="s">
        <v>2307</v>
      </c>
      <c r="V46" s="434" t="s">
        <v>2211</v>
      </c>
      <c r="W46" s="434" t="s">
        <v>2310</v>
      </c>
      <c r="X46" s="434" t="s">
        <v>2331</v>
      </c>
      <c r="Y46" s="434" t="s">
        <v>2332</v>
      </c>
      <c r="Z46" s="434" t="s">
        <v>1611</v>
      </c>
      <c r="AA46" s="434" t="s">
        <v>2333</v>
      </c>
      <c r="AB46" s="434" t="s">
        <v>2334</v>
      </c>
      <c r="AC46" s="434" t="s">
        <v>2335</v>
      </c>
      <c r="AD46" s="434" t="s">
        <v>2336</v>
      </c>
      <c r="AE46" s="434" t="s">
        <v>1585</v>
      </c>
      <c r="AF46" s="434" t="s">
        <v>2337</v>
      </c>
      <c r="AG46" s="434" t="s">
        <v>2338</v>
      </c>
      <c r="AH46" s="434" t="s">
        <v>2339</v>
      </c>
      <c r="AI46" s="434" t="s">
        <v>2340</v>
      </c>
      <c r="AJ46" s="434" t="s">
        <v>2341</v>
      </c>
      <c r="AK46" s="434" t="s">
        <v>2342</v>
      </c>
      <c r="AL46" s="434" t="s">
        <v>2343</v>
      </c>
      <c r="AM46" s="434" t="s">
        <v>2344</v>
      </c>
      <c r="AN46" s="434" t="s">
        <v>2345</v>
      </c>
      <c r="AO46" s="434" t="s">
        <v>2345</v>
      </c>
      <c r="AP46" s="434" t="s">
        <v>1752</v>
      </c>
      <c r="AQ46" s="436"/>
      <c r="AR46" s="434"/>
      <c r="AS46" s="434"/>
      <c r="AT46" s="437"/>
      <c r="AU46" s="434"/>
      <c r="AV46" s="434"/>
      <c r="AW46" s="434"/>
      <c r="AX46" s="434"/>
      <c r="AY46" s="434"/>
      <c r="AZ46" s="434"/>
      <c r="BA46" s="434"/>
      <c r="BB46" s="434"/>
      <c r="BC46" s="434"/>
      <c r="BD46" s="434"/>
      <c r="BE46" s="434"/>
      <c r="BF46" s="434"/>
      <c r="BG46" s="434"/>
      <c r="BH46" s="434"/>
      <c r="BI46" s="435">
        <v>262.66666666666663</v>
      </c>
    </row>
    <row r="47" spans="1:61">
      <c r="A47" s="1551"/>
      <c r="B47" s="432">
        <v>6</v>
      </c>
      <c r="C47" s="433">
        <v>178</v>
      </c>
      <c r="D47" s="433" t="s">
        <v>2346</v>
      </c>
      <c r="E47" s="433" t="s">
        <v>2347</v>
      </c>
      <c r="F47" s="434" t="s">
        <v>1807</v>
      </c>
      <c r="G47" s="434" t="s">
        <v>2348</v>
      </c>
      <c r="H47" s="434" t="s">
        <v>2349</v>
      </c>
      <c r="I47" s="434" t="s">
        <v>2350</v>
      </c>
      <c r="J47" s="434" t="s">
        <v>2351</v>
      </c>
      <c r="K47" s="434" t="s">
        <v>2352</v>
      </c>
      <c r="L47" s="1532" t="s">
        <v>2353</v>
      </c>
      <c r="M47" s="1533"/>
      <c r="N47" s="434" t="s">
        <v>2354</v>
      </c>
      <c r="O47" s="434" t="s">
        <v>2354</v>
      </c>
      <c r="P47" s="434" t="s">
        <v>2355</v>
      </c>
      <c r="Q47" s="434" t="s">
        <v>2356</v>
      </c>
      <c r="R47" s="434" t="s">
        <v>2357</v>
      </c>
      <c r="S47" s="434" t="s">
        <v>2358</v>
      </c>
      <c r="T47" s="434" t="s">
        <v>2359</v>
      </c>
      <c r="U47" s="434" t="s">
        <v>2360</v>
      </c>
      <c r="V47" s="434" t="s">
        <v>2361</v>
      </c>
      <c r="W47" s="434" t="s">
        <v>1189</v>
      </c>
      <c r="X47" s="434" t="s">
        <v>2362</v>
      </c>
      <c r="Y47" s="434" t="s">
        <v>2363</v>
      </c>
      <c r="Z47" s="434" t="s">
        <v>2364</v>
      </c>
      <c r="AA47" s="434" t="s">
        <v>2365</v>
      </c>
      <c r="AB47" s="434" t="s">
        <v>2366</v>
      </c>
      <c r="AC47" s="434" t="s">
        <v>2367</v>
      </c>
      <c r="AD47" s="434" t="s">
        <v>2368</v>
      </c>
      <c r="AE47" s="434" t="s">
        <v>2369</v>
      </c>
      <c r="AF47" s="434" t="s">
        <v>2370</v>
      </c>
      <c r="AG47" s="434" t="s">
        <v>2371</v>
      </c>
      <c r="AH47" s="434" t="s">
        <v>2372</v>
      </c>
      <c r="AI47" s="434" t="s">
        <v>2373</v>
      </c>
      <c r="AJ47" s="434" t="s">
        <v>2374</v>
      </c>
      <c r="AK47" s="434" t="s">
        <v>2375</v>
      </c>
      <c r="AL47" s="434" t="s">
        <v>2376</v>
      </c>
      <c r="AM47" s="434" t="s">
        <v>2377</v>
      </c>
      <c r="AN47" s="434" t="s">
        <v>2378</v>
      </c>
      <c r="AO47" s="434" t="s">
        <v>2378</v>
      </c>
      <c r="AP47" s="434" t="s">
        <v>2379</v>
      </c>
      <c r="AQ47" s="436"/>
      <c r="AR47" s="434"/>
      <c r="AS47" s="434"/>
      <c r="AT47" s="437"/>
      <c r="AU47" s="434"/>
      <c r="AV47" s="434"/>
      <c r="AW47" s="434"/>
      <c r="AX47" s="434"/>
      <c r="AY47" s="434"/>
      <c r="AZ47" s="434"/>
      <c r="BA47" s="434"/>
      <c r="BB47" s="434"/>
      <c r="BC47" s="434"/>
      <c r="BD47" s="434"/>
      <c r="BE47" s="434"/>
      <c r="BF47" s="434"/>
      <c r="BG47" s="434"/>
      <c r="BH47" s="434"/>
      <c r="BI47" s="435">
        <v>240.68333333333334</v>
      </c>
    </row>
    <row r="48" spans="1:61">
      <c r="A48" s="1551"/>
      <c r="B48" s="432">
        <v>7</v>
      </c>
      <c r="C48" s="433">
        <v>147</v>
      </c>
      <c r="D48" s="433" t="s">
        <v>2380</v>
      </c>
      <c r="E48" s="433" t="s">
        <v>2381</v>
      </c>
      <c r="F48" s="434" t="s">
        <v>1807</v>
      </c>
      <c r="G48" s="434" t="s">
        <v>2382</v>
      </c>
      <c r="H48" s="434" t="s">
        <v>2383</v>
      </c>
      <c r="I48" s="434" t="s">
        <v>2384</v>
      </c>
      <c r="J48" s="434" t="s">
        <v>2385</v>
      </c>
      <c r="K48" s="434" t="s">
        <v>2386</v>
      </c>
      <c r="L48" s="1532" t="s">
        <v>2387</v>
      </c>
      <c r="M48" s="1533"/>
      <c r="N48" s="434" t="s">
        <v>2388</v>
      </c>
      <c r="O48" s="434" t="s">
        <v>2388</v>
      </c>
      <c r="P48" s="434" t="s">
        <v>2389</v>
      </c>
      <c r="Q48" s="434" t="s">
        <v>2390</v>
      </c>
      <c r="R48" s="434" t="s">
        <v>2391</v>
      </c>
      <c r="S48" s="434" t="s">
        <v>2392</v>
      </c>
      <c r="T48" s="434" t="s">
        <v>2393</v>
      </c>
      <c r="U48" s="434" t="s">
        <v>2394</v>
      </c>
      <c r="V48" s="434" t="s">
        <v>2395</v>
      </c>
      <c r="W48" s="434" t="s">
        <v>2396</v>
      </c>
      <c r="X48" s="434" t="s">
        <v>2397</v>
      </c>
      <c r="Y48" s="434" t="s">
        <v>2398</v>
      </c>
      <c r="Z48" s="434" t="s">
        <v>2399</v>
      </c>
      <c r="AA48" s="434" t="s">
        <v>2400</v>
      </c>
      <c r="AB48" s="434" t="s">
        <v>2401</v>
      </c>
      <c r="AC48" s="434" t="s">
        <v>2402</v>
      </c>
      <c r="AD48" s="434" t="s">
        <v>2403</v>
      </c>
      <c r="AE48" s="434" t="s">
        <v>2404</v>
      </c>
      <c r="AF48" s="434" t="s">
        <v>1913</v>
      </c>
      <c r="AG48" s="434" t="s">
        <v>2405</v>
      </c>
      <c r="AH48" s="434" t="s">
        <v>2406</v>
      </c>
      <c r="AI48" s="434" t="s">
        <v>2407</v>
      </c>
      <c r="AJ48" s="434" t="s">
        <v>2408</v>
      </c>
      <c r="AK48" s="434" t="s">
        <v>2409</v>
      </c>
      <c r="AL48" s="434" t="s">
        <v>1278</v>
      </c>
      <c r="AM48" s="434" t="s">
        <v>2410</v>
      </c>
      <c r="AN48" s="434" t="s">
        <v>2411</v>
      </c>
      <c r="AO48" s="434" t="s">
        <v>2411</v>
      </c>
      <c r="AP48" s="434" t="s">
        <v>2412</v>
      </c>
      <c r="AQ48" s="436"/>
      <c r="AR48" s="434"/>
      <c r="AS48" s="434"/>
      <c r="AT48" s="437"/>
      <c r="AU48" s="434"/>
      <c r="AV48" s="434"/>
      <c r="AW48" s="434"/>
      <c r="AX48" s="434"/>
      <c r="AY48" s="434"/>
      <c r="AZ48" s="434"/>
      <c r="BA48" s="434"/>
      <c r="BB48" s="434"/>
      <c r="BC48" s="434"/>
      <c r="BD48" s="434"/>
      <c r="BE48" s="434"/>
      <c r="BF48" s="434"/>
      <c r="BG48" s="434"/>
      <c r="BH48" s="434"/>
      <c r="BI48" s="435">
        <v>209.7</v>
      </c>
    </row>
    <row r="49" spans="1:61">
      <c r="A49" s="1551"/>
      <c r="B49" s="432">
        <v>8</v>
      </c>
      <c r="C49" s="438">
        <v>174</v>
      </c>
      <c r="D49" s="433" t="s">
        <v>2413</v>
      </c>
      <c r="E49" s="433" t="s">
        <v>2414</v>
      </c>
      <c r="F49" s="434" t="s">
        <v>1807</v>
      </c>
      <c r="G49" s="434" t="s">
        <v>2415</v>
      </c>
      <c r="H49" s="434" t="s">
        <v>2416</v>
      </c>
      <c r="I49" s="434" t="s">
        <v>2417</v>
      </c>
      <c r="J49" s="434" t="s">
        <v>2418</v>
      </c>
      <c r="K49" s="434" t="s">
        <v>2419</v>
      </c>
      <c r="L49" s="1532" t="s">
        <v>989</v>
      </c>
      <c r="M49" s="1533"/>
      <c r="N49" s="434" t="s">
        <v>2420</v>
      </c>
      <c r="O49" s="434" t="s">
        <v>2420</v>
      </c>
      <c r="P49" s="434" t="s">
        <v>2421</v>
      </c>
      <c r="Q49" s="434" t="s">
        <v>2422</v>
      </c>
      <c r="R49" s="434" t="s">
        <v>2423</v>
      </c>
      <c r="S49" s="434" t="s">
        <v>2424</v>
      </c>
      <c r="T49" s="434" t="s">
        <v>2425</v>
      </c>
      <c r="U49" s="434" t="s">
        <v>2426</v>
      </c>
      <c r="V49" s="434" t="s">
        <v>2427</v>
      </c>
      <c r="W49" s="434" t="s">
        <v>2428</v>
      </c>
      <c r="X49" s="434" t="s">
        <v>2429</v>
      </c>
      <c r="Y49" s="434" t="s">
        <v>2430</v>
      </c>
      <c r="Z49" s="434" t="s">
        <v>2431</v>
      </c>
      <c r="AA49" s="434" t="s">
        <v>2432</v>
      </c>
      <c r="AB49" s="434" t="s">
        <v>2433</v>
      </c>
      <c r="AC49" s="434" t="s">
        <v>2434</v>
      </c>
      <c r="AD49" s="434" t="s">
        <v>2435</v>
      </c>
      <c r="AE49" s="434" t="s">
        <v>2436</v>
      </c>
      <c r="AF49" s="434" t="s">
        <v>2437</v>
      </c>
      <c r="AG49" s="434" t="s">
        <v>2438</v>
      </c>
      <c r="AH49" s="434" t="s">
        <v>2439</v>
      </c>
      <c r="AI49" s="434" t="s">
        <v>2440</v>
      </c>
      <c r="AJ49" s="434" t="s">
        <v>2441</v>
      </c>
      <c r="AK49" s="434" t="s">
        <v>1860</v>
      </c>
      <c r="AL49" s="434" t="s">
        <v>2442</v>
      </c>
      <c r="AM49" s="434" t="s">
        <v>2443</v>
      </c>
      <c r="AN49" s="434" t="s">
        <v>1396</v>
      </c>
      <c r="AO49" s="434" t="s">
        <v>1396</v>
      </c>
      <c r="AP49" s="434" t="s">
        <v>2444</v>
      </c>
      <c r="AQ49" s="436"/>
      <c r="AR49" s="434"/>
      <c r="AS49" s="434"/>
      <c r="AT49" s="437"/>
      <c r="AU49" s="434"/>
      <c r="AV49" s="434"/>
      <c r="AW49" s="434"/>
      <c r="AX49" s="434"/>
      <c r="AY49" s="434"/>
      <c r="AZ49" s="434"/>
      <c r="BA49" s="434"/>
      <c r="BB49" s="434"/>
      <c r="BC49" s="434"/>
      <c r="BD49" s="434"/>
      <c r="BE49" s="434"/>
      <c r="BF49" s="434"/>
      <c r="BG49" s="434"/>
      <c r="BH49" s="434"/>
      <c r="BI49" s="435">
        <v>173.41666666666669</v>
      </c>
    </row>
    <row r="50" spans="1:61">
      <c r="A50" s="1551"/>
      <c r="B50" s="432">
        <v>9</v>
      </c>
      <c r="C50" s="433">
        <v>105</v>
      </c>
      <c r="D50" s="433" t="s">
        <v>634</v>
      </c>
      <c r="E50" s="433" t="s">
        <v>635</v>
      </c>
      <c r="F50" s="434" t="s">
        <v>1807</v>
      </c>
      <c r="G50" s="434" t="s">
        <v>2445</v>
      </c>
      <c r="H50" s="434" t="s">
        <v>2446</v>
      </c>
      <c r="I50" s="434" t="s">
        <v>2447</v>
      </c>
      <c r="J50" s="434" t="s">
        <v>2448</v>
      </c>
      <c r="K50" s="434" t="s">
        <v>2449</v>
      </c>
      <c r="L50" s="1532" t="s">
        <v>2450</v>
      </c>
      <c r="M50" s="1533"/>
      <c r="N50" s="434" t="s">
        <v>2451</v>
      </c>
      <c r="O50" s="434" t="s">
        <v>2451</v>
      </c>
      <c r="P50" s="434" t="s">
        <v>2452</v>
      </c>
      <c r="Q50" s="434" t="s">
        <v>2453</v>
      </c>
      <c r="R50" s="434" t="s">
        <v>2454</v>
      </c>
      <c r="S50" s="434" t="s">
        <v>2455</v>
      </c>
      <c r="T50" s="434" t="s">
        <v>2456</v>
      </c>
      <c r="U50" s="434" t="s">
        <v>2457</v>
      </c>
      <c r="V50" s="434" t="s">
        <v>2458</v>
      </c>
      <c r="W50" s="434" t="s">
        <v>2459</v>
      </c>
      <c r="X50" s="434" t="s">
        <v>2460</v>
      </c>
      <c r="Y50" s="434" t="s">
        <v>1300</v>
      </c>
      <c r="Z50" s="434" t="s">
        <v>2461</v>
      </c>
      <c r="AA50" s="434" t="s">
        <v>2462</v>
      </c>
      <c r="AB50" s="434" t="s">
        <v>1214</v>
      </c>
      <c r="AC50" s="434" t="s">
        <v>2463</v>
      </c>
      <c r="AD50" s="434" t="s">
        <v>2464</v>
      </c>
      <c r="AE50" s="434" t="s">
        <v>2465</v>
      </c>
      <c r="AF50" s="434" t="s">
        <v>2466</v>
      </c>
      <c r="AG50" s="434" t="s">
        <v>2156</v>
      </c>
      <c r="AH50" s="434" t="s">
        <v>2467</v>
      </c>
      <c r="AI50" s="434" t="s">
        <v>2468</v>
      </c>
      <c r="AJ50" s="434" t="s">
        <v>2469</v>
      </c>
      <c r="AK50" s="434" t="s">
        <v>2470</v>
      </c>
      <c r="AL50" s="434" t="s">
        <v>1031</v>
      </c>
      <c r="AM50" s="434" t="s">
        <v>2471</v>
      </c>
      <c r="AN50" s="434" t="s">
        <v>2472</v>
      </c>
      <c r="AO50" s="434" t="s">
        <v>2472</v>
      </c>
      <c r="AP50" s="434" t="s">
        <v>2473</v>
      </c>
      <c r="AQ50" s="436"/>
      <c r="AR50" s="434"/>
      <c r="AS50" s="434"/>
      <c r="AT50" s="437"/>
      <c r="AU50" s="434"/>
      <c r="AV50" s="434"/>
      <c r="AW50" s="434"/>
      <c r="AX50" s="434"/>
      <c r="AY50" s="434"/>
      <c r="AZ50" s="434"/>
      <c r="BA50" s="434"/>
      <c r="BB50" s="434"/>
      <c r="BC50" s="434"/>
      <c r="BD50" s="434"/>
      <c r="BE50" s="434"/>
      <c r="BF50" s="434"/>
      <c r="BG50" s="434"/>
      <c r="BH50" s="434"/>
      <c r="BI50" s="435">
        <v>106.41666666666666</v>
      </c>
    </row>
    <row r="51" spans="1:61">
      <c r="A51" s="1551"/>
      <c r="B51" s="432" t="s">
        <v>1086</v>
      </c>
      <c r="C51" s="433">
        <v>102</v>
      </c>
      <c r="D51" s="433" t="s">
        <v>2474</v>
      </c>
      <c r="E51" s="433" t="s">
        <v>2475</v>
      </c>
      <c r="F51" s="434" t="s">
        <v>1807</v>
      </c>
      <c r="G51" s="434" t="s">
        <v>2476</v>
      </c>
      <c r="H51" s="434" t="s">
        <v>2477</v>
      </c>
      <c r="I51" s="434" t="s">
        <v>2478</v>
      </c>
      <c r="J51" s="434" t="s">
        <v>1775</v>
      </c>
      <c r="K51" s="434" t="s">
        <v>1295</v>
      </c>
      <c r="L51" s="1549" t="s">
        <v>1232</v>
      </c>
      <c r="M51" s="1550"/>
      <c r="N51" s="434" t="s">
        <v>1297</v>
      </c>
      <c r="O51" s="434" t="s">
        <v>1297</v>
      </c>
      <c r="P51" s="434" t="s">
        <v>2479</v>
      </c>
      <c r="Q51" s="434" t="s">
        <v>2480</v>
      </c>
      <c r="R51" s="434" t="s">
        <v>2481</v>
      </c>
      <c r="S51" s="434" t="s">
        <v>2482</v>
      </c>
      <c r="T51" s="434" t="s">
        <v>2483</v>
      </c>
      <c r="U51" s="434" t="s">
        <v>2484</v>
      </c>
      <c r="V51" s="434" t="s">
        <v>2485</v>
      </c>
      <c r="W51" s="434" t="s">
        <v>2319</v>
      </c>
      <c r="X51" s="434" t="s">
        <v>2486</v>
      </c>
      <c r="Y51" s="434" t="s">
        <v>2487</v>
      </c>
      <c r="Z51" s="434" t="s">
        <v>2488</v>
      </c>
      <c r="AA51" s="434" t="s">
        <v>2489</v>
      </c>
      <c r="AB51" s="434" t="s">
        <v>2490</v>
      </c>
      <c r="AC51" s="434" t="s">
        <v>1278</v>
      </c>
      <c r="AD51" s="434" t="s">
        <v>2491</v>
      </c>
      <c r="AE51" s="434" t="s">
        <v>2492</v>
      </c>
      <c r="AF51" s="434" t="s">
        <v>1533</v>
      </c>
      <c r="AG51" s="434" t="s">
        <v>2493</v>
      </c>
      <c r="AH51" s="434" t="s">
        <v>815</v>
      </c>
      <c r="AI51" s="434" t="s">
        <v>2494</v>
      </c>
      <c r="AJ51" s="434" t="s">
        <v>2495</v>
      </c>
      <c r="AK51" s="434" t="s">
        <v>2496</v>
      </c>
      <c r="AL51" s="434" t="s">
        <v>2497</v>
      </c>
      <c r="AM51" s="434" t="s">
        <v>2498</v>
      </c>
      <c r="AN51" s="434" t="s">
        <v>2499</v>
      </c>
      <c r="AO51" s="434" t="s">
        <v>2499</v>
      </c>
      <c r="AP51" s="434" t="s">
        <v>2500</v>
      </c>
      <c r="AQ51" s="436"/>
      <c r="AR51" s="434"/>
      <c r="AS51" s="434"/>
      <c r="AT51" s="434"/>
      <c r="AU51" s="434"/>
      <c r="AV51" s="434"/>
      <c r="AW51" s="434"/>
      <c r="AX51" s="434"/>
      <c r="AY51" s="434"/>
      <c r="AZ51" s="434"/>
      <c r="BA51" s="434"/>
      <c r="BB51" s="434"/>
      <c r="BC51" s="434"/>
      <c r="BD51" s="434"/>
      <c r="BE51" s="434"/>
      <c r="BF51" s="434"/>
      <c r="BG51" s="434"/>
      <c r="BH51" s="434"/>
      <c r="BI51" s="435"/>
    </row>
    <row r="52" spans="1:61">
      <c r="A52" s="1551"/>
      <c r="B52" s="1546" t="s">
        <v>1086</v>
      </c>
      <c r="C52" s="433">
        <v>165</v>
      </c>
      <c r="D52" s="433" t="s">
        <v>668</v>
      </c>
      <c r="E52" s="433" t="s">
        <v>170</v>
      </c>
      <c r="F52" s="434" t="s">
        <v>1807</v>
      </c>
      <c r="G52" s="434" t="s">
        <v>2501</v>
      </c>
      <c r="H52" s="434" t="s">
        <v>2502</v>
      </c>
      <c r="I52" s="434" t="s">
        <v>2503</v>
      </c>
      <c r="J52" s="434" t="s">
        <v>2227</v>
      </c>
      <c r="K52" s="434" t="s">
        <v>2504</v>
      </c>
      <c r="L52" s="1549" t="s">
        <v>2130</v>
      </c>
      <c r="M52" s="1550"/>
      <c r="N52" s="434" t="s">
        <v>2505</v>
      </c>
      <c r="O52" s="434" t="s">
        <v>2505</v>
      </c>
      <c r="P52" s="434" t="s">
        <v>2506</v>
      </c>
      <c r="Q52" s="434" t="s">
        <v>2507</v>
      </c>
      <c r="R52" s="434" t="s">
        <v>2508</v>
      </c>
      <c r="S52" s="434" t="s">
        <v>2509</v>
      </c>
      <c r="T52" s="434" t="s">
        <v>2510</v>
      </c>
      <c r="U52" s="434" t="s">
        <v>2511</v>
      </c>
      <c r="V52" s="434" t="s">
        <v>2512</v>
      </c>
      <c r="W52" s="434" t="s">
        <v>1893</v>
      </c>
      <c r="X52" s="434" t="s">
        <v>2513</v>
      </c>
      <c r="Y52" s="434" t="s">
        <v>2514</v>
      </c>
      <c r="Z52" s="434" t="s">
        <v>2515</v>
      </c>
      <c r="AA52" s="434" t="s">
        <v>2516</v>
      </c>
      <c r="AB52" s="434" t="s">
        <v>2517</v>
      </c>
      <c r="AC52" s="434" t="s">
        <v>2518</v>
      </c>
      <c r="AD52" s="434" t="s">
        <v>2519</v>
      </c>
      <c r="AE52" s="434" t="s">
        <v>2246</v>
      </c>
      <c r="AF52" s="434" t="s">
        <v>2520</v>
      </c>
      <c r="AG52" s="434" t="s">
        <v>2521</v>
      </c>
      <c r="AH52" s="434" t="s">
        <v>2522</v>
      </c>
      <c r="AI52" s="434" t="s">
        <v>2523</v>
      </c>
      <c r="AJ52" s="434" t="s">
        <v>2524</v>
      </c>
      <c r="AK52" s="434" t="s">
        <v>2525</v>
      </c>
      <c r="AL52" s="434" t="s">
        <v>2526</v>
      </c>
      <c r="AM52" s="434" t="s">
        <v>2527</v>
      </c>
      <c r="AN52" s="434" t="s">
        <v>2528</v>
      </c>
      <c r="AO52" s="434" t="s">
        <v>2528</v>
      </c>
      <c r="AP52" s="434" t="s">
        <v>2529</v>
      </c>
      <c r="AQ52" s="436"/>
      <c r="AR52" s="434"/>
      <c r="AS52" s="434"/>
      <c r="AT52" s="434"/>
      <c r="AU52" s="434"/>
      <c r="AV52" s="434"/>
      <c r="AW52" s="434"/>
      <c r="AX52" s="434"/>
      <c r="AY52" s="434"/>
      <c r="AZ52" s="434"/>
      <c r="BA52" s="434"/>
      <c r="BB52" s="434"/>
      <c r="BC52" s="434"/>
      <c r="BD52" s="434"/>
      <c r="BE52" s="434"/>
      <c r="BF52" s="434"/>
      <c r="BG52" s="434"/>
      <c r="BH52" s="434"/>
      <c r="BI52" s="434"/>
    </row>
    <row r="53" spans="1:61">
      <c r="A53" s="1551"/>
      <c r="B53" s="1547"/>
      <c r="C53" s="433">
        <v>145</v>
      </c>
      <c r="D53" s="433" t="s">
        <v>675</v>
      </c>
      <c r="E53" s="433" t="s">
        <v>2530</v>
      </c>
      <c r="F53" s="434" t="s">
        <v>1807</v>
      </c>
      <c r="G53" s="434" t="s">
        <v>2531</v>
      </c>
      <c r="H53" s="434" t="s">
        <v>2532</v>
      </c>
      <c r="I53" s="434" t="s">
        <v>2533</v>
      </c>
      <c r="J53" s="434" t="s">
        <v>2534</v>
      </c>
      <c r="K53" s="434" t="s">
        <v>2535</v>
      </c>
      <c r="L53" s="1549" t="s">
        <v>2536</v>
      </c>
      <c r="M53" s="1550"/>
      <c r="N53" s="434" t="s">
        <v>2537</v>
      </c>
      <c r="O53" s="434" t="s">
        <v>2537</v>
      </c>
      <c r="P53" s="434" t="s">
        <v>2538</v>
      </c>
      <c r="Q53" s="434" t="s">
        <v>2539</v>
      </c>
      <c r="R53" s="434" t="s">
        <v>2540</v>
      </c>
      <c r="S53" s="434" t="s">
        <v>2541</v>
      </c>
      <c r="T53" s="434" t="s">
        <v>2542</v>
      </c>
      <c r="U53" s="434" t="s">
        <v>2543</v>
      </c>
      <c r="V53" s="434" t="s">
        <v>2544</v>
      </c>
      <c r="W53" s="434" t="s">
        <v>2545</v>
      </c>
      <c r="X53" s="434" t="s">
        <v>2546</v>
      </c>
      <c r="Y53" s="434" t="s">
        <v>2547</v>
      </c>
      <c r="Z53" s="434"/>
      <c r="AA53" s="434"/>
      <c r="AB53" s="434"/>
      <c r="AC53" s="434"/>
      <c r="AD53" s="434"/>
      <c r="AE53" s="434"/>
      <c r="AF53" s="434"/>
      <c r="AG53" s="434"/>
      <c r="AH53" s="434"/>
      <c r="AI53" s="434"/>
      <c r="AJ53" s="434"/>
      <c r="AK53" s="434"/>
      <c r="AL53" s="434"/>
      <c r="AM53" s="434"/>
      <c r="AN53" s="434"/>
      <c r="AO53" s="434"/>
      <c r="AP53" s="434"/>
      <c r="AQ53" s="434"/>
      <c r="AR53" s="434"/>
      <c r="AS53" s="434"/>
      <c r="AT53" s="434"/>
      <c r="AU53" s="434"/>
      <c r="AV53" s="434"/>
      <c r="AW53" s="434"/>
      <c r="AX53" s="434"/>
      <c r="AY53" s="434"/>
      <c r="AZ53" s="434"/>
      <c r="BA53" s="434"/>
      <c r="BB53" s="434"/>
      <c r="BC53" s="434"/>
      <c r="BD53" s="434"/>
      <c r="BE53" s="434"/>
      <c r="BF53" s="434"/>
      <c r="BG53" s="434"/>
      <c r="BH53" s="434"/>
      <c r="BI53" s="434"/>
    </row>
    <row r="54" spans="1:61">
      <c r="A54" s="1551"/>
      <c r="B54" s="1547"/>
      <c r="C54" s="433">
        <v>186</v>
      </c>
      <c r="D54" s="433" t="s">
        <v>803</v>
      </c>
      <c r="E54" s="433" t="s">
        <v>2548</v>
      </c>
      <c r="F54" s="434" t="s">
        <v>1807</v>
      </c>
      <c r="G54" s="434" t="s">
        <v>2549</v>
      </c>
      <c r="H54" s="434" t="s">
        <v>2550</v>
      </c>
      <c r="I54" s="434" t="s">
        <v>2551</v>
      </c>
      <c r="J54" s="434" t="s">
        <v>2552</v>
      </c>
      <c r="K54" s="434" t="s">
        <v>2553</v>
      </c>
      <c r="L54" s="1549" t="s">
        <v>2554</v>
      </c>
      <c r="M54" s="1550"/>
      <c r="N54" s="434" t="s">
        <v>2555</v>
      </c>
      <c r="O54" s="434" t="s">
        <v>2555</v>
      </c>
      <c r="P54" s="434" t="s">
        <v>2556</v>
      </c>
      <c r="Q54" s="434" t="s">
        <v>2557</v>
      </c>
      <c r="R54" s="434" t="s">
        <v>1887</v>
      </c>
      <c r="S54" s="434" t="s">
        <v>2558</v>
      </c>
      <c r="T54" s="434" t="s">
        <v>2559</v>
      </c>
      <c r="U54" s="434" t="s">
        <v>2560</v>
      </c>
      <c r="V54" s="434" t="s">
        <v>2561</v>
      </c>
      <c r="W54" s="434" t="s">
        <v>2562</v>
      </c>
      <c r="X54" s="434" t="s">
        <v>2563</v>
      </c>
      <c r="Y54" s="434" t="s">
        <v>2564</v>
      </c>
      <c r="Z54" s="434" t="s">
        <v>197</v>
      </c>
      <c r="AA54" s="434" t="s">
        <v>2565</v>
      </c>
      <c r="AB54" s="434" t="s">
        <v>2566</v>
      </c>
      <c r="AC54" s="434" t="s">
        <v>2567</v>
      </c>
      <c r="AD54" s="434" t="s">
        <v>2568</v>
      </c>
      <c r="AE54" s="434" t="s">
        <v>2569</v>
      </c>
      <c r="AF54" s="434" t="s">
        <v>2570</v>
      </c>
      <c r="AG54" s="434" t="s">
        <v>2571</v>
      </c>
      <c r="AH54" s="434" t="s">
        <v>2572</v>
      </c>
      <c r="AI54" s="434"/>
      <c r="AJ54" s="434"/>
      <c r="AK54" s="434"/>
      <c r="AL54" s="434"/>
      <c r="AM54" s="434"/>
      <c r="AN54" s="434"/>
      <c r="AO54" s="434"/>
      <c r="AP54" s="434"/>
      <c r="AQ54" s="434"/>
      <c r="AR54" s="434"/>
      <c r="AS54" s="434"/>
      <c r="AT54" s="434"/>
      <c r="AU54" s="434"/>
      <c r="AV54" s="434"/>
      <c r="AW54" s="434"/>
      <c r="AX54" s="434"/>
      <c r="AY54" s="434"/>
      <c r="AZ54" s="434"/>
      <c r="BA54" s="434"/>
      <c r="BB54" s="434"/>
      <c r="BC54" s="434"/>
      <c r="BD54" s="434"/>
      <c r="BE54" s="434"/>
      <c r="BF54" s="434"/>
      <c r="BG54" s="434"/>
      <c r="BH54" s="434"/>
      <c r="BI54" s="434"/>
    </row>
    <row r="55" spans="1:61">
      <c r="A55" s="1551"/>
      <c r="B55" s="1547"/>
      <c r="C55" s="433">
        <v>128</v>
      </c>
      <c r="D55" s="433" t="s">
        <v>2573</v>
      </c>
      <c r="E55" s="433" t="s">
        <v>2574</v>
      </c>
      <c r="F55" s="434" t="s">
        <v>1807</v>
      </c>
      <c r="G55" s="434" t="s">
        <v>2575</v>
      </c>
      <c r="H55" s="434" t="s">
        <v>2576</v>
      </c>
      <c r="I55" s="434" t="s">
        <v>2577</v>
      </c>
      <c r="J55" s="434" t="s">
        <v>1951</v>
      </c>
      <c r="K55" s="434" t="s">
        <v>2578</v>
      </c>
      <c r="L55" s="1549" t="s">
        <v>2579</v>
      </c>
      <c r="M55" s="1550"/>
      <c r="N55" s="434" t="s">
        <v>2580</v>
      </c>
      <c r="O55" s="434" t="s">
        <v>2580</v>
      </c>
      <c r="P55" s="434" t="s">
        <v>2581</v>
      </c>
      <c r="Q55" s="434" t="s">
        <v>2582</v>
      </c>
      <c r="R55" s="434" t="s">
        <v>2583</v>
      </c>
      <c r="S55" s="434" t="s">
        <v>2584</v>
      </c>
      <c r="T55" s="434" t="s">
        <v>2585</v>
      </c>
      <c r="U55" s="434" t="s">
        <v>2586</v>
      </c>
      <c r="V55" s="434" t="s">
        <v>2587</v>
      </c>
      <c r="W55" s="434" t="s">
        <v>2588</v>
      </c>
      <c r="X55" s="434" t="s">
        <v>2589</v>
      </c>
      <c r="Y55" s="434" t="s">
        <v>2590</v>
      </c>
      <c r="Z55" s="434" t="s">
        <v>2591</v>
      </c>
      <c r="AA55" s="434" t="s">
        <v>2592</v>
      </c>
      <c r="AB55" s="434" t="s">
        <v>2593</v>
      </c>
      <c r="AC55" s="434" t="s">
        <v>1891</v>
      </c>
      <c r="AD55" s="434" t="s">
        <v>2594</v>
      </c>
      <c r="AE55" s="434" t="s">
        <v>2595</v>
      </c>
      <c r="AF55" s="434" t="s">
        <v>2596</v>
      </c>
      <c r="AG55" s="434" t="s">
        <v>2597</v>
      </c>
      <c r="AH55" s="434" t="s">
        <v>2598</v>
      </c>
      <c r="AI55" s="434"/>
      <c r="AJ55" s="434"/>
      <c r="AK55" s="434"/>
      <c r="AL55" s="434"/>
      <c r="AM55" s="434"/>
      <c r="AN55" s="434"/>
      <c r="AO55" s="434"/>
      <c r="AP55" s="434"/>
      <c r="AQ55" s="434"/>
      <c r="AR55" s="434"/>
      <c r="AS55" s="434"/>
      <c r="AT55" s="434"/>
      <c r="AU55" s="434"/>
      <c r="AV55" s="434"/>
      <c r="AW55" s="434"/>
      <c r="AX55" s="434"/>
      <c r="AY55" s="434"/>
      <c r="AZ55" s="434"/>
      <c r="BA55" s="434"/>
      <c r="BB55" s="434"/>
      <c r="BC55" s="434"/>
      <c r="BD55" s="434"/>
      <c r="BE55" s="434"/>
      <c r="BF55" s="434"/>
      <c r="BG55" s="434"/>
      <c r="BH55" s="434"/>
      <c r="BI55" s="434"/>
    </row>
    <row r="56" spans="1:61">
      <c r="A56" s="1552"/>
      <c r="B56" s="1548"/>
      <c r="C56" s="433">
        <v>148</v>
      </c>
      <c r="D56" s="433" t="s">
        <v>2599</v>
      </c>
      <c r="E56" s="433" t="s">
        <v>331</v>
      </c>
      <c r="F56" s="434" t="s">
        <v>1807</v>
      </c>
      <c r="G56" s="434" t="s">
        <v>2600</v>
      </c>
      <c r="H56" s="434" t="s">
        <v>2601</v>
      </c>
      <c r="I56" s="434" t="s">
        <v>2602</v>
      </c>
      <c r="J56" s="434" t="s">
        <v>2603</v>
      </c>
      <c r="K56" s="434" t="s">
        <v>2604</v>
      </c>
      <c r="L56" s="1549" t="s">
        <v>2605</v>
      </c>
      <c r="M56" s="1550"/>
      <c r="N56" s="434" t="s">
        <v>2606</v>
      </c>
      <c r="O56" s="434" t="s">
        <v>2606</v>
      </c>
      <c r="P56" s="434" t="s">
        <v>2607</v>
      </c>
      <c r="Q56" s="434" t="s">
        <v>2608</v>
      </c>
      <c r="R56" s="434" t="s">
        <v>2609</v>
      </c>
      <c r="S56" s="434" t="s">
        <v>2610</v>
      </c>
      <c r="T56" s="434" t="s">
        <v>2611</v>
      </c>
      <c r="U56" s="434" t="s">
        <v>2612</v>
      </c>
      <c r="V56" s="434" t="s">
        <v>2613</v>
      </c>
      <c r="W56" s="434" t="s">
        <v>2492</v>
      </c>
      <c r="X56" s="434" t="s">
        <v>2614</v>
      </c>
      <c r="Y56" s="434" t="s">
        <v>2615</v>
      </c>
      <c r="Z56" s="434"/>
      <c r="AA56" s="434"/>
      <c r="AB56" s="434"/>
      <c r="AC56" s="434"/>
      <c r="AD56" s="434"/>
      <c r="AE56" s="434"/>
      <c r="AF56" s="434"/>
      <c r="AG56" s="434"/>
      <c r="AH56" s="434"/>
      <c r="AI56" s="434"/>
      <c r="AJ56" s="434"/>
      <c r="AK56" s="434"/>
      <c r="AL56" s="434"/>
      <c r="AM56" s="434"/>
      <c r="AN56" s="434"/>
      <c r="AO56" s="434"/>
      <c r="AP56" s="434"/>
      <c r="AQ56" s="434"/>
      <c r="AR56" s="434"/>
      <c r="AS56" s="434"/>
      <c r="AT56" s="434"/>
      <c r="AU56" s="434"/>
      <c r="AV56" s="434"/>
      <c r="AW56" s="434"/>
      <c r="AX56" s="434"/>
      <c r="AY56" s="434"/>
      <c r="AZ56" s="434"/>
      <c r="BA56" s="434"/>
      <c r="BB56" s="434"/>
      <c r="BC56" s="434"/>
      <c r="BD56" s="434"/>
      <c r="BE56" s="434"/>
      <c r="BF56" s="434"/>
      <c r="BG56" s="434"/>
      <c r="BH56" s="434"/>
      <c r="BI56" s="434"/>
    </row>
    <row r="57" spans="1:61" ht="43.5">
      <c r="A57" s="439" t="s">
        <v>2616</v>
      </c>
      <c r="B57" s="432">
        <v>1</v>
      </c>
      <c r="C57" s="433">
        <v>220</v>
      </c>
      <c r="D57" s="433" t="s">
        <v>700</v>
      </c>
      <c r="E57" s="433" t="s">
        <v>701</v>
      </c>
      <c r="F57" s="434" t="s">
        <v>2617</v>
      </c>
      <c r="G57" s="434" t="s">
        <v>2618</v>
      </c>
      <c r="H57" s="434" t="s">
        <v>2619</v>
      </c>
      <c r="I57" s="434" t="s">
        <v>2620</v>
      </c>
      <c r="J57" s="434" t="s">
        <v>2621</v>
      </c>
      <c r="K57" s="434" t="s">
        <v>2622</v>
      </c>
      <c r="L57" s="1532" t="s">
        <v>2623</v>
      </c>
      <c r="M57" s="1533"/>
      <c r="N57" s="434" t="s">
        <v>2613</v>
      </c>
      <c r="O57" s="434" t="s">
        <v>2613</v>
      </c>
      <c r="P57" s="434" t="s">
        <v>2624</v>
      </c>
      <c r="Q57" s="434" t="s">
        <v>2625</v>
      </c>
      <c r="R57" s="434" t="s">
        <v>2626</v>
      </c>
      <c r="S57" s="434" t="s">
        <v>2627</v>
      </c>
      <c r="T57" s="434" t="s">
        <v>1663</v>
      </c>
      <c r="U57" s="434" t="s">
        <v>2628</v>
      </c>
      <c r="V57" s="434" t="s">
        <v>2146</v>
      </c>
      <c r="W57" s="434" t="s">
        <v>1921</v>
      </c>
      <c r="X57" s="434" t="s">
        <v>2629</v>
      </c>
      <c r="Y57" s="434" t="s">
        <v>2630</v>
      </c>
      <c r="Z57" s="434" t="s">
        <v>2631</v>
      </c>
      <c r="AA57" s="434" t="s">
        <v>818</v>
      </c>
      <c r="AB57" s="434" t="s">
        <v>2632</v>
      </c>
      <c r="AC57" s="434" t="s">
        <v>2633</v>
      </c>
      <c r="AD57" s="434" t="s">
        <v>2634</v>
      </c>
      <c r="AE57" s="434" t="s">
        <v>1207</v>
      </c>
      <c r="AF57" s="434" t="s">
        <v>1207</v>
      </c>
      <c r="AG57" s="434" t="s">
        <v>2635</v>
      </c>
      <c r="AH57" s="434"/>
      <c r="AI57" s="434"/>
      <c r="AJ57" s="434"/>
      <c r="AK57" s="434"/>
      <c r="AL57" s="434"/>
      <c r="AM57" s="434"/>
      <c r="AN57" s="434"/>
      <c r="AO57" s="434"/>
      <c r="AP57" s="434"/>
      <c r="AQ57" s="434"/>
      <c r="AR57" s="434"/>
      <c r="AS57" s="434"/>
      <c r="AT57" s="434"/>
      <c r="AU57" s="434"/>
      <c r="AV57" s="434"/>
      <c r="AW57" s="434"/>
      <c r="AX57" s="434"/>
      <c r="AY57" s="434"/>
      <c r="AZ57" s="434"/>
      <c r="BA57" s="434"/>
      <c r="BB57" s="434"/>
      <c r="BC57" s="434"/>
      <c r="BD57" s="434"/>
      <c r="BE57" s="434"/>
      <c r="BF57" s="434"/>
      <c r="BG57" s="434"/>
      <c r="BH57" s="434"/>
      <c r="BI57" s="435">
        <v>260</v>
      </c>
    </row>
    <row r="58" spans="1:61">
      <c r="A58" s="440"/>
      <c r="B58" s="432">
        <f>B57+1</f>
        <v>2</v>
      </c>
      <c r="C58" s="433">
        <v>257</v>
      </c>
      <c r="D58" s="433" t="s">
        <v>763</v>
      </c>
      <c r="E58" s="433" t="s">
        <v>2636</v>
      </c>
      <c r="F58" s="434" t="s">
        <v>2617</v>
      </c>
      <c r="G58" s="434" t="s">
        <v>2637</v>
      </c>
      <c r="H58" s="434" t="s">
        <v>2638</v>
      </c>
      <c r="I58" s="434" t="s">
        <v>2639</v>
      </c>
      <c r="J58" s="434" t="s">
        <v>2640</v>
      </c>
      <c r="K58" s="434" t="s">
        <v>2641</v>
      </c>
      <c r="L58" s="1532" t="s">
        <v>2642</v>
      </c>
      <c r="M58" s="1533"/>
      <c r="N58" s="434" t="s">
        <v>2643</v>
      </c>
      <c r="O58" s="434" t="s">
        <v>2643</v>
      </c>
      <c r="P58" s="434" t="s">
        <v>2644</v>
      </c>
      <c r="Q58" s="434" t="s">
        <v>2645</v>
      </c>
      <c r="R58" s="434" t="s">
        <v>2646</v>
      </c>
      <c r="S58" s="434" t="s">
        <v>2647</v>
      </c>
      <c r="T58" s="434" t="s">
        <v>2648</v>
      </c>
      <c r="U58" s="434" t="s">
        <v>2649</v>
      </c>
      <c r="V58" s="434" t="s">
        <v>2650</v>
      </c>
      <c r="W58" s="434" t="s">
        <v>2651</v>
      </c>
      <c r="X58" s="434" t="s">
        <v>2652</v>
      </c>
      <c r="Y58" s="434" t="s">
        <v>2653</v>
      </c>
      <c r="Z58" s="434" t="s">
        <v>2654</v>
      </c>
      <c r="AA58" s="434" t="s">
        <v>2655</v>
      </c>
      <c r="AB58" s="434" t="s">
        <v>2656</v>
      </c>
      <c r="AC58" s="434" t="s">
        <v>2657</v>
      </c>
      <c r="AD58" s="434" t="s">
        <v>2658</v>
      </c>
      <c r="AE58" s="434" t="s">
        <v>2659</v>
      </c>
      <c r="AF58" s="434" t="s">
        <v>2659</v>
      </c>
      <c r="AG58" s="434" t="s">
        <v>2660</v>
      </c>
      <c r="AH58" s="434"/>
      <c r="AI58" s="434"/>
      <c r="AJ58" s="434"/>
      <c r="AK58" s="434"/>
      <c r="AL58" s="434"/>
      <c r="AM58" s="434"/>
      <c r="AN58" s="434"/>
      <c r="AO58" s="434"/>
      <c r="AP58" s="434"/>
      <c r="AQ58" s="434"/>
      <c r="AR58" s="434"/>
      <c r="AS58" s="434"/>
      <c r="AT58" s="434"/>
      <c r="AU58" s="434"/>
      <c r="AV58" s="434"/>
      <c r="AW58" s="434"/>
      <c r="AX58" s="434"/>
      <c r="AY58" s="434"/>
      <c r="AZ58" s="434"/>
      <c r="BA58" s="434"/>
      <c r="BB58" s="434"/>
      <c r="BC58" s="434"/>
      <c r="BD58" s="434"/>
      <c r="BE58" s="434"/>
      <c r="BF58" s="434"/>
      <c r="BG58" s="434"/>
      <c r="BH58" s="434"/>
      <c r="BI58" s="435">
        <v>251.43333333333334</v>
      </c>
    </row>
    <row r="59" spans="1:61">
      <c r="A59" s="440"/>
      <c r="B59" s="432">
        <f t="shared" ref="B59:B67" si="0">B58+1</f>
        <v>3</v>
      </c>
      <c r="C59" s="433">
        <v>236</v>
      </c>
      <c r="D59" s="433" t="s">
        <v>2661</v>
      </c>
      <c r="E59" s="433" t="s">
        <v>221</v>
      </c>
      <c r="F59" s="434" t="s">
        <v>2617</v>
      </c>
      <c r="G59" s="434" t="s">
        <v>2662</v>
      </c>
      <c r="H59" s="434" t="s">
        <v>2663</v>
      </c>
      <c r="I59" s="434" t="s">
        <v>2664</v>
      </c>
      <c r="J59" s="434" t="s">
        <v>2665</v>
      </c>
      <c r="K59" s="434" t="s">
        <v>2666</v>
      </c>
      <c r="L59" s="1532" t="s">
        <v>2667</v>
      </c>
      <c r="M59" s="1533"/>
      <c r="N59" s="434" t="s">
        <v>2668</v>
      </c>
      <c r="O59" s="434" t="s">
        <v>2668</v>
      </c>
      <c r="P59" s="434" t="s">
        <v>2669</v>
      </c>
      <c r="Q59" s="434" t="s">
        <v>2670</v>
      </c>
      <c r="R59" s="434" t="s">
        <v>1491</v>
      </c>
      <c r="S59" s="434" t="s">
        <v>2671</v>
      </c>
      <c r="T59" s="434" t="s">
        <v>2672</v>
      </c>
      <c r="U59" s="434" t="s">
        <v>2673</v>
      </c>
      <c r="V59" s="434" t="s">
        <v>2674</v>
      </c>
      <c r="W59" s="434" t="s">
        <v>2675</v>
      </c>
      <c r="X59" s="434" t="s">
        <v>2676</v>
      </c>
      <c r="Y59" s="434" t="s">
        <v>2677</v>
      </c>
      <c r="Z59" s="434" t="s">
        <v>2678</v>
      </c>
      <c r="AA59" s="434" t="s">
        <v>2679</v>
      </c>
      <c r="AB59" s="434" t="s">
        <v>2680</v>
      </c>
      <c r="AC59" s="434" t="s">
        <v>2681</v>
      </c>
      <c r="AD59" s="434" t="s">
        <v>2682</v>
      </c>
      <c r="AE59" s="434" t="s">
        <v>2683</v>
      </c>
      <c r="AF59" s="434" t="s">
        <v>2683</v>
      </c>
      <c r="AG59" s="434" t="s">
        <v>2684</v>
      </c>
      <c r="AH59" s="434"/>
      <c r="AI59" s="434"/>
      <c r="AJ59" s="434"/>
      <c r="AK59" s="434"/>
      <c r="AL59" s="434"/>
      <c r="AM59" s="434"/>
      <c r="AN59" s="434"/>
      <c r="AO59" s="434"/>
      <c r="AP59" s="434"/>
      <c r="AQ59" s="434"/>
      <c r="AR59" s="434"/>
      <c r="AS59" s="434"/>
      <c r="AT59" s="434"/>
      <c r="AU59" s="434"/>
      <c r="AV59" s="434"/>
      <c r="AW59" s="434"/>
      <c r="AX59" s="434"/>
      <c r="AY59" s="434"/>
      <c r="AZ59" s="434"/>
      <c r="BA59" s="434"/>
      <c r="BB59" s="434"/>
      <c r="BC59" s="434"/>
      <c r="BD59" s="434"/>
      <c r="BE59" s="434"/>
      <c r="BF59" s="434"/>
      <c r="BG59" s="434"/>
      <c r="BH59" s="434"/>
      <c r="BI59" s="435">
        <v>245.85</v>
      </c>
    </row>
    <row r="60" spans="1:61">
      <c r="A60" s="440"/>
      <c r="B60" s="432">
        <f t="shared" si="0"/>
        <v>4</v>
      </c>
      <c r="C60" s="433">
        <v>270</v>
      </c>
      <c r="D60" s="433" t="s">
        <v>2685</v>
      </c>
      <c r="E60" s="433" t="s">
        <v>2686</v>
      </c>
      <c r="F60" s="434" t="s">
        <v>2617</v>
      </c>
      <c r="G60" s="434" t="s">
        <v>2687</v>
      </c>
      <c r="H60" s="434" t="s">
        <v>725</v>
      </c>
      <c r="I60" s="434" t="s">
        <v>2688</v>
      </c>
      <c r="J60" s="434" t="s">
        <v>2689</v>
      </c>
      <c r="K60" s="434" t="s">
        <v>2690</v>
      </c>
      <c r="L60" s="1532" t="s">
        <v>1821</v>
      </c>
      <c r="M60" s="1533"/>
      <c r="N60" s="434" t="s">
        <v>2691</v>
      </c>
      <c r="O60" s="434" t="s">
        <v>2691</v>
      </c>
      <c r="P60" s="434" t="s">
        <v>2692</v>
      </c>
      <c r="Q60" s="434" t="s">
        <v>2693</v>
      </c>
      <c r="R60" s="434" t="s">
        <v>2694</v>
      </c>
      <c r="S60" s="434" t="s">
        <v>2695</v>
      </c>
      <c r="T60" s="434" t="s">
        <v>2696</v>
      </c>
      <c r="U60" s="434" t="s">
        <v>2697</v>
      </c>
      <c r="V60" s="434" t="s">
        <v>2698</v>
      </c>
      <c r="W60" s="434" t="s">
        <v>2699</v>
      </c>
      <c r="X60" s="434" t="s">
        <v>2700</v>
      </c>
      <c r="Y60" s="434" t="s">
        <v>2701</v>
      </c>
      <c r="Z60" s="434" t="s">
        <v>2702</v>
      </c>
      <c r="AA60" s="434" t="s">
        <v>2703</v>
      </c>
      <c r="AB60" s="434" t="s">
        <v>2704</v>
      </c>
      <c r="AC60" s="434" t="s">
        <v>2705</v>
      </c>
      <c r="AD60" s="434" t="s">
        <v>2706</v>
      </c>
      <c r="AE60" s="434" t="s">
        <v>1559</v>
      </c>
      <c r="AF60" s="434" t="s">
        <v>1559</v>
      </c>
      <c r="AG60" s="434" t="s">
        <v>2707</v>
      </c>
      <c r="AH60" s="434"/>
      <c r="AI60" s="434"/>
      <c r="AJ60" s="434"/>
      <c r="AK60" s="434"/>
      <c r="AL60" s="434"/>
      <c r="AM60" s="434"/>
      <c r="AN60" s="434"/>
      <c r="AO60" s="434"/>
      <c r="AP60" s="434"/>
      <c r="AQ60" s="434"/>
      <c r="AR60" s="434"/>
      <c r="AS60" s="434"/>
      <c r="AT60" s="434"/>
      <c r="AU60" s="434"/>
      <c r="AV60" s="434"/>
      <c r="AW60" s="434"/>
      <c r="AX60" s="434"/>
      <c r="AY60" s="434"/>
      <c r="AZ60" s="434"/>
      <c r="BA60" s="434"/>
      <c r="BB60" s="434"/>
      <c r="BC60" s="434"/>
      <c r="BD60" s="434"/>
      <c r="BE60" s="434"/>
      <c r="BF60" s="434"/>
      <c r="BG60" s="434"/>
      <c r="BH60" s="434"/>
      <c r="BI60" s="435">
        <v>229.66666666666666</v>
      </c>
    </row>
    <row r="61" spans="1:61">
      <c r="A61" s="440"/>
      <c r="B61" s="432">
        <f t="shared" si="0"/>
        <v>5</v>
      </c>
      <c r="C61" s="433">
        <v>245</v>
      </c>
      <c r="D61" s="433" t="s">
        <v>2708</v>
      </c>
      <c r="E61" s="433" t="s">
        <v>2709</v>
      </c>
      <c r="F61" s="434" t="s">
        <v>2617</v>
      </c>
      <c r="G61" s="434" t="s">
        <v>2710</v>
      </c>
      <c r="H61" s="434" t="s">
        <v>2711</v>
      </c>
      <c r="I61" s="434" t="s">
        <v>2712</v>
      </c>
      <c r="J61" s="434" t="s">
        <v>2713</v>
      </c>
      <c r="K61" s="434" t="s">
        <v>2714</v>
      </c>
      <c r="L61" s="1532" t="s">
        <v>2715</v>
      </c>
      <c r="M61" s="1533"/>
      <c r="N61" s="434" t="s">
        <v>2716</v>
      </c>
      <c r="O61" s="434" t="s">
        <v>2716</v>
      </c>
      <c r="P61" s="434" t="s">
        <v>2717</v>
      </c>
      <c r="Q61" s="434" t="s">
        <v>2718</v>
      </c>
      <c r="R61" s="434" t="s">
        <v>2719</v>
      </c>
      <c r="S61" s="434" t="s">
        <v>2720</v>
      </c>
      <c r="T61" s="434" t="s">
        <v>2052</v>
      </c>
      <c r="U61" s="434" t="s">
        <v>2721</v>
      </c>
      <c r="V61" s="434" t="s">
        <v>2722</v>
      </c>
      <c r="W61" s="434" t="s">
        <v>2723</v>
      </c>
      <c r="X61" s="434" t="s">
        <v>2724</v>
      </c>
      <c r="Y61" s="434" t="s">
        <v>2725</v>
      </c>
      <c r="Z61" s="434" t="s">
        <v>2726</v>
      </c>
      <c r="AA61" s="434" t="s">
        <v>2727</v>
      </c>
      <c r="AB61" s="434" t="s">
        <v>2728</v>
      </c>
      <c r="AC61" s="434" t="s">
        <v>2611</v>
      </c>
      <c r="AD61" s="434" t="s">
        <v>2729</v>
      </c>
      <c r="AE61" s="434" t="s">
        <v>2730</v>
      </c>
      <c r="AF61" s="434" t="s">
        <v>2730</v>
      </c>
      <c r="AG61" s="434" t="s">
        <v>2731</v>
      </c>
      <c r="AH61" s="434"/>
      <c r="AI61" s="434"/>
      <c r="AJ61" s="434"/>
      <c r="AK61" s="434"/>
      <c r="AL61" s="434"/>
      <c r="AM61" s="434"/>
      <c r="AN61" s="434"/>
      <c r="AO61" s="434"/>
      <c r="AP61" s="434"/>
      <c r="AQ61" s="434"/>
      <c r="AR61" s="434"/>
      <c r="AS61" s="434"/>
      <c r="AT61" s="434"/>
      <c r="AU61" s="434"/>
      <c r="AV61" s="434"/>
      <c r="AW61" s="434"/>
      <c r="AX61" s="434"/>
      <c r="AY61" s="434"/>
      <c r="AZ61" s="434"/>
      <c r="BA61" s="434"/>
      <c r="BB61" s="434"/>
      <c r="BC61" s="434"/>
      <c r="BD61" s="434"/>
      <c r="BE61" s="434"/>
      <c r="BF61" s="434"/>
      <c r="BG61" s="434"/>
      <c r="BH61" s="434"/>
      <c r="BI61" s="435">
        <v>219.68333333333334</v>
      </c>
    </row>
    <row r="62" spans="1:61">
      <c r="A62" s="440"/>
      <c r="B62" s="432">
        <f t="shared" si="0"/>
        <v>6</v>
      </c>
      <c r="C62" s="433">
        <v>250</v>
      </c>
      <c r="D62" s="433" t="s">
        <v>4739</v>
      </c>
      <c r="E62" s="433" t="s">
        <v>846</v>
      </c>
      <c r="F62" s="434" t="s">
        <v>2617</v>
      </c>
      <c r="G62" s="434" t="s">
        <v>2732</v>
      </c>
      <c r="H62" s="434" t="s">
        <v>2733</v>
      </c>
      <c r="I62" s="434" t="s">
        <v>2734</v>
      </c>
      <c r="J62" s="434" t="s">
        <v>2735</v>
      </c>
      <c r="K62" s="434" t="s">
        <v>2736</v>
      </c>
      <c r="L62" s="1532" t="s">
        <v>2737</v>
      </c>
      <c r="M62" s="1533"/>
      <c r="N62" s="434" t="s">
        <v>2738</v>
      </c>
      <c r="O62" s="434" t="s">
        <v>2738</v>
      </c>
      <c r="P62" s="434" t="s">
        <v>2739</v>
      </c>
      <c r="Q62" s="434" t="s">
        <v>2740</v>
      </c>
      <c r="R62" s="434" t="s">
        <v>2741</v>
      </c>
      <c r="S62" s="434" t="s">
        <v>2742</v>
      </c>
      <c r="T62" s="434" t="s">
        <v>2743</v>
      </c>
      <c r="U62" s="434" t="s">
        <v>2744</v>
      </c>
      <c r="V62" s="434" t="s">
        <v>2745</v>
      </c>
      <c r="W62" s="434" t="s">
        <v>1152</v>
      </c>
      <c r="X62" s="434" t="s">
        <v>2746</v>
      </c>
      <c r="Y62" s="434" t="s">
        <v>2747</v>
      </c>
      <c r="Z62" s="434" t="s">
        <v>2748</v>
      </c>
      <c r="AA62" s="434" t="s">
        <v>2749</v>
      </c>
      <c r="AB62" s="434" t="s">
        <v>2750</v>
      </c>
      <c r="AC62" s="434" t="s">
        <v>2751</v>
      </c>
      <c r="AD62" s="434" t="s">
        <v>2752</v>
      </c>
      <c r="AE62" s="434" t="s">
        <v>1017</v>
      </c>
      <c r="AF62" s="434" t="s">
        <v>1017</v>
      </c>
      <c r="AG62" s="434" t="s">
        <v>2753</v>
      </c>
      <c r="AH62" s="434"/>
      <c r="AI62" s="434"/>
      <c r="AJ62" s="434"/>
      <c r="AK62" s="434"/>
      <c r="AL62" s="434"/>
      <c r="AM62" s="434"/>
      <c r="AN62" s="434"/>
      <c r="AO62" s="434"/>
      <c r="AP62" s="434"/>
      <c r="AQ62" s="434"/>
      <c r="AR62" s="434"/>
      <c r="AS62" s="434"/>
      <c r="AT62" s="434"/>
      <c r="AU62" s="434"/>
      <c r="AV62" s="434"/>
      <c r="AW62" s="434"/>
      <c r="AX62" s="434"/>
      <c r="AY62" s="434"/>
      <c r="AZ62" s="434"/>
      <c r="BA62" s="434"/>
      <c r="BB62" s="434"/>
      <c r="BC62" s="434"/>
      <c r="BD62" s="434"/>
      <c r="BE62" s="434"/>
      <c r="BF62" s="434"/>
      <c r="BG62" s="434"/>
      <c r="BH62" s="434"/>
      <c r="BI62" s="435">
        <v>212.28333333333333</v>
      </c>
    </row>
    <row r="63" spans="1:61">
      <c r="A63" s="440"/>
      <c r="B63" s="432">
        <f t="shared" si="0"/>
        <v>7</v>
      </c>
      <c r="C63" s="433">
        <v>255</v>
      </c>
      <c r="D63" s="433" t="s">
        <v>2754</v>
      </c>
      <c r="E63" s="433" t="s">
        <v>2755</v>
      </c>
      <c r="F63" s="434" t="s">
        <v>2617</v>
      </c>
      <c r="G63" s="434" t="s">
        <v>2756</v>
      </c>
      <c r="H63" s="434" t="s">
        <v>2757</v>
      </c>
      <c r="I63" s="434" t="s">
        <v>1624</v>
      </c>
      <c r="J63" s="434" t="s">
        <v>2758</v>
      </c>
      <c r="K63" s="434" t="s">
        <v>2759</v>
      </c>
      <c r="L63" s="1532" t="s">
        <v>2760</v>
      </c>
      <c r="M63" s="1533"/>
      <c r="N63" s="434" t="s">
        <v>2761</v>
      </c>
      <c r="O63" s="434" t="s">
        <v>2761</v>
      </c>
      <c r="P63" s="434" t="s">
        <v>2762</v>
      </c>
      <c r="Q63" s="434" t="s">
        <v>2763</v>
      </c>
      <c r="R63" s="434" t="s">
        <v>2764</v>
      </c>
      <c r="S63" s="434" t="s">
        <v>2765</v>
      </c>
      <c r="T63" s="434" t="s">
        <v>2067</v>
      </c>
      <c r="U63" s="434" t="s">
        <v>1631</v>
      </c>
      <c r="V63" s="434" t="s">
        <v>2766</v>
      </c>
      <c r="W63" s="434" t="s">
        <v>2767</v>
      </c>
      <c r="X63" s="434" t="s">
        <v>2768</v>
      </c>
      <c r="Y63" s="434" t="s">
        <v>2769</v>
      </c>
      <c r="Z63" s="434" t="s">
        <v>2770</v>
      </c>
      <c r="AA63" s="434" t="s">
        <v>2771</v>
      </c>
      <c r="AB63" s="434" t="s">
        <v>2772</v>
      </c>
      <c r="AC63" s="434" t="s">
        <v>2665</v>
      </c>
      <c r="AD63" s="434" t="s">
        <v>2773</v>
      </c>
      <c r="AE63" s="434" t="s">
        <v>2774</v>
      </c>
      <c r="AF63" s="434" t="s">
        <v>2774</v>
      </c>
      <c r="AG63" s="434" t="s">
        <v>2775</v>
      </c>
      <c r="AH63" s="434"/>
      <c r="AI63" s="434"/>
      <c r="AJ63" s="434"/>
      <c r="AK63" s="434"/>
      <c r="AL63" s="434"/>
      <c r="AM63" s="434"/>
      <c r="AN63" s="434"/>
      <c r="AO63" s="434"/>
      <c r="AP63" s="434"/>
      <c r="AQ63" s="434"/>
      <c r="AR63" s="434"/>
      <c r="AS63" s="434"/>
      <c r="AT63" s="434"/>
      <c r="AU63" s="434"/>
      <c r="AV63" s="434"/>
      <c r="AW63" s="434"/>
      <c r="AX63" s="434"/>
      <c r="AY63" s="434"/>
      <c r="AZ63" s="434"/>
      <c r="BA63" s="434"/>
      <c r="BB63" s="434"/>
      <c r="BC63" s="434"/>
      <c r="BD63" s="434"/>
      <c r="BE63" s="434"/>
      <c r="BF63" s="434"/>
      <c r="BG63" s="434"/>
      <c r="BH63" s="434"/>
      <c r="BI63" s="435">
        <v>197.93333333333334</v>
      </c>
    </row>
    <row r="64" spans="1:61">
      <c r="A64" s="440"/>
      <c r="B64" s="432">
        <f t="shared" si="0"/>
        <v>8</v>
      </c>
      <c r="C64" s="433">
        <v>229</v>
      </c>
      <c r="D64" s="433" t="s">
        <v>2776</v>
      </c>
      <c r="E64" s="433" t="s">
        <v>794</v>
      </c>
      <c r="F64" s="434" t="s">
        <v>2617</v>
      </c>
      <c r="G64" s="434" t="s">
        <v>2777</v>
      </c>
      <c r="H64" s="434" t="s">
        <v>2778</v>
      </c>
      <c r="I64" s="434" t="s">
        <v>2779</v>
      </c>
      <c r="J64" s="434" t="s">
        <v>2393</v>
      </c>
      <c r="K64" s="434" t="s">
        <v>2780</v>
      </c>
      <c r="L64" s="1532" t="s">
        <v>2781</v>
      </c>
      <c r="M64" s="1533"/>
      <c r="N64" s="434" t="s">
        <v>1314</v>
      </c>
      <c r="O64" s="434" t="s">
        <v>1314</v>
      </c>
      <c r="P64" s="434" t="s">
        <v>2782</v>
      </c>
      <c r="Q64" s="434" t="s">
        <v>2783</v>
      </c>
      <c r="R64" s="434" t="s">
        <v>2784</v>
      </c>
      <c r="S64" s="434" t="s">
        <v>2785</v>
      </c>
      <c r="T64" s="434" t="s">
        <v>2330</v>
      </c>
      <c r="U64" s="434" t="s">
        <v>2786</v>
      </c>
      <c r="V64" s="434" t="s">
        <v>2787</v>
      </c>
      <c r="W64" s="434" t="s">
        <v>2788</v>
      </c>
      <c r="X64" s="434" t="s">
        <v>2789</v>
      </c>
      <c r="Y64" s="434" t="s">
        <v>2790</v>
      </c>
      <c r="Z64" s="434" t="s">
        <v>2791</v>
      </c>
      <c r="AA64" s="434" t="s">
        <v>2792</v>
      </c>
      <c r="AB64" s="434" t="s">
        <v>2793</v>
      </c>
      <c r="AC64" s="434" t="s">
        <v>1972</v>
      </c>
      <c r="AD64" s="434" t="s">
        <v>2794</v>
      </c>
      <c r="AE64" s="434" t="s">
        <v>2795</v>
      </c>
      <c r="AF64" s="434" t="s">
        <v>2795</v>
      </c>
      <c r="AG64" s="434" t="s">
        <v>2796</v>
      </c>
      <c r="AH64" s="434"/>
      <c r="AI64" s="434"/>
      <c r="AJ64" s="434"/>
      <c r="AK64" s="434"/>
      <c r="AL64" s="434"/>
      <c r="AM64" s="434"/>
      <c r="AN64" s="434"/>
      <c r="AO64" s="434"/>
      <c r="AP64" s="434"/>
      <c r="AQ64" s="434"/>
      <c r="AR64" s="434"/>
      <c r="AS64" s="434"/>
      <c r="AT64" s="434"/>
      <c r="AU64" s="434"/>
      <c r="AV64" s="434"/>
      <c r="AW64" s="434"/>
      <c r="AX64" s="434"/>
      <c r="AY64" s="434"/>
      <c r="AZ64" s="434"/>
      <c r="BA64" s="434"/>
      <c r="BB64" s="434"/>
      <c r="BC64" s="434"/>
      <c r="BD64" s="434"/>
      <c r="BE64" s="434"/>
      <c r="BF64" s="434"/>
      <c r="BG64" s="434"/>
      <c r="BH64" s="434"/>
      <c r="BI64" s="435">
        <v>185.76666666666665</v>
      </c>
    </row>
    <row r="65" spans="1:61">
      <c r="A65" s="440"/>
      <c r="B65" s="432">
        <f t="shared" si="0"/>
        <v>9</v>
      </c>
      <c r="C65" s="433">
        <v>271</v>
      </c>
      <c r="D65" s="433" t="s">
        <v>2797</v>
      </c>
      <c r="E65" s="433" t="s">
        <v>2798</v>
      </c>
      <c r="F65" s="434" t="s">
        <v>2617</v>
      </c>
      <c r="G65" s="434" t="s">
        <v>2799</v>
      </c>
      <c r="H65" s="434" t="s">
        <v>2800</v>
      </c>
      <c r="I65" s="434" t="s">
        <v>2801</v>
      </c>
      <c r="J65" s="434" t="s">
        <v>2802</v>
      </c>
      <c r="K65" s="434" t="s">
        <v>2803</v>
      </c>
      <c r="L65" s="1532" t="s">
        <v>2804</v>
      </c>
      <c r="M65" s="1533"/>
      <c r="N65" s="434" t="s">
        <v>1770</v>
      </c>
      <c r="O65" s="434" t="s">
        <v>1770</v>
      </c>
      <c r="P65" s="434" t="s">
        <v>2805</v>
      </c>
      <c r="Q65" s="434" t="s">
        <v>2806</v>
      </c>
      <c r="R65" s="434" t="s">
        <v>2807</v>
      </c>
      <c r="S65" s="434" t="s">
        <v>2808</v>
      </c>
      <c r="T65" s="434" t="s">
        <v>2809</v>
      </c>
      <c r="U65" s="434" t="s">
        <v>2810</v>
      </c>
      <c r="V65" s="434" t="s">
        <v>2788</v>
      </c>
      <c r="W65" s="434" t="s">
        <v>2811</v>
      </c>
      <c r="X65" s="434" t="s">
        <v>2812</v>
      </c>
      <c r="Y65" s="434" t="s">
        <v>2813</v>
      </c>
      <c r="Z65" s="434" t="s">
        <v>2814</v>
      </c>
      <c r="AA65" s="434" t="s">
        <v>2815</v>
      </c>
      <c r="AB65" s="434" t="s">
        <v>2816</v>
      </c>
      <c r="AC65" s="434" t="s">
        <v>2817</v>
      </c>
      <c r="AD65" s="434" t="s">
        <v>2728</v>
      </c>
      <c r="AE65" s="434" t="s">
        <v>2818</v>
      </c>
      <c r="AF65" s="434" t="s">
        <v>2818</v>
      </c>
      <c r="AG65" s="434" t="s">
        <v>2819</v>
      </c>
      <c r="AH65" s="434"/>
      <c r="AI65" s="434"/>
      <c r="AJ65" s="434"/>
      <c r="AK65" s="434"/>
      <c r="AL65" s="434"/>
      <c r="AM65" s="434"/>
      <c r="AN65" s="434"/>
      <c r="AO65" s="434"/>
      <c r="AP65" s="434"/>
      <c r="AQ65" s="434"/>
      <c r="AR65" s="434"/>
      <c r="AS65" s="434"/>
      <c r="AT65" s="434"/>
      <c r="AU65" s="434"/>
      <c r="AV65" s="434"/>
      <c r="AW65" s="434"/>
      <c r="AX65" s="434"/>
      <c r="AY65" s="434"/>
      <c r="AZ65" s="434"/>
      <c r="BA65" s="434"/>
      <c r="BB65" s="434"/>
      <c r="BC65" s="434"/>
      <c r="BD65" s="434"/>
      <c r="BE65" s="434"/>
      <c r="BF65" s="434"/>
      <c r="BG65" s="434"/>
      <c r="BH65" s="434"/>
      <c r="BI65" s="435">
        <v>178.83333333333334</v>
      </c>
    </row>
    <row r="66" spans="1:61">
      <c r="A66" s="440"/>
      <c r="B66" s="432">
        <f t="shared" si="0"/>
        <v>10</v>
      </c>
      <c r="C66" s="433">
        <v>237</v>
      </c>
      <c r="D66" s="433" t="s">
        <v>896</v>
      </c>
      <c r="E66" s="433" t="s">
        <v>2820</v>
      </c>
      <c r="F66" s="434" t="s">
        <v>2617</v>
      </c>
      <c r="G66" s="434" t="s">
        <v>2821</v>
      </c>
      <c r="H66" s="434" t="s">
        <v>2822</v>
      </c>
      <c r="I66" s="434" t="s">
        <v>2823</v>
      </c>
      <c r="J66" s="434" t="s">
        <v>2510</v>
      </c>
      <c r="K66" s="434" t="s">
        <v>2824</v>
      </c>
      <c r="L66" s="1532" t="s">
        <v>2825</v>
      </c>
      <c r="M66" s="1533"/>
      <c r="N66" s="434" t="s">
        <v>1708</v>
      </c>
      <c r="O66" s="434" t="s">
        <v>1708</v>
      </c>
      <c r="P66" s="434" t="s">
        <v>2826</v>
      </c>
      <c r="Q66" s="434" t="s">
        <v>2827</v>
      </c>
      <c r="R66" s="434" t="s">
        <v>2828</v>
      </c>
      <c r="S66" s="434" t="s">
        <v>2829</v>
      </c>
      <c r="T66" s="434" t="s">
        <v>2830</v>
      </c>
      <c r="U66" s="434" t="s">
        <v>2831</v>
      </c>
      <c r="V66" s="434" t="s">
        <v>2186</v>
      </c>
      <c r="W66" s="434" t="s">
        <v>2832</v>
      </c>
      <c r="X66" s="434" t="s">
        <v>2833</v>
      </c>
      <c r="Y66" s="434" t="s">
        <v>2834</v>
      </c>
      <c r="Z66" s="434" t="s">
        <v>2835</v>
      </c>
      <c r="AA66" s="434" t="s">
        <v>2836</v>
      </c>
      <c r="AB66" s="434" t="s">
        <v>2837</v>
      </c>
      <c r="AC66" s="434" t="s">
        <v>2838</v>
      </c>
      <c r="AD66" s="434" t="s">
        <v>2010</v>
      </c>
      <c r="AE66" s="434" t="s">
        <v>2839</v>
      </c>
      <c r="AF66" s="434" t="s">
        <v>2839</v>
      </c>
      <c r="AG66" s="434" t="s">
        <v>2840</v>
      </c>
      <c r="AH66" s="434"/>
      <c r="AI66" s="434"/>
      <c r="AJ66" s="434"/>
      <c r="AK66" s="434"/>
      <c r="AL66" s="434"/>
      <c r="AM66" s="434"/>
      <c r="AN66" s="434"/>
      <c r="AO66" s="434"/>
      <c r="AP66" s="434"/>
      <c r="AQ66" s="434"/>
      <c r="AR66" s="434"/>
      <c r="AS66" s="434"/>
      <c r="AT66" s="434"/>
      <c r="AU66" s="434"/>
      <c r="AV66" s="434"/>
      <c r="AW66" s="434"/>
      <c r="AX66" s="434"/>
      <c r="AY66" s="434"/>
      <c r="AZ66" s="434"/>
      <c r="BA66" s="434"/>
      <c r="BB66" s="434"/>
      <c r="BC66" s="434"/>
      <c r="BD66" s="434"/>
      <c r="BE66" s="434"/>
      <c r="BF66" s="434"/>
      <c r="BG66" s="434"/>
      <c r="BH66" s="434"/>
      <c r="BI66" s="435">
        <v>171.43333333333334</v>
      </c>
    </row>
    <row r="67" spans="1:61">
      <c r="A67" s="440"/>
      <c r="B67" s="432">
        <f t="shared" si="0"/>
        <v>11</v>
      </c>
      <c r="C67" s="433">
        <v>275</v>
      </c>
      <c r="D67" s="433" t="s">
        <v>234</v>
      </c>
      <c r="E67" s="433" t="s">
        <v>2841</v>
      </c>
      <c r="F67" s="434" t="s">
        <v>2617</v>
      </c>
      <c r="G67" s="434" t="s">
        <v>2842</v>
      </c>
      <c r="H67" s="434" t="s">
        <v>2843</v>
      </c>
      <c r="I67" s="434" t="s">
        <v>2844</v>
      </c>
      <c r="J67" s="434" t="s">
        <v>2845</v>
      </c>
      <c r="K67" s="434" t="s">
        <v>2846</v>
      </c>
      <c r="L67" s="1532" t="s">
        <v>2847</v>
      </c>
      <c r="M67" s="1533"/>
      <c r="N67" s="434" t="s">
        <v>1461</v>
      </c>
      <c r="O67" s="434" t="s">
        <v>1461</v>
      </c>
      <c r="P67" s="434" t="s">
        <v>2848</v>
      </c>
      <c r="Q67" s="434" t="s">
        <v>2849</v>
      </c>
      <c r="R67" s="434" t="s">
        <v>943</v>
      </c>
      <c r="S67" s="434" t="s">
        <v>1882</v>
      </c>
      <c r="T67" s="434" t="s">
        <v>1959</v>
      </c>
      <c r="U67" s="434" t="s">
        <v>2850</v>
      </c>
      <c r="V67" s="434" t="s">
        <v>1885</v>
      </c>
      <c r="W67" s="434" t="s">
        <v>1794</v>
      </c>
      <c r="X67" s="434" t="s">
        <v>2851</v>
      </c>
      <c r="Y67" s="434" t="s">
        <v>2852</v>
      </c>
      <c r="Z67" s="434" t="s">
        <v>2853</v>
      </c>
      <c r="AA67" s="434" t="s">
        <v>2854</v>
      </c>
      <c r="AB67" s="434" t="s">
        <v>2855</v>
      </c>
      <c r="AC67" s="434" t="s">
        <v>2856</v>
      </c>
      <c r="AD67" s="434" t="s">
        <v>2857</v>
      </c>
      <c r="AE67" s="434" t="s">
        <v>2858</v>
      </c>
      <c r="AF67" s="434" t="s">
        <v>2858</v>
      </c>
      <c r="AG67" s="434" t="s">
        <v>2859</v>
      </c>
      <c r="AH67" s="434"/>
      <c r="AI67" s="434"/>
      <c r="AJ67" s="434"/>
      <c r="AK67" s="434"/>
      <c r="AL67" s="434"/>
      <c r="AM67" s="434"/>
      <c r="AN67" s="434"/>
      <c r="AO67" s="434"/>
      <c r="AP67" s="434"/>
      <c r="AQ67" s="434"/>
      <c r="AR67" s="434"/>
      <c r="AS67" s="434"/>
      <c r="AT67" s="434"/>
      <c r="AU67" s="434"/>
      <c r="AV67" s="434"/>
      <c r="AW67" s="434"/>
      <c r="AX67" s="434"/>
      <c r="AY67" s="434"/>
      <c r="AZ67" s="434"/>
      <c r="BA67" s="434"/>
      <c r="BB67" s="434"/>
      <c r="BC67" s="434"/>
      <c r="BD67" s="434"/>
      <c r="BE67" s="434"/>
      <c r="BF67" s="434"/>
      <c r="BG67" s="434"/>
      <c r="BH67" s="434"/>
      <c r="BI67" s="435">
        <v>157.19999999999999</v>
      </c>
    </row>
    <row r="68" spans="1:61">
      <c r="A68" s="440"/>
      <c r="B68" s="432" t="s">
        <v>1086</v>
      </c>
      <c r="C68" s="433">
        <v>201</v>
      </c>
      <c r="D68" s="433" t="s">
        <v>209</v>
      </c>
      <c r="E68" s="433" t="s">
        <v>210</v>
      </c>
      <c r="F68" s="434" t="s">
        <v>2617</v>
      </c>
      <c r="G68" s="434" t="s">
        <v>2860</v>
      </c>
      <c r="H68" s="434" t="s">
        <v>2861</v>
      </c>
      <c r="I68" s="434" t="s">
        <v>2862</v>
      </c>
      <c r="J68" s="434" t="s">
        <v>2863</v>
      </c>
      <c r="K68" s="434" t="s">
        <v>2864</v>
      </c>
      <c r="L68" s="1532" t="s">
        <v>2865</v>
      </c>
      <c r="M68" s="1533"/>
      <c r="N68" s="434" t="s">
        <v>1125</v>
      </c>
      <c r="O68" s="434" t="s">
        <v>1125</v>
      </c>
      <c r="P68" s="434" t="s">
        <v>2866</v>
      </c>
      <c r="Q68" s="434" t="s">
        <v>2867</v>
      </c>
      <c r="R68" s="434" t="s">
        <v>2868</v>
      </c>
      <c r="S68" s="434" t="s">
        <v>1030</v>
      </c>
      <c r="T68" s="434" t="s">
        <v>2869</v>
      </c>
      <c r="U68" s="434" t="s">
        <v>1646</v>
      </c>
      <c r="V68" s="434" t="s">
        <v>2870</v>
      </c>
      <c r="W68" s="434" t="s">
        <v>2871</v>
      </c>
      <c r="X68" s="434" t="s">
        <v>2872</v>
      </c>
      <c r="Y68" s="434" t="s">
        <v>2873</v>
      </c>
      <c r="Z68" s="434" t="s">
        <v>2874</v>
      </c>
      <c r="AA68" s="434" t="s">
        <v>2875</v>
      </c>
      <c r="AB68" s="434" t="s">
        <v>2876</v>
      </c>
      <c r="AC68" s="434" t="s">
        <v>2877</v>
      </c>
      <c r="AD68" s="434" t="s">
        <v>2878</v>
      </c>
      <c r="AE68" s="434" t="s">
        <v>2879</v>
      </c>
      <c r="AF68" s="434" t="s">
        <v>2879</v>
      </c>
      <c r="AG68" s="434" t="s">
        <v>1864</v>
      </c>
      <c r="AH68" s="434"/>
      <c r="AI68" s="434"/>
      <c r="AJ68" s="434"/>
      <c r="AK68" s="434"/>
      <c r="AL68" s="434"/>
      <c r="AM68" s="434"/>
      <c r="AN68" s="434"/>
      <c r="AO68" s="434"/>
      <c r="AP68" s="434"/>
      <c r="AQ68" s="434"/>
      <c r="AR68" s="434"/>
      <c r="AS68" s="434"/>
      <c r="AT68" s="434"/>
      <c r="AU68" s="434"/>
      <c r="AV68" s="434"/>
      <c r="AW68" s="434"/>
      <c r="AX68" s="434"/>
      <c r="AY68" s="434"/>
      <c r="AZ68" s="434"/>
      <c r="BA68" s="434"/>
      <c r="BB68" s="434"/>
      <c r="BC68" s="434"/>
      <c r="BD68" s="434"/>
      <c r="BE68" s="434"/>
      <c r="BF68" s="434"/>
      <c r="BG68" s="434"/>
      <c r="BH68" s="434"/>
      <c r="BI68" s="435"/>
    </row>
    <row r="69" spans="1:61">
      <c r="A69" s="440"/>
      <c r="B69" s="1534" t="s">
        <v>1086</v>
      </c>
      <c r="C69" s="433">
        <v>274</v>
      </c>
      <c r="D69" s="433" t="s">
        <v>2880</v>
      </c>
      <c r="E69" s="433" t="s">
        <v>2881</v>
      </c>
      <c r="F69" s="434" t="s">
        <v>2617</v>
      </c>
      <c r="G69" s="434" t="s">
        <v>2882</v>
      </c>
      <c r="H69" s="434" t="s">
        <v>2883</v>
      </c>
      <c r="I69" s="434" t="s">
        <v>1966</v>
      </c>
      <c r="J69" s="434" t="s">
        <v>2884</v>
      </c>
      <c r="K69" s="434" t="s">
        <v>2885</v>
      </c>
      <c r="L69" s="1532" t="s">
        <v>1967</v>
      </c>
      <c r="M69" s="1533"/>
      <c r="N69" s="434" t="s">
        <v>2886</v>
      </c>
      <c r="O69" s="434" t="s">
        <v>2886</v>
      </c>
      <c r="P69" s="434" t="s">
        <v>1525</v>
      </c>
      <c r="Q69" s="434"/>
      <c r="R69" s="434"/>
      <c r="S69" s="434"/>
      <c r="T69" s="434"/>
      <c r="U69" s="434"/>
      <c r="V69" s="434"/>
      <c r="W69" s="434"/>
      <c r="X69" s="434"/>
      <c r="Y69" s="434"/>
      <c r="Z69" s="434"/>
      <c r="AA69" s="434"/>
      <c r="AB69" s="434"/>
      <c r="AC69" s="434"/>
      <c r="AD69" s="434"/>
      <c r="AE69" s="434"/>
      <c r="AF69" s="434"/>
      <c r="AG69" s="434"/>
      <c r="AH69" s="434"/>
      <c r="AI69" s="434"/>
      <c r="AJ69" s="434"/>
      <c r="AK69" s="434"/>
      <c r="AL69" s="434"/>
      <c r="AM69" s="434"/>
      <c r="AN69" s="434"/>
      <c r="AO69" s="434"/>
      <c r="AP69" s="434"/>
      <c r="AQ69" s="434"/>
      <c r="AR69" s="434"/>
      <c r="AS69" s="434"/>
      <c r="AT69" s="434"/>
      <c r="AU69" s="434"/>
      <c r="AV69" s="434"/>
      <c r="AW69" s="434"/>
      <c r="AX69" s="434"/>
      <c r="AY69" s="434"/>
      <c r="AZ69" s="434"/>
      <c r="BA69" s="434"/>
      <c r="BB69" s="434"/>
      <c r="BC69" s="434"/>
      <c r="BD69" s="434"/>
      <c r="BE69" s="434"/>
      <c r="BF69" s="434"/>
      <c r="BG69" s="434"/>
      <c r="BH69" s="434"/>
      <c r="BI69" s="434"/>
    </row>
    <row r="70" spans="1:61">
      <c r="A70" s="440"/>
      <c r="B70" s="1535"/>
      <c r="C70" s="433">
        <v>225</v>
      </c>
      <c r="D70" s="433" t="s">
        <v>2887</v>
      </c>
      <c r="E70" s="433" t="s">
        <v>2888</v>
      </c>
      <c r="F70" s="434" t="s">
        <v>2617</v>
      </c>
      <c r="G70" s="434" t="s">
        <v>2889</v>
      </c>
      <c r="H70" s="434" t="s">
        <v>2890</v>
      </c>
      <c r="I70" s="434" t="s">
        <v>2891</v>
      </c>
      <c r="J70" s="434" t="s">
        <v>2892</v>
      </c>
      <c r="K70" s="434" t="s">
        <v>2893</v>
      </c>
      <c r="L70" s="1532" t="s">
        <v>2894</v>
      </c>
      <c r="M70" s="1533"/>
      <c r="N70" s="434" t="s">
        <v>2895</v>
      </c>
      <c r="O70" s="434" t="s">
        <v>2895</v>
      </c>
      <c r="P70" s="434" t="s">
        <v>2896</v>
      </c>
      <c r="Q70" s="434" t="s">
        <v>815</v>
      </c>
      <c r="R70" s="434" t="s">
        <v>2897</v>
      </c>
      <c r="S70" s="434" t="s">
        <v>2898</v>
      </c>
      <c r="T70" s="434" t="s">
        <v>2899</v>
      </c>
      <c r="U70" s="434" t="s">
        <v>2900</v>
      </c>
      <c r="V70" s="434" t="s">
        <v>2901</v>
      </c>
      <c r="W70" s="434" t="s">
        <v>2795</v>
      </c>
      <c r="X70" s="434" t="s">
        <v>2902</v>
      </c>
      <c r="Y70" s="434" t="s">
        <v>2903</v>
      </c>
      <c r="Z70" s="434"/>
      <c r="AA70" s="434"/>
      <c r="AB70" s="434"/>
      <c r="AC70" s="434"/>
      <c r="AD70" s="434"/>
      <c r="AE70" s="434"/>
      <c r="AF70" s="434"/>
      <c r="AG70" s="434"/>
      <c r="AH70" s="434"/>
      <c r="AI70" s="434"/>
      <c r="AJ70" s="434"/>
      <c r="AK70" s="434"/>
      <c r="AL70" s="434"/>
      <c r="AM70" s="434"/>
      <c r="AN70" s="434"/>
      <c r="AO70" s="434"/>
      <c r="AP70" s="434"/>
      <c r="AQ70" s="434"/>
      <c r="AR70" s="434"/>
      <c r="AS70" s="434"/>
      <c r="AT70" s="434"/>
      <c r="AU70" s="434"/>
      <c r="AV70" s="434"/>
      <c r="AW70" s="434"/>
      <c r="AX70" s="434"/>
      <c r="AY70" s="434"/>
      <c r="AZ70" s="434"/>
      <c r="BA70" s="434"/>
      <c r="BB70" s="434"/>
      <c r="BC70" s="434"/>
      <c r="BD70" s="434"/>
      <c r="BE70" s="434"/>
      <c r="BF70" s="434"/>
      <c r="BG70" s="434"/>
      <c r="BH70" s="434"/>
      <c r="BI70" s="434"/>
    </row>
    <row r="71" spans="1:61">
      <c r="A71" s="440"/>
      <c r="B71" s="1535"/>
      <c r="C71" s="433">
        <v>266</v>
      </c>
      <c r="D71" s="433" t="s">
        <v>263</v>
      </c>
      <c r="E71" s="433" t="s">
        <v>264</v>
      </c>
      <c r="F71" s="434" t="s">
        <v>2617</v>
      </c>
      <c r="G71" s="434" t="s">
        <v>2904</v>
      </c>
      <c r="H71" s="434" t="s">
        <v>2905</v>
      </c>
      <c r="I71" s="434" t="s">
        <v>2906</v>
      </c>
      <c r="J71" s="434" t="s">
        <v>2907</v>
      </c>
      <c r="K71" s="434" t="s">
        <v>2908</v>
      </c>
      <c r="L71" s="1532" t="s">
        <v>2909</v>
      </c>
      <c r="M71" s="1533"/>
      <c r="N71" s="434" t="s">
        <v>2910</v>
      </c>
      <c r="O71" s="434" t="s">
        <v>2910</v>
      </c>
      <c r="P71" s="434" t="s">
        <v>2911</v>
      </c>
      <c r="Q71" s="434" t="s">
        <v>2912</v>
      </c>
      <c r="R71" s="434" t="s">
        <v>2913</v>
      </c>
      <c r="S71" s="434" t="s">
        <v>2914</v>
      </c>
      <c r="T71" s="434" t="s">
        <v>2915</v>
      </c>
      <c r="U71" s="434" t="s">
        <v>1877</v>
      </c>
      <c r="V71" s="434" t="s">
        <v>1428</v>
      </c>
      <c r="W71" s="434" t="s">
        <v>2916</v>
      </c>
      <c r="X71" s="434" t="s">
        <v>2917</v>
      </c>
      <c r="Y71" s="434" t="s">
        <v>2918</v>
      </c>
      <c r="Z71" s="434"/>
      <c r="AA71" s="434"/>
      <c r="AB71" s="434"/>
      <c r="AC71" s="434"/>
      <c r="AD71" s="434"/>
      <c r="AE71" s="434"/>
      <c r="AF71" s="434"/>
      <c r="AG71" s="434"/>
      <c r="AH71" s="434"/>
      <c r="AI71" s="434"/>
      <c r="AJ71" s="434"/>
      <c r="AK71" s="434"/>
      <c r="AL71" s="434"/>
      <c r="AM71" s="434"/>
      <c r="AN71" s="434"/>
      <c r="AO71" s="434"/>
      <c r="AP71" s="434"/>
      <c r="AQ71" s="434"/>
      <c r="AR71" s="434"/>
      <c r="AS71" s="434"/>
      <c r="AT71" s="434"/>
      <c r="AU71" s="434"/>
      <c r="AV71" s="434"/>
      <c r="AW71" s="434"/>
      <c r="AX71" s="434"/>
      <c r="AY71" s="434"/>
      <c r="AZ71" s="434"/>
      <c r="BA71" s="434"/>
      <c r="BB71" s="434"/>
      <c r="BC71" s="434"/>
      <c r="BD71" s="434"/>
      <c r="BE71" s="434"/>
      <c r="BF71" s="434"/>
      <c r="BG71" s="434"/>
      <c r="BH71" s="434"/>
      <c r="BI71" s="434"/>
    </row>
    <row r="72" spans="1:61">
      <c r="A72" s="440"/>
      <c r="B72" s="1535"/>
      <c r="C72" s="433">
        <v>265</v>
      </c>
      <c r="D72" s="433" t="s">
        <v>693</v>
      </c>
      <c r="E72" s="433" t="s">
        <v>100</v>
      </c>
      <c r="F72" s="434" t="s">
        <v>2617</v>
      </c>
      <c r="G72" s="434" t="s">
        <v>2919</v>
      </c>
      <c r="H72" s="434" t="s">
        <v>2920</v>
      </c>
      <c r="I72" s="434" t="s">
        <v>2921</v>
      </c>
      <c r="J72" s="434" t="s">
        <v>2922</v>
      </c>
      <c r="K72" s="434" t="s">
        <v>2923</v>
      </c>
      <c r="L72" s="1532" t="s">
        <v>2924</v>
      </c>
      <c r="M72" s="1533"/>
      <c r="N72" s="434" t="s">
        <v>2326</v>
      </c>
      <c r="O72" s="434" t="s">
        <v>2326</v>
      </c>
      <c r="P72" s="434" t="s">
        <v>1525</v>
      </c>
      <c r="Q72" s="434"/>
      <c r="R72" s="434"/>
      <c r="S72" s="434"/>
      <c r="T72" s="434"/>
      <c r="U72" s="434"/>
      <c r="V72" s="434"/>
      <c r="W72" s="434"/>
      <c r="X72" s="434"/>
      <c r="Y72" s="434"/>
      <c r="Z72" s="434"/>
      <c r="AA72" s="434"/>
      <c r="AB72" s="434"/>
      <c r="AC72" s="434"/>
      <c r="AD72" s="434"/>
      <c r="AE72" s="434"/>
      <c r="AF72" s="434"/>
      <c r="AG72" s="434"/>
      <c r="AH72" s="434"/>
      <c r="AI72" s="434"/>
      <c r="AJ72" s="434"/>
      <c r="AK72" s="434"/>
      <c r="AL72" s="434"/>
      <c r="AM72" s="434"/>
      <c r="AN72" s="434"/>
      <c r="AO72" s="434"/>
      <c r="AP72" s="434"/>
      <c r="AQ72" s="434"/>
      <c r="AR72" s="434"/>
      <c r="AS72" s="434"/>
      <c r="AT72" s="434"/>
      <c r="AU72" s="434"/>
      <c r="AV72" s="434"/>
      <c r="AW72" s="434"/>
      <c r="AX72" s="434"/>
      <c r="AY72" s="434"/>
      <c r="AZ72" s="434"/>
      <c r="BA72" s="434"/>
      <c r="BB72" s="434"/>
      <c r="BC72" s="434"/>
      <c r="BD72" s="434"/>
      <c r="BE72" s="434"/>
      <c r="BF72" s="434"/>
      <c r="BG72" s="434"/>
      <c r="BH72" s="434"/>
      <c r="BI72" s="434"/>
    </row>
    <row r="73" spans="1:61">
      <c r="A73" s="440"/>
      <c r="B73" s="1535"/>
      <c r="C73" s="433">
        <v>242</v>
      </c>
      <c r="D73" s="433" t="s">
        <v>745</v>
      </c>
      <c r="E73" s="433" t="s">
        <v>746</v>
      </c>
      <c r="F73" s="434" t="s">
        <v>2617</v>
      </c>
      <c r="G73" s="434" t="s">
        <v>2925</v>
      </c>
      <c r="H73" s="434" t="s">
        <v>2926</v>
      </c>
      <c r="I73" s="434" t="s">
        <v>2927</v>
      </c>
      <c r="J73" s="434" t="s">
        <v>2928</v>
      </c>
      <c r="K73" s="434" t="s">
        <v>2929</v>
      </c>
      <c r="L73" s="1532" t="s">
        <v>2930</v>
      </c>
      <c r="M73" s="1533"/>
      <c r="N73" s="434" t="s">
        <v>2931</v>
      </c>
      <c r="O73" s="434" t="s">
        <v>2931</v>
      </c>
      <c r="P73" s="434" t="s">
        <v>2932</v>
      </c>
      <c r="Q73" s="434"/>
      <c r="R73" s="434"/>
      <c r="S73" s="434"/>
      <c r="T73" s="434"/>
      <c r="U73" s="434"/>
      <c r="V73" s="434"/>
      <c r="W73" s="434"/>
      <c r="X73" s="434"/>
      <c r="Y73" s="434"/>
      <c r="Z73" s="434"/>
      <c r="AA73" s="434"/>
      <c r="AB73" s="434"/>
      <c r="AC73" s="434"/>
      <c r="AD73" s="434"/>
      <c r="AE73" s="434"/>
      <c r="AF73" s="434"/>
      <c r="AG73" s="434"/>
      <c r="AH73" s="434"/>
      <c r="AI73" s="434"/>
      <c r="AJ73" s="434"/>
      <c r="AK73" s="434"/>
      <c r="AL73" s="434"/>
      <c r="AM73" s="434"/>
      <c r="AN73" s="434"/>
      <c r="AO73" s="434"/>
      <c r="AP73" s="434"/>
      <c r="AQ73" s="434"/>
      <c r="AR73" s="434"/>
      <c r="AS73" s="434"/>
      <c r="AT73" s="434"/>
      <c r="AU73" s="434"/>
      <c r="AV73" s="434"/>
      <c r="AW73" s="434"/>
      <c r="AX73" s="434"/>
      <c r="AY73" s="434"/>
      <c r="AZ73" s="434"/>
      <c r="BA73" s="434"/>
      <c r="BB73" s="434"/>
      <c r="BC73" s="434"/>
      <c r="BD73" s="434"/>
      <c r="BE73" s="434"/>
      <c r="BF73" s="434"/>
      <c r="BG73" s="434"/>
      <c r="BH73" s="434"/>
      <c r="BI73" s="434"/>
    </row>
    <row r="74" spans="1:61">
      <c r="A74" s="440"/>
      <c r="B74" s="1535"/>
      <c r="C74" s="433">
        <v>214</v>
      </c>
      <c r="D74" s="433" t="s">
        <v>207</v>
      </c>
      <c r="E74" s="433" t="s">
        <v>208</v>
      </c>
      <c r="F74" s="434" t="s">
        <v>2617</v>
      </c>
      <c r="G74" s="434" t="s">
        <v>2933</v>
      </c>
      <c r="H74" s="434" t="s">
        <v>2934</v>
      </c>
      <c r="I74" s="434" t="s">
        <v>2935</v>
      </c>
      <c r="J74" s="434" t="s">
        <v>2936</v>
      </c>
      <c r="K74" s="434" t="s">
        <v>2937</v>
      </c>
      <c r="L74" s="1532" t="s">
        <v>2938</v>
      </c>
      <c r="M74" s="1533"/>
      <c r="N74" s="434" t="s">
        <v>2939</v>
      </c>
      <c r="O74" s="434" t="s">
        <v>2939</v>
      </c>
      <c r="P74" s="434" t="s">
        <v>2940</v>
      </c>
      <c r="Q74" s="434" t="s">
        <v>2941</v>
      </c>
      <c r="R74" s="434" t="s">
        <v>2942</v>
      </c>
      <c r="S74" s="434" t="s">
        <v>2943</v>
      </c>
      <c r="T74" s="434" t="s">
        <v>2944</v>
      </c>
      <c r="U74" s="434" t="s">
        <v>1573</v>
      </c>
      <c r="V74" s="434" t="s">
        <v>1709</v>
      </c>
      <c r="W74" s="434" t="s">
        <v>2945</v>
      </c>
      <c r="X74" s="434" t="s">
        <v>2946</v>
      </c>
      <c r="Y74" s="434" t="s">
        <v>2947</v>
      </c>
      <c r="Z74" s="434"/>
      <c r="AA74" s="434"/>
      <c r="AB74" s="434"/>
      <c r="AC74" s="434"/>
      <c r="AD74" s="434"/>
      <c r="AE74" s="434"/>
      <c r="AF74" s="434"/>
      <c r="AG74" s="434"/>
      <c r="AH74" s="434"/>
      <c r="AI74" s="434"/>
      <c r="AJ74" s="434"/>
      <c r="AK74" s="434"/>
      <c r="AL74" s="434"/>
      <c r="AM74" s="434"/>
      <c r="AN74" s="434"/>
      <c r="AO74" s="434"/>
      <c r="AP74" s="434"/>
      <c r="AQ74" s="434"/>
      <c r="AR74" s="434"/>
      <c r="AS74" s="434"/>
      <c r="AT74" s="434"/>
      <c r="AU74" s="434"/>
      <c r="AV74" s="434"/>
      <c r="AW74" s="434"/>
      <c r="AX74" s="434"/>
      <c r="AY74" s="434"/>
      <c r="AZ74" s="434"/>
      <c r="BA74" s="434"/>
      <c r="BB74" s="434"/>
      <c r="BC74" s="434"/>
      <c r="BD74" s="434"/>
      <c r="BE74" s="434"/>
      <c r="BF74" s="434"/>
      <c r="BG74" s="434"/>
      <c r="BH74" s="434"/>
      <c r="BI74" s="434"/>
    </row>
    <row r="75" spans="1:61">
      <c r="A75" s="440"/>
      <c r="B75" s="1535"/>
      <c r="C75" s="433">
        <v>253</v>
      </c>
      <c r="D75" s="433" t="s">
        <v>320</v>
      </c>
      <c r="E75" s="433" t="s">
        <v>715</v>
      </c>
      <c r="F75" s="434" t="s">
        <v>2617</v>
      </c>
      <c r="G75" s="434" t="s">
        <v>2948</v>
      </c>
      <c r="H75" s="434" t="s">
        <v>2949</v>
      </c>
      <c r="I75" s="434" t="s">
        <v>2950</v>
      </c>
      <c r="J75" s="434" t="s">
        <v>2951</v>
      </c>
      <c r="K75" s="434" t="s">
        <v>2952</v>
      </c>
      <c r="L75" s="1532" t="s">
        <v>2953</v>
      </c>
      <c r="M75" s="1533"/>
      <c r="N75" s="434" t="s">
        <v>1585</v>
      </c>
      <c r="O75" s="434" t="s">
        <v>1585</v>
      </c>
      <c r="P75" s="434" t="s">
        <v>2954</v>
      </c>
      <c r="Q75" s="434" t="s">
        <v>2955</v>
      </c>
      <c r="R75" s="434" t="s">
        <v>2956</v>
      </c>
      <c r="S75" s="434" t="s">
        <v>2957</v>
      </c>
      <c r="T75" s="434" t="s">
        <v>2958</v>
      </c>
      <c r="U75" s="434" t="s">
        <v>2808</v>
      </c>
      <c r="V75" s="434" t="s">
        <v>2959</v>
      </c>
      <c r="W75" s="434" t="s">
        <v>2788</v>
      </c>
      <c r="X75" s="434" t="s">
        <v>2960</v>
      </c>
      <c r="Y75" s="434" t="s">
        <v>1525</v>
      </c>
      <c r="Z75" s="434"/>
      <c r="AA75" s="434"/>
      <c r="AB75" s="434"/>
      <c r="AC75" s="434"/>
      <c r="AD75" s="434"/>
      <c r="AE75" s="434"/>
      <c r="AF75" s="434"/>
      <c r="AG75" s="434"/>
      <c r="AH75" s="434"/>
      <c r="AI75" s="434"/>
      <c r="AJ75" s="434"/>
      <c r="AK75" s="434"/>
      <c r="AL75" s="434"/>
      <c r="AM75" s="434"/>
      <c r="AN75" s="434"/>
      <c r="AO75" s="434"/>
      <c r="AP75" s="434"/>
      <c r="AQ75" s="434"/>
      <c r="AR75" s="434"/>
      <c r="AS75" s="434"/>
      <c r="AT75" s="434"/>
      <c r="AU75" s="434"/>
      <c r="AV75" s="434"/>
      <c r="AW75" s="434"/>
      <c r="AX75" s="434"/>
      <c r="AY75" s="434"/>
      <c r="AZ75" s="434"/>
      <c r="BA75" s="434"/>
      <c r="BB75" s="434"/>
      <c r="BC75" s="434"/>
      <c r="BD75" s="434"/>
      <c r="BE75" s="434"/>
      <c r="BF75" s="434"/>
      <c r="BG75" s="434"/>
      <c r="BH75" s="434"/>
      <c r="BI75" s="434"/>
    </row>
    <row r="76" spans="1:61">
      <c r="A76" s="440"/>
      <c r="B76" s="1535"/>
      <c r="C76" s="433">
        <v>215</v>
      </c>
      <c r="D76" s="433" t="s">
        <v>751</v>
      </c>
      <c r="E76" s="433" t="s">
        <v>2961</v>
      </c>
      <c r="F76" s="434" t="s">
        <v>2617</v>
      </c>
      <c r="G76" s="434" t="s">
        <v>2962</v>
      </c>
      <c r="H76" s="434" t="s">
        <v>2963</v>
      </c>
      <c r="I76" s="434" t="s">
        <v>2964</v>
      </c>
      <c r="J76" s="434" t="s">
        <v>2965</v>
      </c>
      <c r="K76" s="434" t="s">
        <v>2966</v>
      </c>
      <c r="L76" s="1532" t="s">
        <v>2967</v>
      </c>
      <c r="M76" s="1533"/>
      <c r="N76" s="434" t="s">
        <v>1199</v>
      </c>
      <c r="O76" s="434" t="s">
        <v>1199</v>
      </c>
      <c r="P76" s="434" t="s">
        <v>2968</v>
      </c>
      <c r="Q76" s="434" t="s">
        <v>2969</v>
      </c>
      <c r="R76" s="434" t="s">
        <v>2970</v>
      </c>
      <c r="S76" s="434" t="s">
        <v>2971</v>
      </c>
      <c r="T76" s="434" t="s">
        <v>2972</v>
      </c>
      <c r="U76" s="434" t="s">
        <v>2973</v>
      </c>
      <c r="V76" s="434" t="s">
        <v>2974</v>
      </c>
      <c r="W76" s="434" t="s">
        <v>1552</v>
      </c>
      <c r="X76" s="434" t="s">
        <v>2975</v>
      </c>
      <c r="Y76" s="434" t="s">
        <v>2976</v>
      </c>
      <c r="Z76" s="434"/>
      <c r="AA76" s="434"/>
      <c r="AB76" s="434"/>
      <c r="AC76" s="434"/>
      <c r="AD76" s="434"/>
      <c r="AE76" s="434"/>
      <c r="AF76" s="434"/>
      <c r="AG76" s="434"/>
      <c r="AH76" s="434"/>
      <c r="AI76" s="434"/>
      <c r="AJ76" s="434"/>
      <c r="AK76" s="434"/>
      <c r="AL76" s="434"/>
      <c r="AM76" s="434"/>
      <c r="AN76" s="434"/>
      <c r="AO76" s="434"/>
      <c r="AP76" s="434"/>
      <c r="AQ76" s="434"/>
      <c r="AR76" s="434"/>
      <c r="AS76" s="434"/>
      <c r="AT76" s="434"/>
      <c r="AU76" s="434"/>
      <c r="AV76" s="434"/>
      <c r="AW76" s="434"/>
      <c r="AX76" s="434"/>
      <c r="AY76" s="434"/>
      <c r="AZ76" s="434"/>
      <c r="BA76" s="434"/>
      <c r="BB76" s="434"/>
      <c r="BC76" s="434"/>
      <c r="BD76" s="434"/>
      <c r="BE76" s="434"/>
      <c r="BF76" s="434"/>
      <c r="BG76" s="434"/>
      <c r="BH76" s="434"/>
      <c r="BI76" s="434"/>
    </row>
    <row r="77" spans="1:61">
      <c r="A77" s="440"/>
      <c r="B77" s="1535"/>
      <c r="C77" s="433">
        <v>240</v>
      </c>
      <c r="D77" s="433" t="s">
        <v>759</v>
      </c>
      <c r="E77" s="433" t="s">
        <v>2977</v>
      </c>
      <c r="F77" s="434" t="s">
        <v>2617</v>
      </c>
      <c r="G77" s="434" t="s">
        <v>2978</v>
      </c>
      <c r="H77" s="434" t="s">
        <v>2979</v>
      </c>
      <c r="I77" s="434" t="s">
        <v>2980</v>
      </c>
      <c r="J77" s="434" t="s">
        <v>2981</v>
      </c>
      <c r="K77" s="434" t="s">
        <v>2982</v>
      </c>
      <c r="L77" s="1532" t="s">
        <v>2983</v>
      </c>
      <c r="M77" s="1533"/>
      <c r="N77" s="434" t="s">
        <v>1232</v>
      </c>
      <c r="O77" s="434" t="s">
        <v>1232</v>
      </c>
      <c r="P77" s="434" t="s">
        <v>2984</v>
      </c>
      <c r="Q77" s="434" t="s">
        <v>2985</v>
      </c>
      <c r="R77" s="434" t="s">
        <v>2986</v>
      </c>
      <c r="S77" s="434" t="s">
        <v>2987</v>
      </c>
      <c r="T77" s="434" t="s">
        <v>2988</v>
      </c>
      <c r="U77" s="434" t="s">
        <v>2989</v>
      </c>
      <c r="V77" s="434" t="s">
        <v>2990</v>
      </c>
      <c r="W77" s="434" t="s">
        <v>2991</v>
      </c>
      <c r="X77" s="434" t="s">
        <v>2992</v>
      </c>
      <c r="Y77" s="434" t="s">
        <v>1525</v>
      </c>
      <c r="Z77" s="434"/>
      <c r="AA77" s="434"/>
      <c r="AB77" s="434"/>
      <c r="AC77" s="434"/>
      <c r="AD77" s="434"/>
      <c r="AE77" s="434"/>
      <c r="AF77" s="434"/>
      <c r="AG77" s="434"/>
      <c r="AH77" s="434"/>
      <c r="AI77" s="434"/>
      <c r="AJ77" s="434"/>
      <c r="AK77" s="434"/>
      <c r="AL77" s="434"/>
      <c r="AM77" s="434"/>
      <c r="AN77" s="434"/>
      <c r="AO77" s="434"/>
      <c r="AP77" s="434"/>
      <c r="AQ77" s="434"/>
      <c r="AR77" s="434"/>
      <c r="AS77" s="434"/>
      <c r="AT77" s="434"/>
      <c r="AU77" s="434"/>
      <c r="AV77" s="434"/>
      <c r="AW77" s="434"/>
      <c r="AX77" s="434"/>
      <c r="AY77" s="434"/>
      <c r="AZ77" s="434"/>
      <c r="BA77" s="434"/>
      <c r="BB77" s="434"/>
      <c r="BC77" s="434"/>
      <c r="BD77" s="434"/>
      <c r="BE77" s="434"/>
      <c r="BF77" s="434"/>
      <c r="BG77" s="434"/>
      <c r="BH77" s="434"/>
      <c r="BI77" s="434"/>
    </row>
    <row r="78" spans="1:61">
      <c r="A78" s="440"/>
      <c r="B78" s="1535"/>
      <c r="C78" s="433">
        <v>244</v>
      </c>
      <c r="D78" s="433" t="s">
        <v>2993</v>
      </c>
      <c r="E78" s="433" t="s">
        <v>2994</v>
      </c>
      <c r="F78" s="434" t="s">
        <v>2617</v>
      </c>
      <c r="G78" s="434" t="s">
        <v>2995</v>
      </c>
      <c r="H78" s="434" t="s">
        <v>2996</v>
      </c>
      <c r="I78" s="434" t="s">
        <v>2997</v>
      </c>
      <c r="J78" s="434" t="s">
        <v>2567</v>
      </c>
      <c r="K78" s="434" t="s">
        <v>2998</v>
      </c>
      <c r="L78" s="1532" t="s">
        <v>2999</v>
      </c>
      <c r="M78" s="1533"/>
      <c r="N78" s="434" t="s">
        <v>3000</v>
      </c>
      <c r="O78" s="434" t="s">
        <v>3000</v>
      </c>
      <c r="P78" s="434" t="s">
        <v>1525</v>
      </c>
      <c r="Q78" s="434"/>
      <c r="R78" s="434"/>
      <c r="S78" s="434"/>
      <c r="T78" s="434"/>
      <c r="U78" s="434"/>
      <c r="V78" s="434"/>
      <c r="W78" s="434"/>
      <c r="X78" s="434"/>
      <c r="Y78" s="434"/>
      <c r="Z78" s="434"/>
      <c r="AA78" s="434"/>
      <c r="AB78" s="434"/>
      <c r="AC78" s="434"/>
      <c r="AD78" s="434"/>
      <c r="AE78" s="434"/>
      <c r="AF78" s="434"/>
      <c r="AG78" s="434"/>
      <c r="AH78" s="434"/>
      <c r="AI78" s="434"/>
      <c r="AJ78" s="434"/>
      <c r="AK78" s="434"/>
      <c r="AL78" s="434"/>
      <c r="AM78" s="434"/>
      <c r="AN78" s="434"/>
      <c r="AO78" s="434"/>
      <c r="AP78" s="434"/>
      <c r="AQ78" s="434"/>
      <c r="AR78" s="434"/>
      <c r="AS78" s="434"/>
      <c r="AT78" s="434"/>
      <c r="AU78" s="434"/>
      <c r="AV78" s="434"/>
      <c r="AW78" s="434"/>
      <c r="AX78" s="434"/>
      <c r="AY78" s="434"/>
      <c r="AZ78" s="434"/>
      <c r="BA78" s="434"/>
      <c r="BB78" s="434"/>
      <c r="BC78" s="434"/>
      <c r="BD78" s="434"/>
      <c r="BE78" s="434"/>
      <c r="BF78" s="434"/>
      <c r="BG78" s="434"/>
      <c r="BH78" s="434"/>
      <c r="BI78" s="434"/>
    </row>
    <row r="79" spans="1:61">
      <c r="A79" s="441"/>
      <c r="B79" s="1536"/>
      <c r="C79" s="433">
        <v>204</v>
      </c>
      <c r="D79" s="433" t="s">
        <v>3001</v>
      </c>
      <c r="E79" s="433" t="s">
        <v>3002</v>
      </c>
      <c r="F79" s="434" t="s">
        <v>2617</v>
      </c>
      <c r="G79" s="434" t="s">
        <v>3003</v>
      </c>
      <c r="H79" s="434" t="s">
        <v>3004</v>
      </c>
      <c r="I79" s="434" t="s">
        <v>3005</v>
      </c>
      <c r="J79" s="434" t="s">
        <v>3006</v>
      </c>
      <c r="K79" s="434" t="s">
        <v>3007</v>
      </c>
      <c r="L79" s="1532" t="s">
        <v>3008</v>
      </c>
      <c r="M79" s="1533"/>
      <c r="N79" s="434" t="s">
        <v>3009</v>
      </c>
      <c r="O79" s="434" t="s">
        <v>3009</v>
      </c>
      <c r="P79" s="434" t="s">
        <v>1525</v>
      </c>
      <c r="Q79" s="434"/>
      <c r="R79" s="434"/>
      <c r="S79" s="434"/>
      <c r="T79" s="434"/>
      <c r="U79" s="434"/>
      <c r="V79" s="434"/>
      <c r="W79" s="434"/>
      <c r="X79" s="434"/>
      <c r="Y79" s="434"/>
      <c r="Z79" s="434"/>
      <c r="AA79" s="434"/>
      <c r="AB79" s="434"/>
      <c r="AC79" s="434"/>
      <c r="AD79" s="434"/>
      <c r="AE79" s="434"/>
      <c r="AF79" s="434"/>
      <c r="AG79" s="434"/>
      <c r="AH79" s="434"/>
      <c r="AI79" s="434"/>
      <c r="AJ79" s="434"/>
      <c r="AK79" s="434"/>
      <c r="AL79" s="434"/>
      <c r="AM79" s="434"/>
      <c r="AN79" s="434"/>
      <c r="AO79" s="434"/>
      <c r="AP79" s="434"/>
      <c r="AQ79" s="434"/>
      <c r="AR79" s="434"/>
      <c r="AS79" s="434"/>
      <c r="AT79" s="434"/>
      <c r="AU79" s="434"/>
      <c r="AV79" s="434"/>
      <c r="AW79" s="434"/>
      <c r="AX79" s="434"/>
      <c r="AY79" s="434"/>
      <c r="AZ79" s="434"/>
      <c r="BA79" s="434"/>
      <c r="BB79" s="434"/>
      <c r="BC79" s="434"/>
      <c r="BD79" s="434"/>
      <c r="BE79" s="434"/>
      <c r="BF79" s="434"/>
      <c r="BG79" s="434"/>
      <c r="BH79" s="434"/>
      <c r="BI79" s="434"/>
    </row>
    <row r="80" spans="1:61">
      <c r="A80" s="1538" t="s">
        <v>3010</v>
      </c>
      <c r="B80" s="432">
        <v>1</v>
      </c>
      <c r="C80" s="433">
        <v>208</v>
      </c>
      <c r="D80" s="433" t="s">
        <v>3011</v>
      </c>
      <c r="E80" s="433" t="s">
        <v>258</v>
      </c>
      <c r="F80" s="434" t="s">
        <v>3012</v>
      </c>
      <c r="G80" s="434" t="s">
        <v>3013</v>
      </c>
      <c r="H80" s="434" t="s">
        <v>3014</v>
      </c>
      <c r="I80" s="434" t="s">
        <v>3015</v>
      </c>
      <c r="J80" s="434" t="s">
        <v>2603</v>
      </c>
      <c r="K80" s="434" t="s">
        <v>3016</v>
      </c>
      <c r="L80" s="1532" t="s">
        <v>3017</v>
      </c>
      <c r="M80" s="1533"/>
      <c r="N80" s="434" t="s">
        <v>3018</v>
      </c>
      <c r="O80" s="434" t="s">
        <v>3018</v>
      </c>
      <c r="P80" s="434" t="s">
        <v>3019</v>
      </c>
      <c r="Q80" s="434" t="s">
        <v>3020</v>
      </c>
      <c r="R80" s="434" t="s">
        <v>3021</v>
      </c>
      <c r="S80" s="434" t="s">
        <v>3022</v>
      </c>
      <c r="T80" s="434" t="s">
        <v>2385</v>
      </c>
      <c r="U80" s="434" t="s">
        <v>3023</v>
      </c>
      <c r="V80" s="434" t="s">
        <v>3024</v>
      </c>
      <c r="W80" s="434" t="s">
        <v>3025</v>
      </c>
      <c r="X80" s="434" t="s">
        <v>3026</v>
      </c>
      <c r="Y80" s="434" t="s">
        <v>3027</v>
      </c>
      <c r="Z80" s="434" t="s">
        <v>3028</v>
      </c>
      <c r="AA80" s="434" t="s">
        <v>3029</v>
      </c>
      <c r="AB80" s="434" t="s">
        <v>3030</v>
      </c>
      <c r="AC80" s="434" t="s">
        <v>3031</v>
      </c>
      <c r="AD80" s="434" t="s">
        <v>3032</v>
      </c>
      <c r="AE80" s="434" t="s">
        <v>1785</v>
      </c>
      <c r="AF80" s="434" t="s">
        <v>1785</v>
      </c>
      <c r="AG80" s="434" t="s">
        <v>3033</v>
      </c>
      <c r="AH80" s="434"/>
      <c r="AI80" s="434"/>
      <c r="AJ80" s="434"/>
      <c r="AK80" s="434"/>
      <c r="AL80" s="434"/>
      <c r="AM80" s="434"/>
      <c r="AN80" s="434"/>
      <c r="AO80" s="434"/>
      <c r="AP80" s="434"/>
      <c r="AQ80" s="434"/>
      <c r="AR80" s="434"/>
      <c r="AS80" s="434"/>
      <c r="AT80" s="434"/>
      <c r="AU80" s="434"/>
      <c r="AV80" s="434"/>
      <c r="AW80" s="434"/>
      <c r="AX80" s="434"/>
      <c r="AY80" s="434"/>
      <c r="AZ80" s="434"/>
      <c r="BA80" s="434"/>
      <c r="BB80" s="434"/>
      <c r="BC80" s="434"/>
      <c r="BD80" s="434"/>
      <c r="BE80" s="434"/>
      <c r="BF80" s="434"/>
      <c r="BG80" s="434"/>
      <c r="BH80" s="434"/>
      <c r="BI80" s="435">
        <v>260</v>
      </c>
    </row>
    <row r="81" spans="1:61">
      <c r="A81" s="1539"/>
      <c r="B81" s="432">
        <v>2</v>
      </c>
      <c r="C81" s="433">
        <v>254</v>
      </c>
      <c r="D81" s="433" t="s">
        <v>3034</v>
      </c>
      <c r="E81" s="433" t="s">
        <v>3035</v>
      </c>
      <c r="F81" s="434" t="s">
        <v>3012</v>
      </c>
      <c r="G81" s="434" t="s">
        <v>3036</v>
      </c>
      <c r="H81" s="434" t="s">
        <v>3037</v>
      </c>
      <c r="I81" s="434" t="s">
        <v>3038</v>
      </c>
      <c r="J81" s="434" t="s">
        <v>3039</v>
      </c>
      <c r="K81" s="434" t="s">
        <v>3040</v>
      </c>
      <c r="L81" s="1532" t="s">
        <v>3041</v>
      </c>
      <c r="M81" s="1533"/>
      <c r="N81" s="434" t="s">
        <v>3042</v>
      </c>
      <c r="O81" s="434" t="s">
        <v>3042</v>
      </c>
      <c r="P81" s="434" t="s">
        <v>3043</v>
      </c>
      <c r="Q81" s="434" t="s">
        <v>3044</v>
      </c>
      <c r="R81" s="434" t="s">
        <v>3045</v>
      </c>
      <c r="S81" s="434" t="s">
        <v>3046</v>
      </c>
      <c r="T81" s="434" t="s">
        <v>3047</v>
      </c>
      <c r="U81" s="434" t="s">
        <v>3048</v>
      </c>
      <c r="V81" s="434" t="s">
        <v>3049</v>
      </c>
      <c r="W81" s="434" t="s">
        <v>1982</v>
      </c>
      <c r="X81" s="434" t="s">
        <v>3050</v>
      </c>
      <c r="Y81" s="434" t="s">
        <v>3051</v>
      </c>
      <c r="Z81" s="434" t="s">
        <v>3052</v>
      </c>
      <c r="AA81" s="434" t="s">
        <v>3053</v>
      </c>
      <c r="AB81" s="434" t="s">
        <v>3054</v>
      </c>
      <c r="AC81" s="434" t="s">
        <v>3055</v>
      </c>
      <c r="AD81" s="434" t="s">
        <v>2744</v>
      </c>
      <c r="AE81" s="434" t="s">
        <v>3056</v>
      </c>
      <c r="AF81" s="434" t="s">
        <v>3056</v>
      </c>
      <c r="AG81" s="434" t="s">
        <v>3057</v>
      </c>
      <c r="AH81" s="434"/>
      <c r="AI81" s="434"/>
      <c r="AJ81" s="434"/>
      <c r="AK81" s="434"/>
      <c r="AL81" s="434"/>
      <c r="AM81" s="434"/>
      <c r="AN81" s="434"/>
      <c r="AO81" s="434"/>
      <c r="AP81" s="434"/>
      <c r="AQ81" s="434"/>
      <c r="AR81" s="434"/>
      <c r="AS81" s="434"/>
      <c r="AT81" s="434"/>
      <c r="AU81" s="434"/>
      <c r="AV81" s="434"/>
      <c r="AW81" s="434"/>
      <c r="AX81" s="434"/>
      <c r="AY81" s="434"/>
      <c r="AZ81" s="434"/>
      <c r="BA81" s="434"/>
      <c r="BB81" s="434"/>
      <c r="BC81" s="434"/>
      <c r="BD81" s="434"/>
      <c r="BE81" s="434"/>
      <c r="BF81" s="434"/>
      <c r="BG81" s="434"/>
      <c r="BH81" s="434"/>
      <c r="BI81" s="435">
        <v>215.78333333333333</v>
      </c>
    </row>
    <row r="82" spans="1:61">
      <c r="A82" s="1539"/>
      <c r="B82" s="1534" t="s">
        <v>1086</v>
      </c>
      <c r="C82" s="433">
        <v>251</v>
      </c>
      <c r="D82" s="433" t="s">
        <v>769</v>
      </c>
      <c r="E82" s="433" t="s">
        <v>256</v>
      </c>
      <c r="F82" s="434" t="s">
        <v>3012</v>
      </c>
      <c r="G82" s="434" t="s">
        <v>3058</v>
      </c>
      <c r="H82" s="434" t="s">
        <v>3059</v>
      </c>
      <c r="I82" s="434" t="s">
        <v>2498</v>
      </c>
      <c r="J82" s="434" t="s">
        <v>3060</v>
      </c>
      <c r="K82" s="434" t="s">
        <v>3061</v>
      </c>
      <c r="L82" s="1532" t="s">
        <v>3062</v>
      </c>
      <c r="M82" s="1533"/>
      <c r="N82" s="434" t="s">
        <v>3063</v>
      </c>
      <c r="O82" s="434" t="s">
        <v>3063</v>
      </c>
      <c r="P82" s="434" t="s">
        <v>3064</v>
      </c>
      <c r="Q82" s="434" t="s">
        <v>3065</v>
      </c>
      <c r="R82" s="434" t="s">
        <v>3066</v>
      </c>
      <c r="S82" s="434" t="s">
        <v>3067</v>
      </c>
      <c r="T82" s="434" t="s">
        <v>2177</v>
      </c>
      <c r="U82" s="434" t="s">
        <v>1882</v>
      </c>
      <c r="V82" s="434" t="s">
        <v>3068</v>
      </c>
      <c r="W82" s="434" t="s">
        <v>1885</v>
      </c>
      <c r="X82" s="434" t="s">
        <v>2668</v>
      </c>
      <c r="Y82" s="434" t="s">
        <v>3069</v>
      </c>
      <c r="Z82" s="434"/>
      <c r="AA82" s="434"/>
      <c r="AB82" s="434"/>
      <c r="AC82" s="434"/>
      <c r="AD82" s="434"/>
      <c r="AE82" s="434"/>
      <c r="AF82" s="434"/>
      <c r="AG82" s="434"/>
      <c r="AH82" s="434"/>
      <c r="AI82" s="434"/>
      <c r="AJ82" s="434"/>
      <c r="AK82" s="434"/>
      <c r="AL82" s="434"/>
      <c r="AM82" s="434"/>
      <c r="AN82" s="434"/>
      <c r="AO82" s="434"/>
      <c r="AP82" s="434"/>
      <c r="AQ82" s="434"/>
      <c r="AR82" s="434"/>
      <c r="AS82" s="434"/>
      <c r="AT82" s="434"/>
      <c r="AU82" s="434"/>
      <c r="AV82" s="434"/>
      <c r="AW82" s="434"/>
      <c r="AX82" s="434"/>
      <c r="AY82" s="434"/>
      <c r="AZ82" s="434"/>
      <c r="BA82" s="434"/>
      <c r="BB82" s="434"/>
      <c r="BC82" s="434"/>
      <c r="BD82" s="434"/>
      <c r="BE82" s="434"/>
      <c r="BF82" s="434"/>
      <c r="BG82" s="434"/>
      <c r="BH82" s="434"/>
      <c r="BI82" s="434"/>
    </row>
    <row r="83" spans="1:61">
      <c r="A83" s="1539"/>
      <c r="B83" s="1535"/>
      <c r="C83" s="433">
        <v>279</v>
      </c>
      <c r="D83" s="433" t="s">
        <v>284</v>
      </c>
      <c r="E83" s="433" t="s">
        <v>216</v>
      </c>
      <c r="F83" s="434" t="s">
        <v>3012</v>
      </c>
      <c r="G83" s="434" t="s">
        <v>3070</v>
      </c>
      <c r="H83" s="434" t="s">
        <v>3071</v>
      </c>
      <c r="I83" s="434" t="s">
        <v>2344</v>
      </c>
      <c r="J83" s="434" t="s">
        <v>1205</v>
      </c>
      <c r="K83" s="434" t="s">
        <v>3072</v>
      </c>
      <c r="L83" s="1532" t="s">
        <v>3073</v>
      </c>
      <c r="M83" s="1533"/>
      <c r="N83" s="434" t="s">
        <v>3074</v>
      </c>
      <c r="O83" s="434" t="s">
        <v>3074</v>
      </c>
      <c r="P83" s="434" t="s">
        <v>3075</v>
      </c>
      <c r="Q83" s="434" t="s">
        <v>3076</v>
      </c>
      <c r="R83" s="434" t="s">
        <v>3077</v>
      </c>
      <c r="S83" s="434" t="s">
        <v>3078</v>
      </c>
      <c r="T83" s="434" t="s">
        <v>3079</v>
      </c>
      <c r="U83" s="434" t="s">
        <v>3080</v>
      </c>
      <c r="V83" s="434" t="s">
        <v>1585</v>
      </c>
      <c r="W83" s="434" t="s">
        <v>1683</v>
      </c>
      <c r="X83" s="434" t="s">
        <v>3081</v>
      </c>
      <c r="Y83" s="434" t="s">
        <v>1525</v>
      </c>
      <c r="Z83" s="434"/>
      <c r="AA83" s="434"/>
      <c r="AB83" s="434"/>
      <c r="AC83" s="434"/>
      <c r="AD83" s="434"/>
      <c r="AE83" s="434"/>
      <c r="AF83" s="434"/>
      <c r="AG83" s="434"/>
      <c r="AH83" s="434"/>
      <c r="AI83" s="434"/>
      <c r="AJ83" s="434"/>
      <c r="AK83" s="434"/>
      <c r="AL83" s="434"/>
      <c r="AM83" s="434"/>
      <c r="AN83" s="434"/>
      <c r="AO83" s="434"/>
      <c r="AP83" s="434"/>
      <c r="AQ83" s="434"/>
      <c r="AR83" s="434"/>
      <c r="AS83" s="434"/>
      <c r="AT83" s="434"/>
      <c r="AU83" s="434"/>
      <c r="AV83" s="434"/>
      <c r="AW83" s="434"/>
      <c r="AX83" s="434"/>
      <c r="AY83" s="434"/>
      <c r="AZ83" s="434"/>
      <c r="BA83" s="434"/>
      <c r="BB83" s="434"/>
      <c r="BC83" s="434"/>
      <c r="BD83" s="434"/>
      <c r="BE83" s="434"/>
      <c r="BF83" s="434"/>
      <c r="BG83" s="434"/>
      <c r="BH83" s="434"/>
      <c r="BI83" s="434"/>
    </row>
    <row r="84" spans="1:61">
      <c r="A84" s="1540"/>
      <c r="B84" s="1536"/>
      <c r="C84" s="433">
        <v>223</v>
      </c>
      <c r="D84" s="433" t="s">
        <v>251</v>
      </c>
      <c r="E84" s="433" t="s">
        <v>776</v>
      </c>
      <c r="F84" s="434" t="s">
        <v>3012</v>
      </c>
      <c r="G84" s="434" t="s">
        <v>3082</v>
      </c>
      <c r="H84" s="434" t="s">
        <v>3083</v>
      </c>
      <c r="I84" s="434" t="s">
        <v>3084</v>
      </c>
      <c r="J84" s="434" t="s">
        <v>3085</v>
      </c>
      <c r="K84" s="434" t="s">
        <v>3086</v>
      </c>
      <c r="L84" s="1532" t="s">
        <v>3087</v>
      </c>
      <c r="M84" s="1533"/>
      <c r="N84" s="434" t="s">
        <v>3088</v>
      </c>
      <c r="O84" s="434" t="s">
        <v>3088</v>
      </c>
      <c r="P84" s="434" t="s">
        <v>3089</v>
      </c>
      <c r="Q84" s="434" t="s">
        <v>3090</v>
      </c>
      <c r="R84" s="434" t="s">
        <v>3091</v>
      </c>
      <c r="S84" s="434" t="s">
        <v>3092</v>
      </c>
      <c r="T84" s="434" t="s">
        <v>3093</v>
      </c>
      <c r="U84" s="434" t="s">
        <v>3094</v>
      </c>
      <c r="V84" s="434" t="s">
        <v>2412</v>
      </c>
      <c r="W84" s="434" t="s">
        <v>3095</v>
      </c>
      <c r="X84" s="434" t="s">
        <v>1577</v>
      </c>
      <c r="Y84" s="434" t="s">
        <v>1525</v>
      </c>
      <c r="Z84" s="434"/>
      <c r="AA84" s="434"/>
      <c r="AB84" s="434"/>
      <c r="AC84" s="434"/>
      <c r="AD84" s="434"/>
      <c r="AE84" s="434"/>
      <c r="AF84" s="434"/>
      <c r="AG84" s="434"/>
      <c r="AH84" s="434"/>
      <c r="AI84" s="434"/>
      <c r="AJ84" s="434"/>
      <c r="AK84" s="434"/>
      <c r="AL84" s="434"/>
      <c r="AM84" s="434"/>
      <c r="AN84" s="434"/>
      <c r="AO84" s="434"/>
      <c r="AP84" s="434"/>
      <c r="AQ84" s="434"/>
      <c r="AR84" s="434"/>
      <c r="AS84" s="434"/>
      <c r="AT84" s="434"/>
      <c r="AU84" s="434"/>
      <c r="AV84" s="434"/>
      <c r="AW84" s="434"/>
      <c r="AX84" s="434"/>
      <c r="AY84" s="434"/>
      <c r="AZ84" s="434"/>
      <c r="BA84" s="434"/>
      <c r="BB84" s="434"/>
      <c r="BC84" s="434"/>
      <c r="BD84" s="434"/>
      <c r="BE84" s="434"/>
      <c r="BF84" s="434"/>
      <c r="BG84" s="434"/>
      <c r="BH84" s="434"/>
      <c r="BI84" s="434"/>
    </row>
    <row r="85" spans="1:61">
      <c r="A85" s="1538" t="s">
        <v>3096</v>
      </c>
      <c r="B85" s="432">
        <v>1</v>
      </c>
      <c r="C85" s="433">
        <v>263</v>
      </c>
      <c r="D85" s="433" t="s">
        <v>3097</v>
      </c>
      <c r="E85" s="433" t="s">
        <v>311</v>
      </c>
      <c r="F85" s="434" t="s">
        <v>3098</v>
      </c>
      <c r="G85" s="434" t="s">
        <v>3099</v>
      </c>
      <c r="H85" s="434" t="s">
        <v>3100</v>
      </c>
      <c r="I85" s="434" t="s">
        <v>3101</v>
      </c>
      <c r="J85" s="434" t="s">
        <v>3102</v>
      </c>
      <c r="K85" s="434" t="s">
        <v>3103</v>
      </c>
      <c r="L85" s="1532" t="s">
        <v>3104</v>
      </c>
      <c r="M85" s="1533"/>
      <c r="N85" s="434" t="s">
        <v>3008</v>
      </c>
      <c r="O85" s="434" t="s">
        <v>3008</v>
      </c>
      <c r="P85" s="434" t="s">
        <v>3105</v>
      </c>
      <c r="Q85" s="434" t="s">
        <v>3106</v>
      </c>
      <c r="R85" s="434" t="s">
        <v>3107</v>
      </c>
      <c r="S85" s="434" t="s">
        <v>3108</v>
      </c>
      <c r="T85" s="434" t="s">
        <v>3109</v>
      </c>
      <c r="U85" s="434" t="s">
        <v>3110</v>
      </c>
      <c r="V85" s="434" t="s">
        <v>3111</v>
      </c>
      <c r="W85" s="434" t="s">
        <v>3112</v>
      </c>
      <c r="X85" s="434" t="s">
        <v>3113</v>
      </c>
      <c r="Y85" s="434"/>
      <c r="Z85" s="434"/>
      <c r="AA85" s="434"/>
      <c r="AB85" s="434"/>
      <c r="AC85" s="434"/>
      <c r="AD85" s="434"/>
      <c r="AE85" s="434"/>
      <c r="AF85" s="434"/>
      <c r="AG85" s="434"/>
      <c r="AH85" s="434"/>
      <c r="AI85" s="434"/>
      <c r="AJ85" s="434"/>
      <c r="AK85" s="434"/>
      <c r="AL85" s="434"/>
      <c r="AM85" s="434"/>
      <c r="AN85" s="434"/>
      <c r="AO85" s="434"/>
      <c r="AP85" s="434"/>
      <c r="AQ85" s="434"/>
      <c r="AR85" s="434"/>
      <c r="AS85" s="434"/>
      <c r="AT85" s="434"/>
      <c r="AU85" s="434"/>
      <c r="AV85" s="434"/>
      <c r="AW85" s="434"/>
      <c r="AX85" s="434"/>
      <c r="AY85" s="434"/>
      <c r="AZ85" s="434"/>
      <c r="BA85" s="434"/>
      <c r="BB85" s="434"/>
      <c r="BC85" s="434"/>
      <c r="BD85" s="434"/>
      <c r="BE85" s="434"/>
      <c r="BF85" s="434"/>
      <c r="BG85" s="434"/>
      <c r="BH85" s="434"/>
      <c r="BI85" s="435">
        <v>240</v>
      </c>
    </row>
    <row r="86" spans="1:61">
      <c r="A86" s="1539"/>
      <c r="B86" s="432">
        <f>B85+1</f>
        <v>2</v>
      </c>
      <c r="C86" s="433">
        <v>363</v>
      </c>
      <c r="D86" s="433" t="s">
        <v>316</v>
      </c>
      <c r="E86" s="433" t="s">
        <v>317</v>
      </c>
      <c r="F86" s="434" t="s">
        <v>3098</v>
      </c>
      <c r="G86" s="434" t="s">
        <v>3114</v>
      </c>
      <c r="H86" s="434" t="s">
        <v>3115</v>
      </c>
      <c r="I86" s="434" t="s">
        <v>3116</v>
      </c>
      <c r="J86" s="434" t="s">
        <v>3117</v>
      </c>
      <c r="K86" s="434" t="s">
        <v>3118</v>
      </c>
      <c r="L86" s="1532" t="s">
        <v>3119</v>
      </c>
      <c r="M86" s="1533"/>
      <c r="N86" s="434" t="s">
        <v>3120</v>
      </c>
      <c r="O86" s="434" t="s">
        <v>3120</v>
      </c>
      <c r="P86" s="434" t="s">
        <v>3121</v>
      </c>
      <c r="Q86" s="434" t="s">
        <v>3122</v>
      </c>
      <c r="R86" s="434" t="s">
        <v>3123</v>
      </c>
      <c r="S86" s="434" t="s">
        <v>3124</v>
      </c>
      <c r="T86" s="434" t="s">
        <v>3125</v>
      </c>
      <c r="U86" s="434" t="s">
        <v>3126</v>
      </c>
      <c r="V86" s="434" t="s">
        <v>3127</v>
      </c>
      <c r="W86" s="434" t="s">
        <v>3128</v>
      </c>
      <c r="X86" s="434" t="s">
        <v>3129</v>
      </c>
      <c r="Y86" s="434"/>
      <c r="Z86" s="434"/>
      <c r="AA86" s="434"/>
      <c r="AB86" s="434"/>
      <c r="AC86" s="434"/>
      <c r="AD86" s="434"/>
      <c r="AE86" s="434"/>
      <c r="AF86" s="434"/>
      <c r="AG86" s="434"/>
      <c r="AH86" s="434"/>
      <c r="AI86" s="434"/>
      <c r="AJ86" s="434"/>
      <c r="AK86" s="434"/>
      <c r="AL86" s="434"/>
      <c r="AM86" s="434"/>
      <c r="AN86" s="434"/>
      <c r="AO86" s="434"/>
      <c r="AP86" s="434"/>
      <c r="AQ86" s="434"/>
      <c r="AR86" s="434"/>
      <c r="AS86" s="434"/>
      <c r="AT86" s="434"/>
      <c r="AU86" s="434"/>
      <c r="AV86" s="434"/>
      <c r="AW86" s="434"/>
      <c r="AX86" s="434"/>
      <c r="AY86" s="434"/>
      <c r="AZ86" s="434"/>
      <c r="BA86" s="434"/>
      <c r="BB86" s="434"/>
      <c r="BC86" s="434"/>
      <c r="BD86" s="434"/>
      <c r="BE86" s="434"/>
      <c r="BF86" s="434"/>
      <c r="BG86" s="434"/>
      <c r="BH86" s="434"/>
      <c r="BI86" s="435">
        <v>226.65</v>
      </c>
    </row>
    <row r="87" spans="1:61">
      <c r="A87" s="1539"/>
      <c r="B87" s="432">
        <f t="shared" ref="B87:B109" si="1">B86+1</f>
        <v>3</v>
      </c>
      <c r="C87" s="433">
        <v>365</v>
      </c>
      <c r="D87" s="433" t="s">
        <v>3130</v>
      </c>
      <c r="E87" s="433" t="s">
        <v>315</v>
      </c>
      <c r="F87" s="434" t="s">
        <v>3098</v>
      </c>
      <c r="G87" s="434" t="s">
        <v>3131</v>
      </c>
      <c r="H87" s="434" t="s">
        <v>3132</v>
      </c>
      <c r="I87" s="434" t="s">
        <v>3133</v>
      </c>
      <c r="J87" s="434" t="s">
        <v>3134</v>
      </c>
      <c r="K87" s="434" t="s">
        <v>3135</v>
      </c>
      <c r="L87" s="1532" t="s">
        <v>3136</v>
      </c>
      <c r="M87" s="1533"/>
      <c r="N87" s="434" t="s">
        <v>2286</v>
      </c>
      <c r="O87" s="434" t="s">
        <v>2286</v>
      </c>
      <c r="P87" s="434" t="s">
        <v>3137</v>
      </c>
      <c r="Q87" s="434" t="s">
        <v>3138</v>
      </c>
      <c r="R87" s="434" t="s">
        <v>840</v>
      </c>
      <c r="S87" s="434" t="s">
        <v>3139</v>
      </c>
      <c r="T87" s="434" t="s">
        <v>3140</v>
      </c>
      <c r="U87" s="434" t="s">
        <v>3141</v>
      </c>
      <c r="V87" s="434" t="s">
        <v>3142</v>
      </c>
      <c r="W87" s="434" t="s">
        <v>3143</v>
      </c>
      <c r="X87" s="434" t="s">
        <v>3144</v>
      </c>
      <c r="Y87" s="434"/>
      <c r="Z87" s="434"/>
      <c r="AA87" s="434"/>
      <c r="AB87" s="434"/>
      <c r="AC87" s="434"/>
      <c r="AD87" s="434"/>
      <c r="AE87" s="434"/>
      <c r="AF87" s="434"/>
      <c r="AG87" s="434"/>
      <c r="AH87" s="434"/>
      <c r="AI87" s="434"/>
      <c r="AJ87" s="434"/>
      <c r="AK87" s="434"/>
      <c r="AL87" s="434"/>
      <c r="AM87" s="434"/>
      <c r="AN87" s="434"/>
      <c r="AO87" s="434"/>
      <c r="AP87" s="434"/>
      <c r="AQ87" s="434"/>
      <c r="AR87" s="434"/>
      <c r="AS87" s="434"/>
      <c r="AT87" s="434"/>
      <c r="AU87" s="434"/>
      <c r="AV87" s="434"/>
      <c r="AW87" s="434"/>
      <c r="AX87" s="434"/>
      <c r="AY87" s="434"/>
      <c r="AZ87" s="434"/>
      <c r="BA87" s="434"/>
      <c r="BB87" s="434"/>
      <c r="BC87" s="434"/>
      <c r="BD87" s="434"/>
      <c r="BE87" s="434"/>
      <c r="BF87" s="434"/>
      <c r="BG87" s="434"/>
      <c r="BH87" s="434"/>
      <c r="BI87" s="435">
        <v>215.4</v>
      </c>
    </row>
    <row r="88" spans="1:61">
      <c r="A88" s="1539"/>
      <c r="B88" s="432">
        <f t="shared" si="1"/>
        <v>4</v>
      </c>
      <c r="C88" s="433">
        <v>212</v>
      </c>
      <c r="D88" s="433" t="s">
        <v>3145</v>
      </c>
      <c r="E88" s="433" t="s">
        <v>3146</v>
      </c>
      <c r="F88" s="434" t="s">
        <v>3098</v>
      </c>
      <c r="G88" s="434" t="s">
        <v>3147</v>
      </c>
      <c r="H88" s="434" t="s">
        <v>3148</v>
      </c>
      <c r="I88" s="434" t="s">
        <v>3149</v>
      </c>
      <c r="J88" s="434" t="s">
        <v>3150</v>
      </c>
      <c r="K88" s="434" t="s">
        <v>3151</v>
      </c>
      <c r="L88" s="1532" t="s">
        <v>2613</v>
      </c>
      <c r="M88" s="1533"/>
      <c r="N88" s="434" t="s">
        <v>1254</v>
      </c>
      <c r="O88" s="434" t="s">
        <v>1254</v>
      </c>
      <c r="P88" s="434" t="s">
        <v>3152</v>
      </c>
      <c r="Q88" s="434" t="s">
        <v>3153</v>
      </c>
      <c r="R88" s="434" t="s">
        <v>3154</v>
      </c>
      <c r="S88" s="434" t="s">
        <v>3155</v>
      </c>
      <c r="T88" s="434" t="s">
        <v>3156</v>
      </c>
      <c r="U88" s="434" t="s">
        <v>3157</v>
      </c>
      <c r="V88" s="434" t="s">
        <v>3158</v>
      </c>
      <c r="W88" s="434" t="s">
        <v>3159</v>
      </c>
      <c r="X88" s="434" t="s">
        <v>3160</v>
      </c>
      <c r="Y88" s="434"/>
      <c r="Z88" s="434"/>
      <c r="AA88" s="434"/>
      <c r="AB88" s="434"/>
      <c r="AC88" s="434"/>
      <c r="AD88" s="434"/>
      <c r="AE88" s="434"/>
      <c r="AF88" s="434"/>
      <c r="AG88" s="434"/>
      <c r="AH88" s="434"/>
      <c r="AI88" s="434"/>
      <c r="AJ88" s="434"/>
      <c r="AK88" s="434"/>
      <c r="AL88" s="434"/>
      <c r="AM88" s="434"/>
      <c r="AN88" s="434"/>
      <c r="AO88" s="434"/>
      <c r="AP88" s="434"/>
      <c r="AQ88" s="434"/>
      <c r="AR88" s="434"/>
      <c r="AS88" s="434"/>
      <c r="AT88" s="434"/>
      <c r="AU88" s="434"/>
      <c r="AV88" s="434"/>
      <c r="AW88" s="434"/>
      <c r="AX88" s="434"/>
      <c r="AY88" s="434"/>
      <c r="AZ88" s="434"/>
      <c r="BA88" s="434"/>
      <c r="BB88" s="434"/>
      <c r="BC88" s="434"/>
      <c r="BD88" s="434"/>
      <c r="BE88" s="434"/>
      <c r="BF88" s="434"/>
      <c r="BG88" s="434"/>
      <c r="BH88" s="434"/>
      <c r="BI88" s="435">
        <v>208.41666666666666</v>
      </c>
    </row>
    <row r="89" spans="1:61">
      <c r="A89" s="1539"/>
      <c r="B89" s="432">
        <f t="shared" si="1"/>
        <v>5</v>
      </c>
      <c r="C89" s="433">
        <v>319</v>
      </c>
      <c r="D89" s="433" t="s">
        <v>3161</v>
      </c>
      <c r="E89" s="433" t="s">
        <v>3162</v>
      </c>
      <c r="F89" s="434" t="s">
        <v>3098</v>
      </c>
      <c r="G89" s="434" t="s">
        <v>3163</v>
      </c>
      <c r="H89" s="434" t="s">
        <v>3164</v>
      </c>
      <c r="I89" s="434" t="s">
        <v>3165</v>
      </c>
      <c r="J89" s="434" t="s">
        <v>3166</v>
      </c>
      <c r="K89" s="434" t="s">
        <v>3167</v>
      </c>
      <c r="L89" s="1532" t="s">
        <v>3168</v>
      </c>
      <c r="M89" s="1533"/>
      <c r="N89" s="434" t="s">
        <v>1263</v>
      </c>
      <c r="O89" s="434" t="s">
        <v>1263</v>
      </c>
      <c r="P89" s="434" t="s">
        <v>3169</v>
      </c>
      <c r="Q89" s="434" t="s">
        <v>3170</v>
      </c>
      <c r="R89" s="434" t="s">
        <v>3171</v>
      </c>
      <c r="S89" s="434" t="s">
        <v>3172</v>
      </c>
      <c r="T89" s="434" t="s">
        <v>3173</v>
      </c>
      <c r="U89" s="434" t="s">
        <v>3174</v>
      </c>
      <c r="V89" s="434" t="s">
        <v>2668</v>
      </c>
      <c r="W89" s="434" t="s">
        <v>3175</v>
      </c>
      <c r="X89" s="434" t="s">
        <v>3176</v>
      </c>
      <c r="Y89" s="434"/>
      <c r="Z89" s="434"/>
      <c r="AA89" s="434"/>
      <c r="AB89" s="434"/>
      <c r="AC89" s="434"/>
      <c r="AD89" s="434"/>
      <c r="AE89" s="434"/>
      <c r="AF89" s="434"/>
      <c r="AG89" s="434"/>
      <c r="AH89" s="434"/>
      <c r="AI89" s="434"/>
      <c r="AJ89" s="434"/>
      <c r="AK89" s="434"/>
      <c r="AL89" s="434"/>
      <c r="AM89" s="434"/>
      <c r="AN89" s="434"/>
      <c r="AO89" s="434"/>
      <c r="AP89" s="434"/>
      <c r="AQ89" s="434"/>
      <c r="AR89" s="434"/>
      <c r="AS89" s="434"/>
      <c r="AT89" s="434"/>
      <c r="AU89" s="434"/>
      <c r="AV89" s="434"/>
      <c r="AW89" s="434"/>
      <c r="AX89" s="434"/>
      <c r="AY89" s="434"/>
      <c r="AZ89" s="434"/>
      <c r="BA89" s="434"/>
      <c r="BB89" s="434"/>
      <c r="BC89" s="434"/>
      <c r="BD89" s="434"/>
      <c r="BE89" s="434"/>
      <c r="BF89" s="434"/>
      <c r="BG89" s="434"/>
      <c r="BH89" s="434"/>
      <c r="BI89" s="435">
        <v>201.38333333333333</v>
      </c>
    </row>
    <row r="90" spans="1:61">
      <c r="A90" s="1539"/>
      <c r="B90" s="432">
        <f t="shared" si="1"/>
        <v>6</v>
      </c>
      <c r="C90" s="433">
        <v>303</v>
      </c>
      <c r="D90" s="433" t="s">
        <v>614</v>
      </c>
      <c r="E90" s="433" t="s">
        <v>98</v>
      </c>
      <c r="F90" s="434" t="s">
        <v>3098</v>
      </c>
      <c r="G90" s="434" t="s">
        <v>3177</v>
      </c>
      <c r="H90" s="434" t="s">
        <v>3178</v>
      </c>
      <c r="I90" s="434" t="s">
        <v>3179</v>
      </c>
      <c r="J90" s="434" t="s">
        <v>3180</v>
      </c>
      <c r="K90" s="434" t="s">
        <v>3181</v>
      </c>
      <c r="L90" s="1532" t="s">
        <v>3182</v>
      </c>
      <c r="M90" s="1533"/>
      <c r="N90" s="434" t="s">
        <v>1233</v>
      </c>
      <c r="O90" s="434" t="s">
        <v>1233</v>
      </c>
      <c r="P90" s="434" t="s">
        <v>3183</v>
      </c>
      <c r="Q90" s="434" t="s">
        <v>3184</v>
      </c>
      <c r="R90" s="434" t="s">
        <v>3185</v>
      </c>
      <c r="S90" s="434" t="s">
        <v>3186</v>
      </c>
      <c r="T90" s="434" t="s">
        <v>3187</v>
      </c>
      <c r="U90" s="434" t="s">
        <v>3188</v>
      </c>
      <c r="V90" s="434" t="s">
        <v>2512</v>
      </c>
      <c r="W90" s="434" t="s">
        <v>3189</v>
      </c>
      <c r="X90" s="434" t="s">
        <v>1387</v>
      </c>
      <c r="Y90" s="434"/>
      <c r="Z90" s="434"/>
      <c r="AA90" s="434"/>
      <c r="AB90" s="434"/>
      <c r="AC90" s="434"/>
      <c r="AD90" s="434"/>
      <c r="AE90" s="434"/>
      <c r="AF90" s="434"/>
      <c r="AG90" s="434"/>
      <c r="AH90" s="434"/>
      <c r="AI90" s="434"/>
      <c r="AJ90" s="434"/>
      <c r="AK90" s="434"/>
      <c r="AL90" s="434"/>
      <c r="AM90" s="434"/>
      <c r="AN90" s="434"/>
      <c r="AO90" s="434"/>
      <c r="AP90" s="434"/>
      <c r="AQ90" s="434"/>
      <c r="AR90" s="434"/>
      <c r="AS90" s="434"/>
      <c r="AT90" s="434"/>
      <c r="AU90" s="434"/>
      <c r="AV90" s="434"/>
      <c r="AW90" s="434"/>
      <c r="AX90" s="434"/>
      <c r="AY90" s="434"/>
      <c r="AZ90" s="434"/>
      <c r="BA90" s="434"/>
      <c r="BB90" s="434"/>
      <c r="BC90" s="434"/>
      <c r="BD90" s="434"/>
      <c r="BE90" s="434"/>
      <c r="BF90" s="434"/>
      <c r="BG90" s="434"/>
      <c r="BH90" s="434"/>
      <c r="BI90" s="435">
        <v>192.5</v>
      </c>
    </row>
    <row r="91" spans="1:61">
      <c r="A91" s="1539"/>
      <c r="B91" s="432">
        <f t="shared" si="1"/>
        <v>7</v>
      </c>
      <c r="C91" s="433">
        <v>337</v>
      </c>
      <c r="D91" s="433" t="s">
        <v>228</v>
      </c>
      <c r="E91" s="433" t="s">
        <v>229</v>
      </c>
      <c r="F91" s="434" t="s">
        <v>3098</v>
      </c>
      <c r="G91" s="434" t="s">
        <v>3190</v>
      </c>
      <c r="H91" s="434" t="s">
        <v>3191</v>
      </c>
      <c r="I91" s="434" t="s">
        <v>3192</v>
      </c>
      <c r="J91" s="434" t="s">
        <v>3193</v>
      </c>
      <c r="K91" s="434" t="s">
        <v>3194</v>
      </c>
      <c r="L91" s="1532" t="s">
        <v>3195</v>
      </c>
      <c r="M91" s="1533"/>
      <c r="N91" s="434" t="s">
        <v>3196</v>
      </c>
      <c r="O91" s="434" t="s">
        <v>3196</v>
      </c>
      <c r="P91" s="434" t="s">
        <v>3197</v>
      </c>
      <c r="Q91" s="434" t="s">
        <v>3198</v>
      </c>
      <c r="R91" s="434" t="s">
        <v>3199</v>
      </c>
      <c r="S91" s="434" t="s">
        <v>3200</v>
      </c>
      <c r="T91" s="434" t="s">
        <v>3201</v>
      </c>
      <c r="U91" s="434" t="s">
        <v>3202</v>
      </c>
      <c r="V91" s="434" t="s">
        <v>3203</v>
      </c>
      <c r="W91" s="434" t="s">
        <v>3204</v>
      </c>
      <c r="X91" s="434" t="s">
        <v>3205</v>
      </c>
      <c r="Y91" s="434"/>
      <c r="Z91" s="434"/>
      <c r="AA91" s="434"/>
      <c r="AB91" s="434"/>
      <c r="AC91" s="434"/>
      <c r="AD91" s="434"/>
      <c r="AE91" s="434"/>
      <c r="AF91" s="434"/>
      <c r="AG91" s="434"/>
      <c r="AH91" s="434"/>
      <c r="AI91" s="434"/>
      <c r="AJ91" s="434"/>
      <c r="AK91" s="434"/>
      <c r="AL91" s="434"/>
      <c r="AM91" s="434"/>
      <c r="AN91" s="434"/>
      <c r="AO91" s="434"/>
      <c r="AP91" s="434"/>
      <c r="AQ91" s="434"/>
      <c r="AR91" s="434"/>
      <c r="AS91" s="434"/>
      <c r="AT91" s="434"/>
      <c r="AU91" s="434"/>
      <c r="AV91" s="434"/>
      <c r="AW91" s="434"/>
      <c r="AX91" s="434"/>
      <c r="AY91" s="434"/>
      <c r="AZ91" s="434"/>
      <c r="BA91" s="434"/>
      <c r="BB91" s="434"/>
      <c r="BC91" s="434"/>
      <c r="BD91" s="434"/>
      <c r="BE91" s="434"/>
      <c r="BF91" s="434"/>
      <c r="BG91" s="434"/>
      <c r="BH91" s="434"/>
      <c r="BI91" s="435">
        <v>179.61666666666667</v>
      </c>
    </row>
    <row r="92" spans="1:61">
      <c r="A92" s="1539"/>
      <c r="B92" s="432">
        <f t="shared" si="1"/>
        <v>8</v>
      </c>
      <c r="C92" s="433">
        <v>221</v>
      </c>
      <c r="D92" s="433" t="s">
        <v>261</v>
      </c>
      <c r="E92" s="433" t="s">
        <v>262</v>
      </c>
      <c r="F92" s="434" t="s">
        <v>3098</v>
      </c>
      <c r="G92" s="434" t="s">
        <v>3206</v>
      </c>
      <c r="H92" s="434" t="s">
        <v>3207</v>
      </c>
      <c r="I92" s="434" t="s">
        <v>3208</v>
      </c>
      <c r="J92" s="434" t="s">
        <v>3209</v>
      </c>
      <c r="K92" s="434" t="s">
        <v>3210</v>
      </c>
      <c r="L92" s="1532" t="s">
        <v>3211</v>
      </c>
      <c r="M92" s="1533"/>
      <c r="N92" s="434" t="s">
        <v>3212</v>
      </c>
      <c r="O92" s="434" t="s">
        <v>3212</v>
      </c>
      <c r="P92" s="434" t="s">
        <v>3213</v>
      </c>
      <c r="Q92" s="434" t="s">
        <v>3214</v>
      </c>
      <c r="R92" s="434" t="s">
        <v>3215</v>
      </c>
      <c r="S92" s="434" t="s">
        <v>3216</v>
      </c>
      <c r="T92" s="434" t="s">
        <v>3217</v>
      </c>
      <c r="U92" s="434" t="s">
        <v>3218</v>
      </c>
      <c r="V92" s="434" t="s">
        <v>1133</v>
      </c>
      <c r="W92" s="434" t="s">
        <v>3219</v>
      </c>
      <c r="X92" s="434" t="s">
        <v>3220</v>
      </c>
      <c r="Y92" s="434"/>
      <c r="Z92" s="434"/>
      <c r="AA92" s="434"/>
      <c r="AB92" s="434"/>
      <c r="AC92" s="434"/>
      <c r="AD92" s="434"/>
      <c r="AE92" s="434"/>
      <c r="AF92" s="434"/>
      <c r="AG92" s="434"/>
      <c r="AH92" s="434"/>
      <c r="AI92" s="434"/>
      <c r="AJ92" s="434"/>
      <c r="AK92" s="434"/>
      <c r="AL92" s="434"/>
      <c r="AM92" s="434"/>
      <c r="AN92" s="434"/>
      <c r="AO92" s="434"/>
      <c r="AP92" s="434"/>
      <c r="AQ92" s="434"/>
      <c r="AR92" s="434"/>
      <c r="AS92" s="434"/>
      <c r="AT92" s="434"/>
      <c r="AU92" s="434"/>
      <c r="AV92" s="434"/>
      <c r="AW92" s="434"/>
      <c r="AX92" s="434"/>
      <c r="AY92" s="434"/>
      <c r="AZ92" s="434"/>
      <c r="BA92" s="434"/>
      <c r="BB92" s="434"/>
      <c r="BC92" s="434"/>
      <c r="BD92" s="434"/>
      <c r="BE92" s="434"/>
      <c r="BF92" s="434"/>
      <c r="BG92" s="434"/>
      <c r="BH92" s="434"/>
      <c r="BI92" s="435">
        <v>170.06666666666666</v>
      </c>
    </row>
    <row r="93" spans="1:61">
      <c r="A93" s="1539"/>
      <c r="B93" s="432">
        <f t="shared" si="1"/>
        <v>9</v>
      </c>
      <c r="C93" s="433">
        <v>380</v>
      </c>
      <c r="D93" s="433" t="s">
        <v>3221</v>
      </c>
      <c r="E93" s="433" t="s">
        <v>3222</v>
      </c>
      <c r="F93" s="434" t="s">
        <v>3098</v>
      </c>
      <c r="G93" s="434" t="s">
        <v>3223</v>
      </c>
      <c r="H93" s="434" t="s">
        <v>3224</v>
      </c>
      <c r="I93" s="434" t="s">
        <v>3225</v>
      </c>
      <c r="J93" s="434" t="s">
        <v>3226</v>
      </c>
      <c r="K93" s="434" t="s">
        <v>3227</v>
      </c>
      <c r="L93" s="1532" t="s">
        <v>1593</v>
      </c>
      <c r="M93" s="1533"/>
      <c r="N93" s="434" t="s">
        <v>3228</v>
      </c>
      <c r="O93" s="434" t="s">
        <v>3228</v>
      </c>
      <c r="P93" s="434" t="s">
        <v>3229</v>
      </c>
      <c r="Q93" s="434" t="s">
        <v>3230</v>
      </c>
      <c r="R93" s="434" t="s">
        <v>3231</v>
      </c>
      <c r="S93" s="434" t="s">
        <v>3232</v>
      </c>
      <c r="T93" s="434" t="s">
        <v>3233</v>
      </c>
      <c r="U93" s="434" t="s">
        <v>3234</v>
      </c>
      <c r="V93" s="434" t="s">
        <v>2917</v>
      </c>
      <c r="W93" s="434" t="s">
        <v>2730</v>
      </c>
      <c r="X93" s="434" t="s">
        <v>3235</v>
      </c>
      <c r="Y93" s="434"/>
      <c r="Z93" s="434"/>
      <c r="AA93" s="434"/>
      <c r="AB93" s="434"/>
      <c r="AC93" s="434"/>
      <c r="AD93" s="434"/>
      <c r="AE93" s="434"/>
      <c r="AF93" s="434"/>
      <c r="AG93" s="434"/>
      <c r="AH93" s="434"/>
      <c r="AI93" s="434"/>
      <c r="AJ93" s="434"/>
      <c r="AK93" s="434"/>
      <c r="AL93" s="434"/>
      <c r="AM93" s="434"/>
      <c r="AN93" s="434"/>
      <c r="AO93" s="434"/>
      <c r="AP93" s="434"/>
      <c r="AQ93" s="434"/>
      <c r="AR93" s="434"/>
      <c r="AS93" s="434"/>
      <c r="AT93" s="434"/>
      <c r="AU93" s="434"/>
      <c r="AV93" s="434"/>
      <c r="AW93" s="434"/>
      <c r="AX93" s="434"/>
      <c r="AY93" s="434"/>
      <c r="AZ93" s="434"/>
      <c r="BA93" s="434"/>
      <c r="BB93" s="434"/>
      <c r="BC93" s="434"/>
      <c r="BD93" s="434"/>
      <c r="BE93" s="434"/>
      <c r="BF93" s="434"/>
      <c r="BG93" s="434"/>
      <c r="BH93" s="434"/>
      <c r="BI93" s="435">
        <v>164.93333333333334</v>
      </c>
    </row>
    <row r="94" spans="1:61">
      <c r="A94" s="1539"/>
      <c r="B94" s="432">
        <f t="shared" si="1"/>
        <v>10</v>
      </c>
      <c r="C94" s="433">
        <v>373</v>
      </c>
      <c r="D94" s="433" t="s">
        <v>269</v>
      </c>
      <c r="E94" s="433" t="s">
        <v>3236</v>
      </c>
      <c r="F94" s="434" t="s">
        <v>3098</v>
      </c>
      <c r="G94" s="434" t="s">
        <v>3237</v>
      </c>
      <c r="H94" s="434" t="s">
        <v>3238</v>
      </c>
      <c r="I94" s="434" t="s">
        <v>3239</v>
      </c>
      <c r="J94" s="434" t="s">
        <v>3240</v>
      </c>
      <c r="K94" s="434" t="s">
        <v>3241</v>
      </c>
      <c r="L94" s="1532" t="s">
        <v>3242</v>
      </c>
      <c r="M94" s="1533"/>
      <c r="N94" s="434" t="s">
        <v>3243</v>
      </c>
      <c r="O94" s="434" t="s">
        <v>3243</v>
      </c>
      <c r="P94" s="434" t="s">
        <v>3244</v>
      </c>
      <c r="Q94" s="434" t="s">
        <v>3245</v>
      </c>
      <c r="R94" s="434" t="s">
        <v>3246</v>
      </c>
      <c r="S94" s="434" t="s">
        <v>3247</v>
      </c>
      <c r="T94" s="434" t="s">
        <v>3248</v>
      </c>
      <c r="U94" s="434" t="s">
        <v>3249</v>
      </c>
      <c r="V94" s="434" t="s">
        <v>3250</v>
      </c>
      <c r="W94" s="434" t="s">
        <v>3251</v>
      </c>
      <c r="X94" s="434" t="s">
        <v>3252</v>
      </c>
      <c r="Y94" s="434"/>
      <c r="Z94" s="434"/>
      <c r="AA94" s="434"/>
      <c r="AB94" s="434"/>
      <c r="AC94" s="434"/>
      <c r="AD94" s="434"/>
      <c r="AE94" s="434"/>
      <c r="AF94" s="434"/>
      <c r="AG94" s="434"/>
      <c r="AH94" s="434"/>
      <c r="AI94" s="434"/>
      <c r="AJ94" s="434"/>
      <c r="AK94" s="434"/>
      <c r="AL94" s="434"/>
      <c r="AM94" s="434"/>
      <c r="AN94" s="434"/>
      <c r="AO94" s="434"/>
      <c r="AP94" s="434"/>
      <c r="AQ94" s="434"/>
      <c r="AR94" s="434"/>
      <c r="AS94" s="434"/>
      <c r="AT94" s="434"/>
      <c r="AU94" s="434"/>
      <c r="AV94" s="434"/>
      <c r="AW94" s="434"/>
      <c r="AX94" s="434"/>
      <c r="AY94" s="434"/>
      <c r="AZ94" s="434"/>
      <c r="BA94" s="434"/>
      <c r="BB94" s="434"/>
      <c r="BC94" s="434"/>
      <c r="BD94" s="434"/>
      <c r="BE94" s="434"/>
      <c r="BF94" s="434"/>
      <c r="BG94" s="434"/>
      <c r="BH94" s="434"/>
      <c r="BI94" s="435">
        <v>159.08333333333334</v>
      </c>
    </row>
    <row r="95" spans="1:61">
      <c r="A95" s="1539"/>
      <c r="B95" s="432">
        <f t="shared" si="1"/>
        <v>11</v>
      </c>
      <c r="C95" s="433">
        <v>350</v>
      </c>
      <c r="D95" s="433" t="s">
        <v>3253</v>
      </c>
      <c r="E95" s="433" t="s">
        <v>3254</v>
      </c>
      <c r="F95" s="434" t="s">
        <v>3098</v>
      </c>
      <c r="G95" s="434" t="s">
        <v>3255</v>
      </c>
      <c r="H95" s="434" t="s">
        <v>3256</v>
      </c>
      <c r="I95" s="434" t="s">
        <v>3257</v>
      </c>
      <c r="J95" s="434" t="s">
        <v>3258</v>
      </c>
      <c r="K95" s="434" t="s">
        <v>3259</v>
      </c>
      <c r="L95" s="1532" t="s">
        <v>1337</v>
      </c>
      <c r="M95" s="1533"/>
      <c r="N95" s="434" t="s">
        <v>3260</v>
      </c>
      <c r="O95" s="434" t="s">
        <v>3260</v>
      </c>
      <c r="P95" s="434" t="s">
        <v>3261</v>
      </c>
      <c r="Q95" s="434" t="s">
        <v>3262</v>
      </c>
      <c r="R95" s="434" t="s">
        <v>3263</v>
      </c>
      <c r="S95" s="434" t="s">
        <v>3264</v>
      </c>
      <c r="T95" s="434" t="s">
        <v>3265</v>
      </c>
      <c r="U95" s="434" t="s">
        <v>3266</v>
      </c>
      <c r="V95" s="434" t="s">
        <v>2037</v>
      </c>
      <c r="W95" s="434" t="s">
        <v>3267</v>
      </c>
      <c r="X95" s="434" t="s">
        <v>3268</v>
      </c>
      <c r="Y95" s="434"/>
      <c r="Z95" s="434"/>
      <c r="AA95" s="434"/>
      <c r="AB95" s="434"/>
      <c r="AC95" s="434"/>
      <c r="AD95" s="434"/>
      <c r="AE95" s="434"/>
      <c r="AF95" s="434"/>
      <c r="AG95" s="434"/>
      <c r="AH95" s="434"/>
      <c r="AI95" s="434"/>
      <c r="AJ95" s="434"/>
      <c r="AK95" s="434"/>
      <c r="AL95" s="434"/>
      <c r="AM95" s="434"/>
      <c r="AN95" s="434"/>
      <c r="AO95" s="434"/>
      <c r="AP95" s="434"/>
      <c r="AQ95" s="434"/>
      <c r="AR95" s="434"/>
      <c r="AS95" s="434"/>
      <c r="AT95" s="434"/>
      <c r="AU95" s="434"/>
      <c r="AV95" s="434"/>
      <c r="AW95" s="434"/>
      <c r="AX95" s="434"/>
      <c r="AY95" s="434"/>
      <c r="AZ95" s="434"/>
      <c r="BA95" s="434"/>
      <c r="BB95" s="434"/>
      <c r="BC95" s="434"/>
      <c r="BD95" s="434"/>
      <c r="BE95" s="434"/>
      <c r="BF95" s="434"/>
      <c r="BG95" s="434"/>
      <c r="BH95" s="434"/>
      <c r="BI95" s="435">
        <v>153.01666666666665</v>
      </c>
    </row>
    <row r="96" spans="1:61">
      <c r="A96" s="1539"/>
      <c r="B96" s="432">
        <f t="shared" si="1"/>
        <v>12</v>
      </c>
      <c r="C96" s="433">
        <v>239</v>
      </c>
      <c r="D96" s="433" t="s">
        <v>3269</v>
      </c>
      <c r="E96" s="433" t="s">
        <v>3270</v>
      </c>
      <c r="F96" s="434" t="s">
        <v>3098</v>
      </c>
      <c r="G96" s="434" t="s">
        <v>3271</v>
      </c>
      <c r="H96" s="434" t="s">
        <v>3272</v>
      </c>
      <c r="I96" s="434" t="s">
        <v>3273</v>
      </c>
      <c r="J96" s="434" t="s">
        <v>3274</v>
      </c>
      <c r="K96" s="434" t="s">
        <v>3275</v>
      </c>
      <c r="L96" s="1532" t="s">
        <v>3276</v>
      </c>
      <c r="M96" s="1533"/>
      <c r="N96" s="434" t="s">
        <v>3277</v>
      </c>
      <c r="O96" s="434" t="s">
        <v>3277</v>
      </c>
      <c r="P96" s="434" t="s">
        <v>3278</v>
      </c>
      <c r="Q96" s="434" t="s">
        <v>3279</v>
      </c>
      <c r="R96" s="434" t="s">
        <v>3280</v>
      </c>
      <c r="S96" s="434" t="s">
        <v>3281</v>
      </c>
      <c r="T96" s="434" t="s">
        <v>2076</v>
      </c>
      <c r="U96" s="434" t="s">
        <v>1944</v>
      </c>
      <c r="V96" s="434" t="s">
        <v>3282</v>
      </c>
      <c r="W96" s="434" t="s">
        <v>3283</v>
      </c>
      <c r="X96" s="434" t="s">
        <v>3284</v>
      </c>
      <c r="Y96" s="434"/>
      <c r="Z96" s="434"/>
      <c r="AA96" s="434"/>
      <c r="AB96" s="434"/>
      <c r="AC96" s="434"/>
      <c r="AD96" s="434"/>
      <c r="AE96" s="434"/>
      <c r="AF96" s="434"/>
      <c r="AG96" s="434"/>
      <c r="AH96" s="434"/>
      <c r="AI96" s="434"/>
      <c r="AJ96" s="434"/>
      <c r="AK96" s="434"/>
      <c r="AL96" s="434"/>
      <c r="AM96" s="434"/>
      <c r="AN96" s="434"/>
      <c r="AO96" s="434"/>
      <c r="AP96" s="434"/>
      <c r="AQ96" s="434"/>
      <c r="AR96" s="434"/>
      <c r="AS96" s="434"/>
      <c r="AT96" s="434"/>
      <c r="AU96" s="434"/>
      <c r="AV96" s="434"/>
      <c r="AW96" s="434"/>
      <c r="AX96" s="434"/>
      <c r="AY96" s="434"/>
      <c r="AZ96" s="434"/>
      <c r="BA96" s="434"/>
      <c r="BB96" s="434"/>
      <c r="BC96" s="434"/>
      <c r="BD96" s="434"/>
      <c r="BE96" s="434"/>
      <c r="BF96" s="434"/>
      <c r="BG96" s="434"/>
      <c r="BH96" s="434"/>
      <c r="BI96" s="435">
        <v>145.66666666666666</v>
      </c>
    </row>
    <row r="97" spans="1:61">
      <c r="A97" s="1539"/>
      <c r="B97" s="432">
        <f t="shared" si="1"/>
        <v>13</v>
      </c>
      <c r="C97" s="433">
        <v>342</v>
      </c>
      <c r="D97" s="433" t="s">
        <v>3285</v>
      </c>
      <c r="E97" s="433" t="s">
        <v>102</v>
      </c>
      <c r="F97" s="434" t="s">
        <v>3098</v>
      </c>
      <c r="G97" s="434" t="s">
        <v>3286</v>
      </c>
      <c r="H97" s="434" t="s">
        <v>3287</v>
      </c>
      <c r="I97" s="434" t="s">
        <v>3288</v>
      </c>
      <c r="J97" s="434" t="s">
        <v>1434</v>
      </c>
      <c r="K97" s="434" t="s">
        <v>3289</v>
      </c>
      <c r="L97" s="1532" t="s">
        <v>3290</v>
      </c>
      <c r="M97" s="1533"/>
      <c r="N97" s="434" t="s">
        <v>3291</v>
      </c>
      <c r="O97" s="434" t="s">
        <v>3291</v>
      </c>
      <c r="P97" s="434" t="s">
        <v>3292</v>
      </c>
      <c r="Q97" s="434" t="s">
        <v>3293</v>
      </c>
      <c r="R97" s="434" t="s">
        <v>3294</v>
      </c>
      <c r="S97" s="434" t="s">
        <v>3295</v>
      </c>
      <c r="T97" s="434" t="s">
        <v>3296</v>
      </c>
      <c r="U97" s="434" t="s">
        <v>2844</v>
      </c>
      <c r="V97" s="434" t="s">
        <v>1515</v>
      </c>
      <c r="W97" s="434" t="s">
        <v>3297</v>
      </c>
      <c r="X97" s="434" t="s">
        <v>3298</v>
      </c>
      <c r="Y97" s="434"/>
      <c r="Z97" s="434"/>
      <c r="AA97" s="434"/>
      <c r="AB97" s="434"/>
      <c r="AC97" s="434"/>
      <c r="AD97" s="434"/>
      <c r="AE97" s="434"/>
      <c r="AF97" s="434"/>
      <c r="AG97" s="434"/>
      <c r="AH97" s="434"/>
      <c r="AI97" s="434"/>
      <c r="AJ97" s="434"/>
      <c r="AK97" s="434"/>
      <c r="AL97" s="434"/>
      <c r="AM97" s="434"/>
      <c r="AN97" s="434"/>
      <c r="AO97" s="434"/>
      <c r="AP97" s="434"/>
      <c r="AQ97" s="434"/>
      <c r="AR97" s="434"/>
      <c r="AS97" s="434"/>
      <c r="AT97" s="434"/>
      <c r="AU97" s="434"/>
      <c r="AV97" s="434"/>
      <c r="AW97" s="434"/>
      <c r="AX97" s="434"/>
      <c r="AY97" s="434"/>
      <c r="AZ97" s="434"/>
      <c r="BA97" s="434"/>
      <c r="BB97" s="434"/>
      <c r="BC97" s="434"/>
      <c r="BD97" s="434"/>
      <c r="BE97" s="434"/>
      <c r="BF97" s="434"/>
      <c r="BG97" s="434"/>
      <c r="BH97" s="434"/>
      <c r="BI97" s="435">
        <v>139.48333333333335</v>
      </c>
    </row>
    <row r="98" spans="1:61">
      <c r="A98" s="1539"/>
      <c r="B98" s="432">
        <f t="shared" si="1"/>
        <v>14</v>
      </c>
      <c r="C98" s="433">
        <v>359</v>
      </c>
      <c r="D98" s="433" t="s">
        <v>295</v>
      </c>
      <c r="E98" s="433" t="s">
        <v>296</v>
      </c>
      <c r="F98" s="434" t="s">
        <v>3098</v>
      </c>
      <c r="G98" s="434" t="s">
        <v>3299</v>
      </c>
      <c r="H98" s="434" t="s">
        <v>3300</v>
      </c>
      <c r="I98" s="434" t="s">
        <v>3301</v>
      </c>
      <c r="J98" s="434" t="s">
        <v>3302</v>
      </c>
      <c r="K98" s="434" t="s">
        <v>3303</v>
      </c>
      <c r="L98" s="1532" t="s">
        <v>2212</v>
      </c>
      <c r="M98" s="1533"/>
      <c r="N98" s="434" t="s">
        <v>3304</v>
      </c>
      <c r="O98" s="434" t="s">
        <v>3304</v>
      </c>
      <c r="P98" s="434" t="s">
        <v>3305</v>
      </c>
      <c r="Q98" s="434" t="s">
        <v>3306</v>
      </c>
      <c r="R98" s="434" t="s">
        <v>3307</v>
      </c>
      <c r="S98" s="434" t="s">
        <v>3308</v>
      </c>
      <c r="T98" s="434" t="s">
        <v>3309</v>
      </c>
      <c r="U98" s="434" t="s">
        <v>3310</v>
      </c>
      <c r="V98" s="434" t="s">
        <v>3311</v>
      </c>
      <c r="W98" s="434" t="s">
        <v>3312</v>
      </c>
      <c r="X98" s="434" t="s">
        <v>2411</v>
      </c>
      <c r="Y98" s="434"/>
      <c r="Z98" s="434"/>
      <c r="AA98" s="434"/>
      <c r="AB98" s="434"/>
      <c r="AC98" s="434"/>
      <c r="AD98" s="434"/>
      <c r="AE98" s="434"/>
      <c r="AF98" s="434"/>
      <c r="AG98" s="434"/>
      <c r="AH98" s="434"/>
      <c r="AI98" s="434"/>
      <c r="AJ98" s="434"/>
      <c r="AK98" s="434"/>
      <c r="AL98" s="434"/>
      <c r="AM98" s="434"/>
      <c r="AN98" s="434"/>
      <c r="AO98" s="434"/>
      <c r="AP98" s="434"/>
      <c r="AQ98" s="434"/>
      <c r="AR98" s="434"/>
      <c r="AS98" s="434"/>
      <c r="AT98" s="434"/>
      <c r="AU98" s="434"/>
      <c r="AV98" s="434"/>
      <c r="AW98" s="434"/>
      <c r="AX98" s="434"/>
      <c r="AY98" s="434"/>
      <c r="AZ98" s="434"/>
      <c r="BA98" s="434"/>
      <c r="BB98" s="434"/>
      <c r="BC98" s="434"/>
      <c r="BD98" s="434"/>
      <c r="BE98" s="434"/>
      <c r="BF98" s="434"/>
      <c r="BG98" s="434"/>
      <c r="BH98" s="434"/>
      <c r="BI98" s="435">
        <v>122.45</v>
      </c>
    </row>
    <row r="99" spans="1:61">
      <c r="A99" s="1539"/>
      <c r="B99" s="432">
        <f t="shared" si="1"/>
        <v>15</v>
      </c>
      <c r="C99" s="433">
        <v>323</v>
      </c>
      <c r="D99" s="433" t="s">
        <v>3313</v>
      </c>
      <c r="E99" s="433" t="s">
        <v>3314</v>
      </c>
      <c r="F99" s="434" t="s">
        <v>3098</v>
      </c>
      <c r="G99" s="434" t="s">
        <v>889</v>
      </c>
      <c r="H99" s="434" t="s">
        <v>3315</v>
      </c>
      <c r="I99" s="434" t="s">
        <v>3316</v>
      </c>
      <c r="J99" s="434" t="s">
        <v>3317</v>
      </c>
      <c r="K99" s="434" t="s">
        <v>3318</v>
      </c>
      <c r="L99" s="1532" t="s">
        <v>3319</v>
      </c>
      <c r="M99" s="1533"/>
      <c r="N99" s="434" t="s">
        <v>3320</v>
      </c>
      <c r="O99" s="434" t="s">
        <v>3320</v>
      </c>
      <c r="P99" s="434" t="s">
        <v>3321</v>
      </c>
      <c r="Q99" s="434" t="s">
        <v>3322</v>
      </c>
      <c r="R99" s="434" t="s">
        <v>3323</v>
      </c>
      <c r="S99" s="434" t="s">
        <v>3324</v>
      </c>
      <c r="T99" s="434" t="s">
        <v>3325</v>
      </c>
      <c r="U99" s="434" t="s">
        <v>2324</v>
      </c>
      <c r="V99" s="434" t="s">
        <v>3112</v>
      </c>
      <c r="W99" s="434" t="s">
        <v>3326</v>
      </c>
      <c r="X99" s="434" t="s">
        <v>3327</v>
      </c>
      <c r="Y99" s="434"/>
      <c r="Z99" s="434"/>
      <c r="AA99" s="434"/>
      <c r="AB99" s="434"/>
      <c r="AC99" s="434"/>
      <c r="AD99" s="434"/>
      <c r="AE99" s="434"/>
      <c r="AF99" s="434"/>
      <c r="AG99" s="434"/>
      <c r="AH99" s="434"/>
      <c r="AI99" s="434"/>
      <c r="AJ99" s="434"/>
      <c r="AK99" s="434"/>
      <c r="AL99" s="434"/>
      <c r="AM99" s="434"/>
      <c r="AN99" s="434"/>
      <c r="AO99" s="434"/>
      <c r="AP99" s="434"/>
      <c r="AQ99" s="434"/>
      <c r="AR99" s="434"/>
      <c r="AS99" s="434"/>
      <c r="AT99" s="434"/>
      <c r="AU99" s="434"/>
      <c r="AV99" s="434"/>
      <c r="AW99" s="434"/>
      <c r="AX99" s="434"/>
      <c r="AY99" s="434"/>
      <c r="AZ99" s="434"/>
      <c r="BA99" s="434"/>
      <c r="BB99" s="434"/>
      <c r="BC99" s="434"/>
      <c r="BD99" s="434"/>
      <c r="BE99" s="434"/>
      <c r="BF99" s="434"/>
      <c r="BG99" s="434"/>
      <c r="BH99" s="434"/>
      <c r="BI99" s="435">
        <v>116.98333333333333</v>
      </c>
    </row>
    <row r="100" spans="1:61">
      <c r="A100" s="1539"/>
      <c r="B100" s="432">
        <f t="shared" si="1"/>
        <v>16</v>
      </c>
      <c r="C100" s="433">
        <v>375</v>
      </c>
      <c r="D100" s="433" t="s">
        <v>3328</v>
      </c>
      <c r="E100" s="433" t="s">
        <v>3329</v>
      </c>
      <c r="F100" s="434" t="s">
        <v>3098</v>
      </c>
      <c r="G100" s="434" t="s">
        <v>3330</v>
      </c>
      <c r="H100" s="434" t="s">
        <v>3331</v>
      </c>
      <c r="I100" s="434" t="s">
        <v>3332</v>
      </c>
      <c r="J100" s="434" t="s">
        <v>3333</v>
      </c>
      <c r="K100" s="434" t="s">
        <v>3334</v>
      </c>
      <c r="L100" s="1532" t="s">
        <v>3335</v>
      </c>
      <c r="M100" s="1533"/>
      <c r="N100" s="434" t="s">
        <v>3336</v>
      </c>
      <c r="O100" s="434" t="s">
        <v>3336</v>
      </c>
      <c r="P100" s="434" t="s">
        <v>3337</v>
      </c>
      <c r="Q100" s="434" t="s">
        <v>3338</v>
      </c>
      <c r="R100" s="434" t="s">
        <v>3339</v>
      </c>
      <c r="S100" s="434" t="s">
        <v>3340</v>
      </c>
      <c r="T100" s="434" t="s">
        <v>3341</v>
      </c>
      <c r="U100" s="434" t="s">
        <v>3342</v>
      </c>
      <c r="V100" s="434" t="s">
        <v>3343</v>
      </c>
      <c r="W100" s="434" t="s">
        <v>3344</v>
      </c>
      <c r="X100" s="434" t="s">
        <v>3345</v>
      </c>
      <c r="Y100" s="434"/>
      <c r="Z100" s="434"/>
      <c r="AA100" s="434"/>
      <c r="AB100" s="434"/>
      <c r="AC100" s="434"/>
      <c r="AD100" s="434"/>
      <c r="AE100" s="434"/>
      <c r="AF100" s="434"/>
      <c r="AG100" s="434"/>
      <c r="AH100" s="434"/>
      <c r="AI100" s="434"/>
      <c r="AJ100" s="434"/>
      <c r="AK100" s="434"/>
      <c r="AL100" s="434"/>
      <c r="AM100" s="434"/>
      <c r="AN100" s="434"/>
      <c r="AO100" s="434"/>
      <c r="AP100" s="434"/>
      <c r="AQ100" s="434"/>
      <c r="AR100" s="434"/>
      <c r="AS100" s="434"/>
      <c r="AT100" s="434"/>
      <c r="AU100" s="434"/>
      <c r="AV100" s="434"/>
      <c r="AW100" s="434"/>
      <c r="AX100" s="434"/>
      <c r="AY100" s="434"/>
      <c r="AZ100" s="434"/>
      <c r="BA100" s="434"/>
      <c r="BB100" s="434"/>
      <c r="BC100" s="434"/>
      <c r="BD100" s="434"/>
      <c r="BE100" s="434"/>
      <c r="BF100" s="434"/>
      <c r="BG100" s="434"/>
      <c r="BH100" s="434"/>
      <c r="BI100" s="435">
        <v>111.45</v>
      </c>
    </row>
    <row r="101" spans="1:61">
      <c r="A101" s="1539"/>
      <c r="B101" s="432">
        <f t="shared" si="1"/>
        <v>17</v>
      </c>
      <c r="C101" s="433">
        <v>333</v>
      </c>
      <c r="D101" s="433" t="s">
        <v>319</v>
      </c>
      <c r="E101" s="433" t="s">
        <v>3864</v>
      </c>
      <c r="F101" s="434" t="s">
        <v>3098</v>
      </c>
      <c r="G101" s="434" t="s">
        <v>3346</v>
      </c>
      <c r="H101" s="434" t="s">
        <v>3347</v>
      </c>
      <c r="I101" s="434" t="s">
        <v>3348</v>
      </c>
      <c r="J101" s="434" t="s">
        <v>1614</v>
      </c>
      <c r="K101" s="434" t="s">
        <v>3349</v>
      </c>
      <c r="L101" s="1532" t="s">
        <v>3350</v>
      </c>
      <c r="M101" s="1533"/>
      <c r="N101" s="434" t="s">
        <v>3351</v>
      </c>
      <c r="O101" s="434" t="s">
        <v>3351</v>
      </c>
      <c r="P101" s="434" t="s">
        <v>3352</v>
      </c>
      <c r="Q101" s="434" t="s">
        <v>3353</v>
      </c>
      <c r="R101" s="434" t="s">
        <v>3354</v>
      </c>
      <c r="S101" s="434" t="s">
        <v>3355</v>
      </c>
      <c r="T101" s="434" t="s">
        <v>3356</v>
      </c>
      <c r="U101" s="434" t="s">
        <v>3357</v>
      </c>
      <c r="V101" s="434" t="s">
        <v>3358</v>
      </c>
      <c r="W101" s="434" t="s">
        <v>3359</v>
      </c>
      <c r="X101" s="434" t="s">
        <v>3360</v>
      </c>
      <c r="Y101" s="434"/>
      <c r="Z101" s="434"/>
      <c r="AA101" s="434"/>
      <c r="AB101" s="434"/>
      <c r="AC101" s="434"/>
      <c r="AD101" s="434"/>
      <c r="AE101" s="434"/>
      <c r="AF101" s="434"/>
      <c r="AG101" s="434"/>
      <c r="AH101" s="434"/>
      <c r="AI101" s="434"/>
      <c r="AJ101" s="434"/>
      <c r="AK101" s="434"/>
      <c r="AL101" s="434"/>
      <c r="AM101" s="434"/>
      <c r="AN101" s="434"/>
      <c r="AO101" s="434"/>
      <c r="AP101" s="434"/>
      <c r="AQ101" s="434"/>
      <c r="AR101" s="434"/>
      <c r="AS101" s="434"/>
      <c r="AT101" s="434"/>
      <c r="AU101" s="434"/>
      <c r="AV101" s="434"/>
      <c r="AW101" s="434"/>
      <c r="AX101" s="434"/>
      <c r="AY101" s="434"/>
      <c r="AZ101" s="434"/>
      <c r="BA101" s="434"/>
      <c r="BB101" s="434"/>
      <c r="BC101" s="434"/>
      <c r="BD101" s="434"/>
      <c r="BE101" s="434"/>
      <c r="BF101" s="434"/>
      <c r="BG101" s="434"/>
      <c r="BH101" s="434"/>
      <c r="BI101" s="435">
        <v>106.18333333333334</v>
      </c>
    </row>
    <row r="102" spans="1:61">
      <c r="A102" s="1539"/>
      <c r="B102" s="432">
        <f t="shared" si="1"/>
        <v>18</v>
      </c>
      <c r="C102" s="433">
        <v>362</v>
      </c>
      <c r="D102" s="433" t="s">
        <v>3361</v>
      </c>
      <c r="E102" s="433" t="s">
        <v>277</v>
      </c>
      <c r="F102" s="434" t="s">
        <v>3098</v>
      </c>
      <c r="G102" s="434" t="s">
        <v>3362</v>
      </c>
      <c r="H102" s="434" t="s">
        <v>3363</v>
      </c>
      <c r="I102" s="434" t="s">
        <v>3364</v>
      </c>
      <c r="J102" s="434" t="s">
        <v>3365</v>
      </c>
      <c r="K102" s="434" t="s">
        <v>3366</v>
      </c>
      <c r="L102" s="1532" t="s">
        <v>3367</v>
      </c>
      <c r="M102" s="1533"/>
      <c r="N102" s="434" t="s">
        <v>3368</v>
      </c>
      <c r="O102" s="434" t="s">
        <v>3368</v>
      </c>
      <c r="P102" s="434" t="s">
        <v>3369</v>
      </c>
      <c r="Q102" s="434" t="s">
        <v>3370</v>
      </c>
      <c r="R102" s="434" t="s">
        <v>3371</v>
      </c>
      <c r="S102" s="434" t="s">
        <v>3372</v>
      </c>
      <c r="T102" s="434" t="s">
        <v>3373</v>
      </c>
      <c r="U102" s="434" t="s">
        <v>2194</v>
      </c>
      <c r="V102" s="434" t="s">
        <v>3374</v>
      </c>
      <c r="W102" s="434" t="s">
        <v>3375</v>
      </c>
      <c r="X102" s="434" t="s">
        <v>3376</v>
      </c>
      <c r="Y102" s="434"/>
      <c r="Z102" s="434"/>
      <c r="AA102" s="434"/>
      <c r="AB102" s="434"/>
      <c r="AC102" s="434"/>
      <c r="AD102" s="434"/>
      <c r="AE102" s="434"/>
      <c r="AF102" s="434"/>
      <c r="AG102" s="434"/>
      <c r="AH102" s="434"/>
      <c r="AI102" s="434"/>
      <c r="AJ102" s="434"/>
      <c r="AK102" s="434"/>
      <c r="AL102" s="434"/>
      <c r="AM102" s="434"/>
      <c r="AN102" s="434"/>
      <c r="AO102" s="434"/>
      <c r="AP102" s="434"/>
      <c r="AQ102" s="434"/>
      <c r="AR102" s="434"/>
      <c r="AS102" s="434"/>
      <c r="AT102" s="434"/>
      <c r="AU102" s="434"/>
      <c r="AV102" s="434"/>
      <c r="AW102" s="434"/>
      <c r="AX102" s="434"/>
      <c r="AY102" s="434"/>
      <c r="AZ102" s="434"/>
      <c r="BA102" s="434"/>
      <c r="BB102" s="434"/>
      <c r="BC102" s="434"/>
      <c r="BD102" s="434"/>
      <c r="BE102" s="434"/>
      <c r="BF102" s="434"/>
      <c r="BG102" s="434"/>
      <c r="BH102" s="434"/>
      <c r="BI102" s="435">
        <v>91.133333333333326</v>
      </c>
    </row>
    <row r="103" spans="1:61">
      <c r="A103" s="1539"/>
      <c r="B103" s="432">
        <f t="shared" si="1"/>
        <v>19</v>
      </c>
      <c r="C103" s="433">
        <v>346</v>
      </c>
      <c r="D103" s="433" t="s">
        <v>3377</v>
      </c>
      <c r="E103" s="433" t="s">
        <v>3378</v>
      </c>
      <c r="F103" s="434" t="s">
        <v>3098</v>
      </c>
      <c r="G103" s="434" t="s">
        <v>3379</v>
      </c>
      <c r="H103" s="434" t="s">
        <v>3380</v>
      </c>
      <c r="I103" s="434" t="s">
        <v>3381</v>
      </c>
      <c r="J103" s="434" t="s">
        <v>3382</v>
      </c>
      <c r="K103" s="434" t="s">
        <v>3383</v>
      </c>
      <c r="L103" s="1532" t="s">
        <v>3384</v>
      </c>
      <c r="M103" s="1533"/>
      <c r="N103" s="434" t="s">
        <v>3385</v>
      </c>
      <c r="O103" s="434" t="s">
        <v>3385</v>
      </c>
      <c r="P103" s="434" t="s">
        <v>3386</v>
      </c>
      <c r="Q103" s="434" t="s">
        <v>3387</v>
      </c>
      <c r="R103" s="434" t="s">
        <v>3388</v>
      </c>
      <c r="S103" s="434" t="s">
        <v>2274</v>
      </c>
      <c r="T103" s="434" t="s">
        <v>3102</v>
      </c>
      <c r="U103" s="434" t="s">
        <v>3389</v>
      </c>
      <c r="V103" s="434" t="s">
        <v>3390</v>
      </c>
      <c r="W103" s="434" t="s">
        <v>3391</v>
      </c>
      <c r="X103" s="434" t="s">
        <v>3392</v>
      </c>
      <c r="Y103" s="434"/>
      <c r="Z103" s="434"/>
      <c r="AA103" s="434"/>
      <c r="AB103" s="434"/>
      <c r="AC103" s="434"/>
      <c r="AD103" s="434"/>
      <c r="AE103" s="434"/>
      <c r="AF103" s="434"/>
      <c r="AG103" s="434"/>
      <c r="AH103" s="434"/>
      <c r="AI103" s="434"/>
      <c r="AJ103" s="434"/>
      <c r="AK103" s="434"/>
      <c r="AL103" s="434"/>
      <c r="AM103" s="434"/>
      <c r="AN103" s="434"/>
      <c r="AO103" s="434"/>
      <c r="AP103" s="434"/>
      <c r="AQ103" s="434"/>
      <c r="AR103" s="434"/>
      <c r="AS103" s="434"/>
      <c r="AT103" s="434"/>
      <c r="AU103" s="434"/>
      <c r="AV103" s="434"/>
      <c r="AW103" s="434"/>
      <c r="AX103" s="434"/>
      <c r="AY103" s="434"/>
      <c r="AZ103" s="434"/>
      <c r="BA103" s="434"/>
      <c r="BB103" s="434"/>
      <c r="BC103" s="434"/>
      <c r="BD103" s="434"/>
      <c r="BE103" s="434"/>
      <c r="BF103" s="434"/>
      <c r="BG103" s="434"/>
      <c r="BH103" s="434"/>
      <c r="BI103" s="435">
        <v>85.183333333333337</v>
      </c>
    </row>
    <row r="104" spans="1:61">
      <c r="A104" s="1539"/>
      <c r="B104" s="432">
        <f t="shared" si="1"/>
        <v>20</v>
      </c>
      <c r="C104" s="433">
        <v>272</v>
      </c>
      <c r="D104" s="433" t="s">
        <v>293</v>
      </c>
      <c r="E104" s="433" t="s">
        <v>3393</v>
      </c>
      <c r="F104" s="434" t="s">
        <v>3098</v>
      </c>
      <c r="G104" s="434" t="s">
        <v>3394</v>
      </c>
      <c r="H104" s="434" t="s">
        <v>3395</v>
      </c>
      <c r="I104" s="434" t="s">
        <v>3396</v>
      </c>
      <c r="J104" s="434" t="s">
        <v>3397</v>
      </c>
      <c r="K104" s="434" t="s">
        <v>3398</v>
      </c>
      <c r="L104" s="1532" t="s">
        <v>3399</v>
      </c>
      <c r="M104" s="1533"/>
      <c r="N104" s="434" t="s">
        <v>3400</v>
      </c>
      <c r="O104" s="434" t="s">
        <v>3400</v>
      </c>
      <c r="P104" s="434" t="s">
        <v>3401</v>
      </c>
      <c r="Q104" s="434" t="s">
        <v>3402</v>
      </c>
      <c r="R104" s="434" t="s">
        <v>3403</v>
      </c>
      <c r="S104" s="434" t="s">
        <v>2844</v>
      </c>
      <c r="T104" s="434" t="s">
        <v>3404</v>
      </c>
      <c r="U104" s="434" t="s">
        <v>3405</v>
      </c>
      <c r="V104" s="434" t="s">
        <v>3297</v>
      </c>
      <c r="W104" s="434" t="s">
        <v>3406</v>
      </c>
      <c r="X104" s="434" t="s">
        <v>3407</v>
      </c>
      <c r="Y104" s="434"/>
      <c r="Z104" s="434"/>
      <c r="AA104" s="434"/>
      <c r="AB104" s="434"/>
      <c r="AC104" s="434"/>
      <c r="AD104" s="434"/>
      <c r="AE104" s="434"/>
      <c r="AF104" s="434"/>
      <c r="AG104" s="434"/>
      <c r="AH104" s="434"/>
      <c r="AI104" s="434"/>
      <c r="AJ104" s="434"/>
      <c r="AK104" s="434"/>
      <c r="AL104" s="434"/>
      <c r="AM104" s="434"/>
      <c r="AN104" s="434"/>
      <c r="AO104" s="434"/>
      <c r="AP104" s="434"/>
      <c r="AQ104" s="434"/>
      <c r="AR104" s="434"/>
      <c r="AS104" s="434"/>
      <c r="AT104" s="434"/>
      <c r="AU104" s="434"/>
      <c r="AV104" s="434"/>
      <c r="AW104" s="434"/>
      <c r="AX104" s="434"/>
      <c r="AY104" s="434"/>
      <c r="AZ104" s="434"/>
      <c r="BA104" s="434"/>
      <c r="BB104" s="434"/>
      <c r="BC104" s="434"/>
      <c r="BD104" s="434"/>
      <c r="BE104" s="434"/>
      <c r="BF104" s="434"/>
      <c r="BG104" s="434"/>
      <c r="BH104" s="434"/>
      <c r="BI104" s="435">
        <v>75.38333333333334</v>
      </c>
    </row>
    <row r="105" spans="1:61">
      <c r="A105" s="1539"/>
      <c r="B105" s="432">
        <f t="shared" si="1"/>
        <v>21</v>
      </c>
      <c r="C105" s="433">
        <v>357</v>
      </c>
      <c r="D105" s="433" t="s">
        <v>851</v>
      </c>
      <c r="E105" s="433" t="s">
        <v>3408</v>
      </c>
      <c r="F105" s="434" t="s">
        <v>3098</v>
      </c>
      <c r="G105" s="434" t="s">
        <v>3409</v>
      </c>
      <c r="H105" s="434" t="s">
        <v>3410</v>
      </c>
      <c r="I105" s="434" t="s">
        <v>3411</v>
      </c>
      <c r="J105" s="434" t="s">
        <v>3412</v>
      </c>
      <c r="K105" s="434" t="s">
        <v>3413</v>
      </c>
      <c r="L105" s="1532" t="s">
        <v>3414</v>
      </c>
      <c r="M105" s="1533"/>
      <c r="N105" s="434" t="s">
        <v>3415</v>
      </c>
      <c r="O105" s="434" t="s">
        <v>3415</v>
      </c>
      <c r="P105" s="434" t="s">
        <v>3416</v>
      </c>
      <c r="Q105" s="434" t="s">
        <v>3417</v>
      </c>
      <c r="R105" s="434" t="s">
        <v>3418</v>
      </c>
      <c r="S105" s="434" t="s">
        <v>3038</v>
      </c>
      <c r="T105" s="434" t="s">
        <v>3419</v>
      </c>
      <c r="U105" s="434" t="s">
        <v>2736</v>
      </c>
      <c r="V105" s="434" t="s">
        <v>3420</v>
      </c>
      <c r="W105" s="434" t="s">
        <v>3421</v>
      </c>
      <c r="X105" s="434" t="s">
        <v>3422</v>
      </c>
      <c r="Y105" s="434"/>
      <c r="Z105" s="434"/>
      <c r="AA105" s="434"/>
      <c r="AB105" s="434"/>
      <c r="AC105" s="434"/>
      <c r="AD105" s="434"/>
      <c r="AE105" s="434"/>
      <c r="AF105" s="434"/>
      <c r="AG105" s="434"/>
      <c r="AH105" s="434"/>
      <c r="AI105" s="434"/>
      <c r="AJ105" s="434"/>
      <c r="AK105" s="434"/>
      <c r="AL105" s="434"/>
      <c r="AM105" s="434"/>
      <c r="AN105" s="434"/>
      <c r="AO105" s="434"/>
      <c r="AP105" s="434"/>
      <c r="AQ105" s="434"/>
      <c r="AR105" s="434"/>
      <c r="AS105" s="434"/>
      <c r="AT105" s="434"/>
      <c r="AU105" s="434"/>
      <c r="AV105" s="434"/>
      <c r="AW105" s="434"/>
      <c r="AX105" s="434"/>
      <c r="AY105" s="434"/>
      <c r="AZ105" s="434"/>
      <c r="BA105" s="434"/>
      <c r="BB105" s="434"/>
      <c r="BC105" s="434"/>
      <c r="BD105" s="434"/>
      <c r="BE105" s="434"/>
      <c r="BF105" s="434"/>
      <c r="BG105" s="434"/>
      <c r="BH105" s="434"/>
      <c r="BI105" s="435">
        <v>70.266666666666666</v>
      </c>
    </row>
    <row r="106" spans="1:61">
      <c r="A106" s="1539"/>
      <c r="B106" s="432">
        <f t="shared" si="1"/>
        <v>22</v>
      </c>
      <c r="C106" s="433">
        <v>330</v>
      </c>
      <c r="D106" s="433" t="s">
        <v>3423</v>
      </c>
      <c r="E106" s="433" t="s">
        <v>397</v>
      </c>
      <c r="F106" s="434" t="s">
        <v>3098</v>
      </c>
      <c r="G106" s="434" t="s">
        <v>3424</v>
      </c>
      <c r="H106" s="434" t="s">
        <v>3425</v>
      </c>
      <c r="I106" s="434" t="s">
        <v>3426</v>
      </c>
      <c r="J106" s="434" t="s">
        <v>3427</v>
      </c>
      <c r="K106" s="434" t="s">
        <v>3428</v>
      </c>
      <c r="L106" s="1532" t="s">
        <v>3368</v>
      </c>
      <c r="M106" s="1533"/>
      <c r="N106" s="434" t="s">
        <v>3429</v>
      </c>
      <c r="O106" s="434" t="s">
        <v>3429</v>
      </c>
      <c r="P106" s="434" t="s">
        <v>2654</v>
      </c>
      <c r="Q106" s="434" t="s">
        <v>3430</v>
      </c>
      <c r="R106" s="434" t="s">
        <v>3431</v>
      </c>
      <c r="S106" s="434" t="s">
        <v>1023</v>
      </c>
      <c r="T106" s="434" t="s">
        <v>3432</v>
      </c>
      <c r="U106" s="434" t="s">
        <v>3433</v>
      </c>
      <c r="V106" s="434" t="s">
        <v>3434</v>
      </c>
      <c r="W106" s="434" t="s">
        <v>3435</v>
      </c>
      <c r="X106" s="434" t="s">
        <v>3421</v>
      </c>
      <c r="Y106" s="434"/>
      <c r="Z106" s="434"/>
      <c r="AA106" s="434"/>
      <c r="AB106" s="434"/>
      <c r="AC106" s="434"/>
      <c r="AD106" s="434"/>
      <c r="AE106" s="434"/>
      <c r="AF106" s="434"/>
      <c r="AG106" s="434"/>
      <c r="AH106" s="434"/>
      <c r="AI106" s="434"/>
      <c r="AJ106" s="434"/>
      <c r="AK106" s="434"/>
      <c r="AL106" s="434"/>
      <c r="AM106" s="434"/>
      <c r="AN106" s="434"/>
      <c r="AO106" s="434"/>
      <c r="AP106" s="434"/>
      <c r="AQ106" s="434"/>
      <c r="AR106" s="434"/>
      <c r="AS106" s="434"/>
      <c r="AT106" s="434"/>
      <c r="AU106" s="434"/>
      <c r="AV106" s="434"/>
      <c r="AW106" s="434"/>
      <c r="AX106" s="434"/>
      <c r="AY106" s="434"/>
      <c r="AZ106" s="434"/>
      <c r="BA106" s="434"/>
      <c r="BB106" s="434"/>
      <c r="BC106" s="434"/>
      <c r="BD106" s="434"/>
      <c r="BE106" s="434"/>
      <c r="BF106" s="434"/>
      <c r="BG106" s="434"/>
      <c r="BH106" s="434"/>
      <c r="BI106" s="435">
        <v>55.13333333333334</v>
      </c>
    </row>
    <row r="107" spans="1:61">
      <c r="A107" s="1539"/>
      <c r="B107" s="432">
        <f t="shared" si="1"/>
        <v>23</v>
      </c>
      <c r="C107" s="433">
        <v>343</v>
      </c>
      <c r="D107" s="433" t="s">
        <v>3436</v>
      </c>
      <c r="E107" s="433" t="s">
        <v>863</v>
      </c>
      <c r="F107" s="434" t="s">
        <v>3098</v>
      </c>
      <c r="G107" s="434" t="s">
        <v>3437</v>
      </c>
      <c r="H107" s="434" t="s">
        <v>3438</v>
      </c>
      <c r="I107" s="434" t="s">
        <v>3439</v>
      </c>
      <c r="J107" s="434" t="s">
        <v>3440</v>
      </c>
      <c r="K107" s="434" t="s">
        <v>3441</v>
      </c>
      <c r="L107" s="1532" t="s">
        <v>3442</v>
      </c>
      <c r="M107" s="1533"/>
      <c r="N107" s="434" t="s">
        <v>3443</v>
      </c>
      <c r="O107" s="434" t="s">
        <v>3443</v>
      </c>
      <c r="P107" s="434" t="s">
        <v>3444</v>
      </c>
      <c r="Q107" s="434" t="s">
        <v>3445</v>
      </c>
      <c r="R107" s="434" t="s">
        <v>3446</v>
      </c>
      <c r="S107" s="434" t="s">
        <v>1870</v>
      </c>
      <c r="T107" s="434" t="s">
        <v>3447</v>
      </c>
      <c r="U107" s="434" t="s">
        <v>3448</v>
      </c>
      <c r="V107" s="434" t="s">
        <v>2000</v>
      </c>
      <c r="W107" s="434" t="s">
        <v>3449</v>
      </c>
      <c r="X107" s="434" t="s">
        <v>3450</v>
      </c>
      <c r="Y107" s="434"/>
      <c r="Z107" s="434"/>
      <c r="AA107" s="434"/>
      <c r="AB107" s="434"/>
      <c r="AC107" s="434"/>
      <c r="AD107" s="434"/>
      <c r="AE107" s="434"/>
      <c r="AF107" s="434"/>
      <c r="AG107" s="434"/>
      <c r="AH107" s="434"/>
      <c r="AI107" s="434"/>
      <c r="AJ107" s="434"/>
      <c r="AK107" s="434"/>
      <c r="AL107" s="434"/>
      <c r="AM107" s="434"/>
      <c r="AN107" s="434"/>
      <c r="AO107" s="434"/>
      <c r="AP107" s="434"/>
      <c r="AQ107" s="434"/>
      <c r="AR107" s="434"/>
      <c r="AS107" s="434"/>
      <c r="AT107" s="434"/>
      <c r="AU107" s="434"/>
      <c r="AV107" s="434"/>
      <c r="AW107" s="434"/>
      <c r="AX107" s="434"/>
      <c r="AY107" s="434"/>
      <c r="AZ107" s="434"/>
      <c r="BA107" s="434"/>
      <c r="BB107" s="434"/>
      <c r="BC107" s="434"/>
      <c r="BD107" s="434"/>
      <c r="BE107" s="434"/>
      <c r="BF107" s="434"/>
      <c r="BG107" s="434"/>
      <c r="BH107" s="434"/>
      <c r="BI107" s="435">
        <v>45.466666666666669</v>
      </c>
    </row>
    <row r="108" spans="1:61">
      <c r="A108" s="1539"/>
      <c r="B108" s="432">
        <f t="shared" si="1"/>
        <v>24</v>
      </c>
      <c r="C108" s="433">
        <v>335</v>
      </c>
      <c r="D108" s="433" t="s">
        <v>3451</v>
      </c>
      <c r="E108" s="433" t="s">
        <v>3452</v>
      </c>
      <c r="F108" s="434" t="s">
        <v>3098</v>
      </c>
      <c r="G108" s="434" t="s">
        <v>3453</v>
      </c>
      <c r="H108" s="434" t="s">
        <v>3454</v>
      </c>
      <c r="I108" s="434" t="s">
        <v>3455</v>
      </c>
      <c r="J108" s="434" t="s">
        <v>3456</v>
      </c>
      <c r="K108" s="434" t="s">
        <v>3457</v>
      </c>
      <c r="L108" s="1532" t="s">
        <v>3458</v>
      </c>
      <c r="M108" s="1533"/>
      <c r="N108" s="434" t="s">
        <v>3459</v>
      </c>
      <c r="O108" s="434" t="s">
        <v>3459</v>
      </c>
      <c r="P108" s="434" t="s">
        <v>3460</v>
      </c>
      <c r="Q108" s="434" t="s">
        <v>3461</v>
      </c>
      <c r="R108" s="434" t="s">
        <v>3462</v>
      </c>
      <c r="S108" s="434" t="s">
        <v>3463</v>
      </c>
      <c r="T108" s="434" t="s">
        <v>3187</v>
      </c>
      <c r="U108" s="434" t="s">
        <v>3464</v>
      </c>
      <c r="V108" s="434" t="s">
        <v>3297</v>
      </c>
      <c r="W108" s="434" t="s">
        <v>3465</v>
      </c>
      <c r="X108" s="434" t="s">
        <v>3466</v>
      </c>
      <c r="Y108" s="434"/>
      <c r="Z108" s="434"/>
      <c r="AA108" s="434"/>
      <c r="AB108" s="434"/>
      <c r="AC108" s="434"/>
      <c r="AD108" s="434"/>
      <c r="AE108" s="434"/>
      <c r="AF108" s="434"/>
      <c r="AG108" s="434"/>
      <c r="AH108" s="434"/>
      <c r="AI108" s="434"/>
      <c r="AJ108" s="434"/>
      <c r="AK108" s="434"/>
      <c r="AL108" s="434"/>
      <c r="AM108" s="434"/>
      <c r="AN108" s="434"/>
      <c r="AO108" s="434"/>
      <c r="AP108" s="434"/>
      <c r="AQ108" s="434"/>
      <c r="AR108" s="434"/>
      <c r="AS108" s="434"/>
      <c r="AT108" s="434"/>
      <c r="AU108" s="434"/>
      <c r="AV108" s="434"/>
      <c r="AW108" s="434"/>
      <c r="AX108" s="434"/>
      <c r="AY108" s="434"/>
      <c r="AZ108" s="434"/>
      <c r="BA108" s="434"/>
      <c r="BB108" s="434"/>
      <c r="BC108" s="434"/>
      <c r="BD108" s="434"/>
      <c r="BE108" s="434"/>
      <c r="BF108" s="434"/>
      <c r="BG108" s="434"/>
      <c r="BH108" s="434"/>
      <c r="BI108" s="435">
        <v>40.099999999999994</v>
      </c>
    </row>
    <row r="109" spans="1:61">
      <c r="A109" s="1539"/>
      <c r="B109" s="432">
        <f t="shared" si="1"/>
        <v>25</v>
      </c>
      <c r="C109" s="433">
        <v>306</v>
      </c>
      <c r="D109" s="433" t="s">
        <v>3467</v>
      </c>
      <c r="E109" s="433" t="s">
        <v>3468</v>
      </c>
      <c r="F109" s="434" t="s">
        <v>3098</v>
      </c>
      <c r="G109" s="434" t="s">
        <v>3469</v>
      </c>
      <c r="H109" s="434" t="s">
        <v>3470</v>
      </c>
      <c r="I109" s="434" t="s">
        <v>3471</v>
      </c>
      <c r="J109" s="434" t="s">
        <v>3472</v>
      </c>
      <c r="K109" s="434" t="s">
        <v>3473</v>
      </c>
      <c r="L109" s="1532" t="s">
        <v>3474</v>
      </c>
      <c r="M109" s="1533"/>
      <c r="N109" s="434" t="s">
        <v>3475</v>
      </c>
      <c r="O109" s="434" t="s">
        <v>3475</v>
      </c>
      <c r="P109" s="434" t="s">
        <v>3476</v>
      </c>
      <c r="Q109" s="434" t="s">
        <v>3477</v>
      </c>
      <c r="R109" s="434" t="s">
        <v>3478</v>
      </c>
      <c r="S109" s="434" t="s">
        <v>3479</v>
      </c>
      <c r="T109" s="434" t="s">
        <v>3480</v>
      </c>
      <c r="U109" s="434" t="s">
        <v>3481</v>
      </c>
      <c r="V109" s="434" t="s">
        <v>3482</v>
      </c>
      <c r="W109" s="434" t="s">
        <v>3483</v>
      </c>
      <c r="X109" s="434" t="s">
        <v>3484</v>
      </c>
      <c r="Y109" s="434"/>
      <c r="Z109" s="434"/>
      <c r="AA109" s="434"/>
      <c r="AB109" s="434"/>
      <c r="AC109" s="434"/>
      <c r="AD109" s="434"/>
      <c r="AE109" s="434"/>
      <c r="AF109" s="434"/>
      <c r="AG109" s="434"/>
      <c r="AH109" s="434"/>
      <c r="AI109" s="434"/>
      <c r="AJ109" s="434"/>
      <c r="AK109" s="434"/>
      <c r="AL109" s="434"/>
      <c r="AM109" s="434"/>
      <c r="AN109" s="434"/>
      <c r="AO109" s="434"/>
      <c r="AP109" s="434"/>
      <c r="AQ109" s="434"/>
      <c r="AR109" s="434"/>
      <c r="AS109" s="434"/>
      <c r="AT109" s="434"/>
      <c r="AU109" s="434"/>
      <c r="AV109" s="434"/>
      <c r="AW109" s="434"/>
      <c r="AX109" s="434"/>
      <c r="AY109" s="434"/>
      <c r="AZ109" s="434"/>
      <c r="BA109" s="434"/>
      <c r="BB109" s="434"/>
      <c r="BC109" s="434"/>
      <c r="BD109" s="434"/>
      <c r="BE109" s="434"/>
      <c r="BF109" s="434"/>
      <c r="BG109" s="434"/>
      <c r="BH109" s="434"/>
      <c r="BI109" s="435">
        <v>40</v>
      </c>
    </row>
    <row r="110" spans="1:61">
      <c r="A110" s="1539"/>
      <c r="B110" s="1534" t="s">
        <v>1086</v>
      </c>
      <c r="C110" s="433">
        <v>207</v>
      </c>
      <c r="D110" s="433" t="s">
        <v>868</v>
      </c>
      <c r="E110" s="433" t="s">
        <v>223</v>
      </c>
      <c r="F110" s="434" t="s">
        <v>3098</v>
      </c>
      <c r="G110" s="434"/>
      <c r="H110" s="434"/>
      <c r="I110" s="434"/>
      <c r="J110" s="434"/>
      <c r="K110" s="434"/>
      <c r="L110" s="1532"/>
      <c r="M110" s="1533"/>
      <c r="N110" s="434"/>
      <c r="O110" s="434"/>
      <c r="P110" s="434"/>
      <c r="Q110" s="434"/>
      <c r="R110" s="434"/>
      <c r="S110" s="434"/>
      <c r="T110" s="434"/>
      <c r="U110" s="434"/>
      <c r="V110" s="434"/>
      <c r="W110" s="434"/>
      <c r="X110" s="434"/>
      <c r="Y110" s="434"/>
      <c r="Z110" s="434"/>
      <c r="AA110" s="434"/>
      <c r="AB110" s="434"/>
      <c r="AC110" s="434"/>
      <c r="AD110" s="434"/>
      <c r="AE110" s="434"/>
      <c r="AF110" s="434"/>
      <c r="AG110" s="434"/>
      <c r="AH110" s="434"/>
      <c r="AI110" s="434"/>
      <c r="AJ110" s="434"/>
      <c r="AK110" s="434"/>
      <c r="AL110" s="434"/>
      <c r="AM110" s="434"/>
      <c r="AN110" s="434"/>
      <c r="AO110" s="434"/>
      <c r="AP110" s="434"/>
      <c r="AQ110" s="434"/>
      <c r="AR110" s="434"/>
      <c r="AS110" s="434"/>
      <c r="AT110" s="434"/>
      <c r="AU110" s="434"/>
      <c r="AV110" s="434"/>
      <c r="AW110" s="434"/>
      <c r="AX110" s="434"/>
      <c r="AY110" s="434"/>
      <c r="AZ110" s="434"/>
      <c r="BA110" s="434"/>
      <c r="BB110" s="434"/>
      <c r="BC110" s="434"/>
      <c r="BD110" s="434"/>
      <c r="BE110" s="434"/>
      <c r="BF110" s="434"/>
      <c r="BG110" s="434"/>
      <c r="BH110" s="434"/>
      <c r="BI110" s="434"/>
    </row>
    <row r="111" spans="1:61">
      <c r="A111" s="1539"/>
      <c r="B111" s="1535"/>
      <c r="C111" s="433">
        <v>280</v>
      </c>
      <c r="D111" s="433" t="s">
        <v>3485</v>
      </c>
      <c r="E111" s="433" t="s">
        <v>421</v>
      </c>
      <c r="F111" s="434" t="s">
        <v>3098</v>
      </c>
      <c r="G111" s="434" t="s">
        <v>3486</v>
      </c>
      <c r="H111" s="434" t="s">
        <v>3487</v>
      </c>
      <c r="I111" s="434" t="s">
        <v>3488</v>
      </c>
      <c r="J111" s="434" t="s">
        <v>3489</v>
      </c>
      <c r="K111" s="434" t="s">
        <v>3490</v>
      </c>
      <c r="L111" s="1532" t="s">
        <v>3491</v>
      </c>
      <c r="M111" s="1533"/>
      <c r="N111" s="434" t="s">
        <v>3492</v>
      </c>
      <c r="O111" s="434" t="s">
        <v>3492</v>
      </c>
      <c r="P111" s="434" t="s">
        <v>1525</v>
      </c>
      <c r="Q111" s="434"/>
      <c r="R111" s="434"/>
      <c r="S111" s="434"/>
      <c r="T111" s="434"/>
      <c r="U111" s="434"/>
      <c r="V111" s="434"/>
      <c r="W111" s="434"/>
      <c r="X111" s="434"/>
      <c r="Y111" s="434"/>
      <c r="Z111" s="434"/>
      <c r="AA111" s="434"/>
      <c r="AB111" s="434"/>
      <c r="AC111" s="434"/>
      <c r="AD111" s="434"/>
      <c r="AE111" s="434"/>
      <c r="AF111" s="434"/>
      <c r="AG111" s="434"/>
      <c r="AH111" s="434"/>
      <c r="AI111" s="434"/>
      <c r="AJ111" s="434"/>
      <c r="AK111" s="434"/>
      <c r="AL111" s="434"/>
      <c r="AM111" s="434"/>
      <c r="AN111" s="434"/>
      <c r="AO111" s="434"/>
      <c r="AP111" s="434"/>
      <c r="AQ111" s="434"/>
      <c r="AR111" s="434"/>
      <c r="AS111" s="434"/>
      <c r="AT111" s="434"/>
      <c r="AU111" s="434"/>
      <c r="AV111" s="434"/>
      <c r="AW111" s="434"/>
      <c r="AX111" s="434"/>
      <c r="AY111" s="434"/>
      <c r="AZ111" s="434"/>
      <c r="BA111" s="434"/>
      <c r="BB111" s="434"/>
      <c r="BC111" s="434"/>
      <c r="BD111" s="434"/>
      <c r="BE111" s="434"/>
      <c r="BF111" s="434"/>
      <c r="BG111" s="434"/>
      <c r="BH111" s="434"/>
      <c r="BI111" s="434"/>
    </row>
    <row r="112" spans="1:61">
      <c r="A112" s="1539"/>
      <c r="B112" s="1535"/>
      <c r="C112" s="433">
        <v>332</v>
      </c>
      <c r="D112" s="433" t="s">
        <v>857</v>
      </c>
      <c r="E112" s="433" t="s">
        <v>3493</v>
      </c>
      <c r="F112" s="434" t="s">
        <v>3098</v>
      </c>
      <c r="G112" s="434" t="s">
        <v>3494</v>
      </c>
      <c r="H112" s="434" t="s">
        <v>3495</v>
      </c>
      <c r="I112" s="434" t="s">
        <v>3496</v>
      </c>
      <c r="J112" s="434" t="s">
        <v>3497</v>
      </c>
      <c r="K112" s="434" t="s">
        <v>3498</v>
      </c>
      <c r="L112" s="1532" t="s">
        <v>3499</v>
      </c>
      <c r="M112" s="1533"/>
      <c r="N112" s="434" t="s">
        <v>3500</v>
      </c>
      <c r="O112" s="434" t="s">
        <v>3500</v>
      </c>
      <c r="P112" s="434" t="s">
        <v>1525</v>
      </c>
      <c r="Q112" s="434"/>
      <c r="R112" s="434"/>
      <c r="S112" s="434"/>
      <c r="T112" s="434"/>
      <c r="U112" s="434"/>
      <c r="V112" s="434"/>
      <c r="W112" s="434"/>
      <c r="X112" s="434"/>
      <c r="Y112" s="434"/>
      <c r="Z112" s="434"/>
      <c r="AA112" s="434"/>
      <c r="AB112" s="434"/>
      <c r="AC112" s="434"/>
      <c r="AD112" s="434"/>
      <c r="AE112" s="434"/>
      <c r="AF112" s="434"/>
      <c r="AG112" s="434"/>
      <c r="AH112" s="434"/>
      <c r="AI112" s="434"/>
      <c r="AJ112" s="434"/>
      <c r="AK112" s="434"/>
      <c r="AL112" s="434"/>
      <c r="AM112" s="434"/>
      <c r="AN112" s="434"/>
      <c r="AO112" s="434"/>
      <c r="AP112" s="434"/>
      <c r="AQ112" s="434"/>
      <c r="AR112" s="434"/>
      <c r="AS112" s="434"/>
      <c r="AT112" s="434"/>
      <c r="AU112" s="434"/>
      <c r="AV112" s="434"/>
      <c r="AW112" s="434"/>
      <c r="AX112" s="434"/>
      <c r="AY112" s="434"/>
      <c r="AZ112" s="434"/>
      <c r="BA112" s="434"/>
      <c r="BB112" s="434"/>
      <c r="BC112" s="434"/>
      <c r="BD112" s="434"/>
      <c r="BE112" s="434"/>
      <c r="BF112" s="434"/>
      <c r="BG112" s="434"/>
      <c r="BH112" s="434"/>
      <c r="BI112" s="434"/>
    </row>
    <row r="113" spans="1:61">
      <c r="A113" s="1539"/>
      <c r="B113" s="1535"/>
      <c r="C113" s="433">
        <v>315</v>
      </c>
      <c r="D113" s="433" t="s">
        <v>3501</v>
      </c>
      <c r="E113" s="433" t="s">
        <v>881</v>
      </c>
      <c r="F113" s="434" t="s">
        <v>3098</v>
      </c>
      <c r="G113" s="434" t="s">
        <v>3502</v>
      </c>
      <c r="H113" s="434" t="s">
        <v>3330</v>
      </c>
      <c r="I113" s="434" t="s">
        <v>3503</v>
      </c>
      <c r="J113" s="434" t="s">
        <v>3504</v>
      </c>
      <c r="K113" s="434" t="s">
        <v>3332</v>
      </c>
      <c r="L113" s="1532" t="s">
        <v>3505</v>
      </c>
      <c r="M113" s="1533"/>
      <c r="N113" s="434" t="s">
        <v>3335</v>
      </c>
      <c r="O113" s="434" t="s">
        <v>3335</v>
      </c>
      <c r="P113" s="434" t="s">
        <v>3506</v>
      </c>
      <c r="Q113" s="434"/>
      <c r="R113" s="434"/>
      <c r="S113" s="434"/>
      <c r="T113" s="434"/>
      <c r="U113" s="434"/>
      <c r="V113" s="434"/>
      <c r="W113" s="434"/>
      <c r="X113" s="434"/>
      <c r="Y113" s="434"/>
      <c r="Z113" s="434"/>
      <c r="AA113" s="434"/>
      <c r="AB113" s="434"/>
      <c r="AC113" s="434"/>
      <c r="AD113" s="434"/>
      <c r="AE113" s="434"/>
      <c r="AF113" s="434"/>
      <c r="AG113" s="434"/>
      <c r="AH113" s="434"/>
      <c r="AI113" s="434"/>
      <c r="AJ113" s="434"/>
      <c r="AK113" s="434"/>
      <c r="AL113" s="434"/>
      <c r="AM113" s="434"/>
      <c r="AN113" s="434"/>
      <c r="AO113" s="434"/>
      <c r="AP113" s="434"/>
      <c r="AQ113" s="434"/>
      <c r="AR113" s="434"/>
      <c r="AS113" s="434"/>
      <c r="AT113" s="434"/>
      <c r="AU113" s="434"/>
      <c r="AV113" s="434"/>
      <c r="AW113" s="434"/>
      <c r="AX113" s="434"/>
      <c r="AY113" s="434"/>
      <c r="AZ113" s="434"/>
      <c r="BA113" s="434"/>
      <c r="BB113" s="434"/>
      <c r="BC113" s="434"/>
      <c r="BD113" s="434"/>
      <c r="BE113" s="434"/>
      <c r="BF113" s="434"/>
      <c r="BG113" s="434"/>
      <c r="BH113" s="434"/>
      <c r="BI113" s="434"/>
    </row>
    <row r="114" spans="1:61">
      <c r="A114" s="1539"/>
      <c r="B114" s="1535"/>
      <c r="C114" s="433">
        <v>264</v>
      </c>
      <c r="D114" s="433" t="s">
        <v>3507</v>
      </c>
      <c r="E114" s="433" t="s">
        <v>3508</v>
      </c>
      <c r="F114" s="434" t="s">
        <v>3098</v>
      </c>
      <c r="G114" s="434" t="s">
        <v>3509</v>
      </c>
      <c r="H114" s="434" t="s">
        <v>3510</v>
      </c>
      <c r="I114" s="434" t="s">
        <v>3511</v>
      </c>
      <c r="J114" s="434" t="s">
        <v>3512</v>
      </c>
      <c r="K114" s="434" t="s">
        <v>3513</v>
      </c>
      <c r="L114" s="1532" t="s">
        <v>3514</v>
      </c>
      <c r="M114" s="1533"/>
      <c r="N114" s="434" t="s">
        <v>3515</v>
      </c>
      <c r="O114" s="434" t="s">
        <v>3515</v>
      </c>
      <c r="P114" s="434" t="s">
        <v>1525</v>
      </c>
      <c r="Q114" s="434"/>
      <c r="R114" s="434"/>
      <c r="S114" s="434"/>
      <c r="T114" s="434"/>
      <c r="U114" s="434"/>
      <c r="V114" s="434"/>
      <c r="W114" s="434"/>
      <c r="X114" s="434"/>
      <c r="Y114" s="434"/>
      <c r="Z114" s="434"/>
      <c r="AA114" s="434"/>
      <c r="AB114" s="434"/>
      <c r="AC114" s="434"/>
      <c r="AD114" s="434"/>
      <c r="AE114" s="434"/>
      <c r="AF114" s="434"/>
      <c r="AG114" s="434"/>
      <c r="AH114" s="434"/>
      <c r="AI114" s="434"/>
      <c r="AJ114" s="434"/>
      <c r="AK114" s="434"/>
      <c r="AL114" s="434"/>
      <c r="AM114" s="434"/>
      <c r="AN114" s="434"/>
      <c r="AO114" s="434"/>
      <c r="AP114" s="434"/>
      <c r="AQ114" s="434"/>
      <c r="AR114" s="434"/>
      <c r="AS114" s="434"/>
      <c r="AT114" s="434"/>
      <c r="AU114" s="434"/>
      <c r="AV114" s="434"/>
      <c r="AW114" s="434"/>
      <c r="AX114" s="434"/>
      <c r="AY114" s="434"/>
      <c r="AZ114" s="434"/>
      <c r="BA114" s="434"/>
      <c r="BB114" s="434"/>
      <c r="BC114" s="434"/>
      <c r="BD114" s="434"/>
      <c r="BE114" s="434"/>
      <c r="BF114" s="434"/>
      <c r="BG114" s="434"/>
      <c r="BH114" s="434"/>
      <c r="BI114" s="434"/>
    </row>
    <row r="115" spans="1:61">
      <c r="A115" s="1539"/>
      <c r="B115" s="1535"/>
      <c r="C115" s="433">
        <v>206</v>
      </c>
      <c r="D115" s="433" t="s">
        <v>3516</v>
      </c>
      <c r="E115" s="433" t="s">
        <v>2190</v>
      </c>
      <c r="F115" s="434" t="s">
        <v>3098</v>
      </c>
      <c r="G115" s="434" t="s">
        <v>3517</v>
      </c>
      <c r="H115" s="434" t="s">
        <v>3518</v>
      </c>
      <c r="I115" s="434" t="s">
        <v>1633</v>
      </c>
      <c r="J115" s="434" t="s">
        <v>1715</v>
      </c>
      <c r="K115" s="434" t="s">
        <v>3519</v>
      </c>
      <c r="L115" s="1532" t="s">
        <v>3520</v>
      </c>
      <c r="M115" s="1533"/>
      <c r="N115" s="434" t="s">
        <v>1878</v>
      </c>
      <c r="O115" s="434" t="s">
        <v>1878</v>
      </c>
      <c r="P115" s="434" t="s">
        <v>1525</v>
      </c>
      <c r="Q115" s="434"/>
      <c r="R115" s="434"/>
      <c r="S115" s="434"/>
      <c r="T115" s="434"/>
      <c r="U115" s="434"/>
      <c r="V115" s="434"/>
      <c r="W115" s="434"/>
      <c r="X115" s="434"/>
      <c r="Y115" s="434"/>
      <c r="Z115" s="434"/>
      <c r="AA115" s="434"/>
      <c r="AB115" s="434"/>
      <c r="AC115" s="434"/>
      <c r="AD115" s="434"/>
      <c r="AE115" s="434"/>
      <c r="AF115" s="434"/>
      <c r="AG115" s="434"/>
      <c r="AH115" s="434"/>
      <c r="AI115" s="434"/>
      <c r="AJ115" s="434"/>
      <c r="AK115" s="434"/>
      <c r="AL115" s="434"/>
      <c r="AM115" s="434"/>
      <c r="AN115" s="434"/>
      <c r="AO115" s="434"/>
      <c r="AP115" s="434"/>
      <c r="AQ115" s="434"/>
      <c r="AR115" s="434"/>
      <c r="AS115" s="434"/>
      <c r="AT115" s="434"/>
      <c r="AU115" s="434"/>
      <c r="AV115" s="434"/>
      <c r="AW115" s="434"/>
      <c r="AX115" s="434"/>
      <c r="AY115" s="434"/>
      <c r="AZ115" s="434"/>
      <c r="BA115" s="434"/>
      <c r="BB115" s="434"/>
      <c r="BC115" s="434"/>
      <c r="BD115" s="434"/>
      <c r="BE115" s="434"/>
      <c r="BF115" s="434"/>
      <c r="BG115" s="434"/>
      <c r="BH115" s="434"/>
      <c r="BI115" s="434"/>
    </row>
    <row r="116" spans="1:61">
      <c r="A116" s="1539"/>
      <c r="B116" s="1535"/>
      <c r="C116" s="433">
        <v>210</v>
      </c>
      <c r="D116" s="433" t="s">
        <v>3521</v>
      </c>
      <c r="E116" s="433" t="s">
        <v>3522</v>
      </c>
      <c r="F116" s="434" t="s">
        <v>3098</v>
      </c>
      <c r="G116" s="434"/>
      <c r="H116" s="434"/>
      <c r="I116" s="434"/>
      <c r="J116" s="434"/>
      <c r="K116" s="434"/>
      <c r="L116" s="1532"/>
      <c r="M116" s="1533"/>
      <c r="N116" s="434"/>
      <c r="O116" s="434"/>
      <c r="P116" s="434"/>
      <c r="Q116" s="434"/>
      <c r="R116" s="434"/>
      <c r="S116" s="434"/>
      <c r="T116" s="434"/>
      <c r="U116" s="434"/>
      <c r="V116" s="434"/>
      <c r="W116" s="434"/>
      <c r="X116" s="434"/>
      <c r="Y116" s="434"/>
      <c r="Z116" s="434"/>
      <c r="AA116" s="434"/>
      <c r="AB116" s="434"/>
      <c r="AC116" s="434"/>
      <c r="AD116" s="434"/>
      <c r="AE116" s="434"/>
      <c r="AF116" s="434"/>
      <c r="AG116" s="434"/>
      <c r="AH116" s="434"/>
      <c r="AI116" s="434"/>
      <c r="AJ116" s="434"/>
      <c r="AK116" s="434"/>
      <c r="AL116" s="434"/>
      <c r="AM116" s="434"/>
      <c r="AN116" s="434"/>
      <c r="AO116" s="434"/>
      <c r="AP116" s="434"/>
      <c r="AQ116" s="434"/>
      <c r="AR116" s="434"/>
      <c r="AS116" s="434"/>
      <c r="AT116" s="434"/>
      <c r="AU116" s="434"/>
      <c r="AV116" s="434"/>
      <c r="AW116" s="434"/>
      <c r="AX116" s="434"/>
      <c r="AY116" s="434"/>
      <c r="AZ116" s="434"/>
      <c r="BA116" s="434"/>
      <c r="BB116" s="434"/>
      <c r="BC116" s="434"/>
      <c r="BD116" s="434"/>
      <c r="BE116" s="434"/>
      <c r="BF116" s="434"/>
      <c r="BG116" s="434"/>
      <c r="BH116" s="434"/>
      <c r="BI116" s="434"/>
    </row>
    <row r="117" spans="1:61">
      <c r="A117" s="1539"/>
      <c r="B117" s="1535"/>
      <c r="C117" s="433">
        <v>334</v>
      </c>
      <c r="D117" s="433" t="s">
        <v>3523</v>
      </c>
      <c r="E117" s="433" t="s">
        <v>3524</v>
      </c>
      <c r="F117" s="434" t="s">
        <v>3098</v>
      </c>
      <c r="G117" s="434" t="s">
        <v>3525</v>
      </c>
      <c r="H117" s="434" t="s">
        <v>3526</v>
      </c>
      <c r="I117" s="434" t="s">
        <v>3527</v>
      </c>
      <c r="J117" s="434" t="s">
        <v>3528</v>
      </c>
      <c r="K117" s="434" t="s">
        <v>3529</v>
      </c>
      <c r="L117" s="1532" t="s">
        <v>3530</v>
      </c>
      <c r="M117" s="1533"/>
      <c r="N117" s="434" t="s">
        <v>2388</v>
      </c>
      <c r="O117" s="434" t="s">
        <v>2388</v>
      </c>
      <c r="P117" s="434" t="s">
        <v>3531</v>
      </c>
      <c r="Q117" s="434"/>
      <c r="R117" s="434"/>
      <c r="S117" s="434"/>
      <c r="T117" s="434"/>
      <c r="U117" s="434"/>
      <c r="V117" s="434"/>
      <c r="W117" s="434"/>
      <c r="X117" s="434"/>
      <c r="Y117" s="434"/>
      <c r="Z117" s="434"/>
      <c r="AA117" s="434"/>
      <c r="AB117" s="434"/>
      <c r="AC117" s="434"/>
      <c r="AD117" s="434"/>
      <c r="AE117" s="434"/>
      <c r="AF117" s="434"/>
      <c r="AG117" s="434"/>
      <c r="AH117" s="434"/>
      <c r="AI117" s="434"/>
      <c r="AJ117" s="434"/>
      <c r="AK117" s="434"/>
      <c r="AL117" s="434"/>
      <c r="AM117" s="434"/>
      <c r="AN117" s="434"/>
      <c r="AO117" s="434"/>
      <c r="AP117" s="434"/>
      <c r="AQ117" s="434"/>
      <c r="AR117" s="434"/>
      <c r="AS117" s="434"/>
      <c r="AT117" s="434"/>
      <c r="AU117" s="434"/>
      <c r="AV117" s="434"/>
      <c r="AW117" s="434"/>
      <c r="AX117" s="434"/>
      <c r="AY117" s="434"/>
      <c r="AZ117" s="434"/>
      <c r="BA117" s="434"/>
      <c r="BB117" s="434"/>
      <c r="BC117" s="434"/>
      <c r="BD117" s="434"/>
      <c r="BE117" s="434"/>
      <c r="BF117" s="434"/>
      <c r="BG117" s="434"/>
      <c r="BH117" s="434"/>
      <c r="BI117" s="434"/>
    </row>
    <row r="118" spans="1:61">
      <c r="A118" s="1539"/>
      <c r="B118" s="1535"/>
      <c r="C118" s="433">
        <v>371</v>
      </c>
      <c r="D118" s="433" t="s">
        <v>575</v>
      </c>
      <c r="E118" s="433" t="s">
        <v>3532</v>
      </c>
      <c r="F118" s="434" t="s">
        <v>3098</v>
      </c>
      <c r="G118" s="434" t="s">
        <v>3533</v>
      </c>
      <c r="H118" s="434" t="s">
        <v>959</v>
      </c>
      <c r="I118" s="434" t="s">
        <v>3534</v>
      </c>
      <c r="J118" s="434" t="s">
        <v>3535</v>
      </c>
      <c r="K118" s="434" t="s">
        <v>3536</v>
      </c>
      <c r="L118" s="1532" t="s">
        <v>3537</v>
      </c>
      <c r="M118" s="1533"/>
      <c r="N118" s="434" t="s">
        <v>3538</v>
      </c>
      <c r="O118" s="434" t="s">
        <v>3538</v>
      </c>
      <c r="P118" s="434" t="s">
        <v>1525</v>
      </c>
      <c r="Q118" s="434"/>
      <c r="R118" s="434"/>
      <c r="S118" s="434"/>
      <c r="T118" s="434"/>
      <c r="U118" s="434"/>
      <c r="V118" s="434"/>
      <c r="W118" s="434"/>
      <c r="X118" s="434"/>
      <c r="Y118" s="434"/>
      <c r="Z118" s="434"/>
      <c r="AA118" s="434"/>
      <c r="AB118" s="434"/>
      <c r="AC118" s="434"/>
      <c r="AD118" s="434"/>
      <c r="AE118" s="434"/>
      <c r="AF118" s="434"/>
      <c r="AG118" s="434"/>
      <c r="AH118" s="434"/>
      <c r="AI118" s="434"/>
      <c r="AJ118" s="434"/>
      <c r="AK118" s="434"/>
      <c r="AL118" s="434"/>
      <c r="AM118" s="434"/>
      <c r="AN118" s="434"/>
      <c r="AO118" s="434"/>
      <c r="AP118" s="434"/>
      <c r="AQ118" s="434"/>
      <c r="AR118" s="434"/>
      <c r="AS118" s="434"/>
      <c r="AT118" s="434"/>
      <c r="AU118" s="434"/>
      <c r="AV118" s="434"/>
      <c r="AW118" s="434"/>
      <c r="AX118" s="434"/>
      <c r="AY118" s="434"/>
      <c r="AZ118" s="434"/>
      <c r="BA118" s="434"/>
      <c r="BB118" s="434"/>
      <c r="BC118" s="434"/>
      <c r="BD118" s="434"/>
      <c r="BE118" s="434"/>
      <c r="BF118" s="434"/>
      <c r="BG118" s="434"/>
      <c r="BH118" s="434"/>
      <c r="BI118" s="434"/>
    </row>
    <row r="119" spans="1:61">
      <c r="A119" s="1539"/>
      <c r="B119" s="1535"/>
      <c r="C119" s="433">
        <v>341</v>
      </c>
      <c r="D119" s="433" t="s">
        <v>3539</v>
      </c>
      <c r="E119" s="433" t="s">
        <v>836</v>
      </c>
      <c r="F119" s="434" t="s">
        <v>3098</v>
      </c>
      <c r="G119" s="434" t="s">
        <v>597</v>
      </c>
      <c r="H119" s="434" t="s">
        <v>3540</v>
      </c>
      <c r="I119" s="434" t="s">
        <v>3541</v>
      </c>
      <c r="J119" s="434" t="s">
        <v>3542</v>
      </c>
      <c r="K119" s="434" t="s">
        <v>3543</v>
      </c>
      <c r="L119" s="1532" t="s">
        <v>3544</v>
      </c>
      <c r="M119" s="1533"/>
      <c r="N119" s="434" t="s">
        <v>3545</v>
      </c>
      <c r="O119" s="434" t="s">
        <v>3545</v>
      </c>
      <c r="P119" s="434" t="s">
        <v>1525</v>
      </c>
      <c r="Q119" s="434"/>
      <c r="R119" s="434"/>
      <c r="S119" s="434"/>
      <c r="T119" s="434"/>
      <c r="U119" s="434"/>
      <c r="V119" s="434"/>
      <c r="W119" s="434"/>
      <c r="X119" s="434"/>
      <c r="Y119" s="434"/>
      <c r="Z119" s="434"/>
      <c r="AA119" s="434"/>
      <c r="AB119" s="434"/>
      <c r="AC119" s="434"/>
      <c r="AD119" s="434"/>
      <c r="AE119" s="434"/>
      <c r="AF119" s="434"/>
      <c r="AG119" s="434"/>
      <c r="AH119" s="434"/>
      <c r="AI119" s="434"/>
      <c r="AJ119" s="434"/>
      <c r="AK119" s="434"/>
      <c r="AL119" s="434"/>
      <c r="AM119" s="434"/>
      <c r="AN119" s="434"/>
      <c r="AO119" s="434"/>
      <c r="AP119" s="434"/>
      <c r="AQ119" s="434"/>
      <c r="AR119" s="434"/>
      <c r="AS119" s="434"/>
      <c r="AT119" s="434"/>
      <c r="AU119" s="434"/>
      <c r="AV119" s="434"/>
      <c r="AW119" s="434"/>
      <c r="AX119" s="434"/>
      <c r="AY119" s="434"/>
      <c r="AZ119" s="434"/>
      <c r="BA119" s="434"/>
      <c r="BB119" s="434"/>
      <c r="BC119" s="434"/>
      <c r="BD119" s="434"/>
      <c r="BE119" s="434"/>
      <c r="BF119" s="434"/>
      <c r="BG119" s="434"/>
      <c r="BH119" s="434"/>
      <c r="BI119" s="434"/>
    </row>
    <row r="120" spans="1:61">
      <c r="A120" s="1539"/>
      <c r="B120" s="1535"/>
      <c r="C120" s="433">
        <v>217</v>
      </c>
      <c r="D120" s="433" t="s">
        <v>685</v>
      </c>
      <c r="E120" s="433" t="s">
        <v>3546</v>
      </c>
      <c r="F120" s="434" t="s">
        <v>3098</v>
      </c>
      <c r="G120" s="434" t="s">
        <v>3547</v>
      </c>
      <c r="H120" s="434" t="s">
        <v>3548</v>
      </c>
      <c r="I120" s="434" t="s">
        <v>3549</v>
      </c>
      <c r="J120" s="434" t="s">
        <v>3150</v>
      </c>
      <c r="K120" s="434" t="s">
        <v>3550</v>
      </c>
      <c r="L120" s="1532" t="s">
        <v>3551</v>
      </c>
      <c r="M120" s="1533"/>
      <c r="N120" s="434" t="s">
        <v>3552</v>
      </c>
      <c r="O120" s="434" t="s">
        <v>3552</v>
      </c>
      <c r="P120" s="434" t="s">
        <v>3553</v>
      </c>
      <c r="Q120" s="434"/>
      <c r="R120" s="434"/>
      <c r="S120" s="434"/>
      <c r="T120" s="434"/>
      <c r="U120" s="434"/>
      <c r="V120" s="434"/>
      <c r="W120" s="434"/>
      <c r="X120" s="434"/>
      <c r="Y120" s="434"/>
      <c r="Z120" s="434"/>
      <c r="AA120" s="434"/>
      <c r="AB120" s="434"/>
      <c r="AC120" s="434"/>
      <c r="AD120" s="434"/>
      <c r="AE120" s="434"/>
      <c r="AF120" s="434"/>
      <c r="AG120" s="434"/>
      <c r="AH120" s="434"/>
      <c r="AI120" s="434"/>
      <c r="AJ120" s="434"/>
      <c r="AK120" s="434"/>
      <c r="AL120" s="434"/>
      <c r="AM120" s="434"/>
      <c r="AN120" s="434"/>
      <c r="AO120" s="434"/>
      <c r="AP120" s="434"/>
      <c r="AQ120" s="434"/>
      <c r="AR120" s="434"/>
      <c r="AS120" s="434"/>
      <c r="AT120" s="434"/>
      <c r="AU120" s="434"/>
      <c r="AV120" s="434"/>
      <c r="AW120" s="434"/>
      <c r="AX120" s="434"/>
      <c r="AY120" s="434"/>
      <c r="AZ120" s="434"/>
      <c r="BA120" s="434"/>
      <c r="BB120" s="434"/>
      <c r="BC120" s="434"/>
      <c r="BD120" s="434"/>
      <c r="BE120" s="434"/>
      <c r="BF120" s="434"/>
      <c r="BG120" s="434"/>
      <c r="BH120" s="434"/>
      <c r="BI120" s="434"/>
    </row>
    <row r="121" spans="1:61">
      <c r="A121" s="1539"/>
      <c r="B121" s="1535"/>
      <c r="C121" s="433">
        <v>317</v>
      </c>
      <c r="D121" s="433" t="s">
        <v>3253</v>
      </c>
      <c r="E121" s="433" t="s">
        <v>238</v>
      </c>
      <c r="F121" s="434" t="s">
        <v>3098</v>
      </c>
      <c r="G121" s="434" t="s">
        <v>3554</v>
      </c>
      <c r="H121" s="434"/>
      <c r="I121" s="434" t="s">
        <v>3555</v>
      </c>
      <c r="J121" s="434"/>
      <c r="K121" s="434"/>
      <c r="L121" s="1532" t="s">
        <v>3556</v>
      </c>
      <c r="M121" s="1533"/>
      <c r="N121" s="434"/>
      <c r="O121" s="434"/>
      <c r="P121" s="434" t="s">
        <v>1525</v>
      </c>
      <c r="Q121" s="434"/>
      <c r="R121" s="434"/>
      <c r="S121" s="434"/>
      <c r="T121" s="434"/>
      <c r="U121" s="434"/>
      <c r="V121" s="434"/>
      <c r="W121" s="434"/>
      <c r="X121" s="434"/>
      <c r="Y121" s="434"/>
      <c r="Z121" s="434"/>
      <c r="AA121" s="434"/>
      <c r="AB121" s="434"/>
      <c r="AC121" s="434"/>
      <c r="AD121" s="434"/>
      <c r="AE121" s="434"/>
      <c r="AF121" s="434"/>
      <c r="AG121" s="434"/>
      <c r="AH121" s="434"/>
      <c r="AI121" s="434"/>
      <c r="AJ121" s="434"/>
      <c r="AK121" s="434"/>
      <c r="AL121" s="434"/>
      <c r="AM121" s="434"/>
      <c r="AN121" s="434"/>
      <c r="AO121" s="434"/>
      <c r="AP121" s="434"/>
      <c r="AQ121" s="434"/>
      <c r="AR121" s="434"/>
      <c r="AS121" s="434"/>
      <c r="AT121" s="434"/>
      <c r="AU121" s="434"/>
      <c r="AV121" s="434"/>
      <c r="AW121" s="434"/>
      <c r="AX121" s="434"/>
      <c r="AY121" s="434"/>
      <c r="AZ121" s="434"/>
      <c r="BA121" s="434"/>
      <c r="BB121" s="434"/>
      <c r="BC121" s="434"/>
      <c r="BD121" s="434"/>
      <c r="BE121" s="434"/>
      <c r="BF121" s="434"/>
      <c r="BG121" s="434"/>
      <c r="BH121" s="434"/>
      <c r="BI121" s="434"/>
    </row>
    <row r="122" spans="1:61">
      <c r="A122" s="1539"/>
      <c r="B122" s="1535"/>
      <c r="C122" s="433">
        <v>318</v>
      </c>
      <c r="D122" s="433" t="s">
        <v>3557</v>
      </c>
      <c r="E122" s="433" t="s">
        <v>3558</v>
      </c>
      <c r="F122" s="434" t="s">
        <v>3098</v>
      </c>
      <c r="G122" s="434" t="s">
        <v>3559</v>
      </c>
      <c r="H122" s="434" t="s">
        <v>3560</v>
      </c>
      <c r="I122" s="434" t="s">
        <v>2517</v>
      </c>
      <c r="J122" s="434" t="s">
        <v>3561</v>
      </c>
      <c r="K122" s="434" t="s">
        <v>3562</v>
      </c>
      <c r="L122" s="1532" t="s">
        <v>3505</v>
      </c>
      <c r="M122" s="1533"/>
      <c r="N122" s="434" t="s">
        <v>1634</v>
      </c>
      <c r="O122" s="434" t="s">
        <v>1634</v>
      </c>
      <c r="P122" s="434" t="s">
        <v>1525</v>
      </c>
      <c r="Q122" s="434"/>
      <c r="R122" s="434"/>
      <c r="S122" s="434"/>
      <c r="T122" s="434"/>
      <c r="U122" s="434"/>
      <c r="V122" s="434"/>
      <c r="W122" s="434"/>
      <c r="X122" s="434"/>
      <c r="Y122" s="434"/>
      <c r="Z122" s="434"/>
      <c r="AA122" s="434"/>
      <c r="AB122" s="434"/>
      <c r="AC122" s="434"/>
      <c r="AD122" s="434"/>
      <c r="AE122" s="434"/>
      <c r="AF122" s="434"/>
      <c r="AG122" s="434"/>
      <c r="AH122" s="434"/>
      <c r="AI122" s="434"/>
      <c r="AJ122" s="434"/>
      <c r="AK122" s="434"/>
      <c r="AL122" s="434"/>
      <c r="AM122" s="434"/>
      <c r="AN122" s="434"/>
      <c r="AO122" s="434"/>
      <c r="AP122" s="434"/>
      <c r="AQ122" s="434"/>
      <c r="AR122" s="434"/>
      <c r="AS122" s="434"/>
      <c r="AT122" s="434"/>
      <c r="AU122" s="434"/>
      <c r="AV122" s="434"/>
      <c r="AW122" s="434"/>
      <c r="AX122" s="434"/>
      <c r="AY122" s="434"/>
      <c r="AZ122" s="434"/>
      <c r="BA122" s="434"/>
      <c r="BB122" s="434"/>
      <c r="BC122" s="434"/>
      <c r="BD122" s="434"/>
      <c r="BE122" s="434"/>
      <c r="BF122" s="434"/>
      <c r="BG122" s="434"/>
      <c r="BH122" s="434"/>
      <c r="BI122" s="434"/>
    </row>
    <row r="123" spans="1:61">
      <c r="A123" s="1539"/>
      <c r="B123" s="1535"/>
      <c r="C123" s="433">
        <v>378</v>
      </c>
      <c r="D123" s="433" t="s">
        <v>3563</v>
      </c>
      <c r="E123" s="433" t="s">
        <v>285</v>
      </c>
      <c r="F123" s="434" t="s">
        <v>3098</v>
      </c>
      <c r="G123" s="434" t="s">
        <v>3564</v>
      </c>
      <c r="H123" s="434" t="s">
        <v>3565</v>
      </c>
      <c r="I123" s="434" t="s">
        <v>3566</v>
      </c>
      <c r="J123" s="434" t="s">
        <v>3567</v>
      </c>
      <c r="K123" s="434" t="s">
        <v>3568</v>
      </c>
      <c r="L123" s="1532" t="s">
        <v>3569</v>
      </c>
      <c r="M123" s="1533"/>
      <c r="N123" s="434" t="s">
        <v>3570</v>
      </c>
      <c r="O123" s="434" t="s">
        <v>3570</v>
      </c>
      <c r="P123" s="434" t="s">
        <v>3571</v>
      </c>
      <c r="Q123" s="434" t="s">
        <v>3572</v>
      </c>
      <c r="R123" s="434" t="s">
        <v>3573</v>
      </c>
      <c r="S123" s="434" t="s">
        <v>3574</v>
      </c>
      <c r="T123" s="434" t="s">
        <v>1800</v>
      </c>
      <c r="U123" s="434" t="s">
        <v>3575</v>
      </c>
      <c r="V123" s="434" t="s">
        <v>1577</v>
      </c>
      <c r="W123" s="434" t="s">
        <v>3576</v>
      </c>
      <c r="X123" s="434" t="s">
        <v>3577</v>
      </c>
      <c r="Y123" s="434"/>
      <c r="Z123" s="434"/>
      <c r="AA123" s="434"/>
      <c r="AB123" s="434"/>
      <c r="AC123" s="434"/>
      <c r="AD123" s="434"/>
      <c r="AE123" s="434"/>
      <c r="AF123" s="434"/>
      <c r="AG123" s="434"/>
      <c r="AH123" s="434"/>
      <c r="AI123" s="434"/>
      <c r="AJ123" s="434"/>
      <c r="AK123" s="434"/>
      <c r="AL123" s="434"/>
      <c r="AM123" s="434"/>
      <c r="AN123" s="434"/>
      <c r="AO123" s="434"/>
      <c r="AP123" s="434"/>
      <c r="AQ123" s="434"/>
      <c r="AR123" s="434"/>
      <c r="AS123" s="434"/>
      <c r="AT123" s="434"/>
      <c r="AU123" s="434"/>
      <c r="AV123" s="434"/>
      <c r="AW123" s="434"/>
      <c r="AX123" s="434"/>
      <c r="AY123" s="434"/>
      <c r="AZ123" s="434"/>
      <c r="BA123" s="434"/>
      <c r="BB123" s="434"/>
      <c r="BC123" s="434"/>
      <c r="BD123" s="434"/>
      <c r="BE123" s="434"/>
      <c r="BF123" s="434"/>
      <c r="BG123" s="434"/>
      <c r="BH123" s="434"/>
      <c r="BI123" s="434"/>
    </row>
    <row r="124" spans="1:61">
      <c r="A124" s="1539"/>
      <c r="B124" s="1535"/>
      <c r="C124" s="433">
        <v>320</v>
      </c>
      <c r="D124" s="433" t="s">
        <v>3578</v>
      </c>
      <c r="E124" s="433"/>
      <c r="F124" s="434"/>
      <c r="G124" s="434"/>
      <c r="H124" s="434"/>
      <c r="I124" s="434"/>
      <c r="J124" s="434"/>
      <c r="K124" s="434"/>
      <c r="L124" s="434"/>
      <c r="M124" s="442"/>
      <c r="N124" s="434"/>
      <c r="O124" s="434"/>
      <c r="P124" s="434"/>
      <c r="Q124" s="434"/>
      <c r="R124" s="434"/>
      <c r="S124" s="434"/>
      <c r="T124" s="434"/>
      <c r="U124" s="434"/>
      <c r="V124" s="434"/>
      <c r="W124" s="434"/>
      <c r="X124" s="434"/>
      <c r="Y124" s="434"/>
      <c r="Z124" s="434"/>
      <c r="AA124" s="434"/>
      <c r="AB124" s="434"/>
      <c r="AC124" s="434"/>
      <c r="AD124" s="434"/>
      <c r="AE124" s="434"/>
      <c r="AF124" s="434"/>
      <c r="AG124" s="434"/>
      <c r="AH124" s="434"/>
      <c r="AI124" s="434"/>
      <c r="AJ124" s="434"/>
      <c r="AK124" s="434"/>
      <c r="AL124" s="434"/>
      <c r="AM124" s="434"/>
      <c r="AN124" s="434"/>
      <c r="AO124" s="434"/>
      <c r="AP124" s="434"/>
      <c r="AQ124" s="434"/>
      <c r="AR124" s="434"/>
      <c r="AS124" s="434"/>
      <c r="AT124" s="434"/>
      <c r="AU124" s="434"/>
      <c r="AV124" s="434"/>
      <c r="AW124" s="434"/>
      <c r="AX124" s="434"/>
      <c r="AY124" s="434"/>
      <c r="AZ124" s="434"/>
      <c r="BA124" s="434"/>
      <c r="BB124" s="434"/>
      <c r="BC124" s="434"/>
      <c r="BD124" s="434"/>
      <c r="BE124" s="434"/>
      <c r="BF124" s="434"/>
      <c r="BG124" s="434"/>
      <c r="BH124" s="434"/>
      <c r="BI124" s="434"/>
    </row>
    <row r="125" spans="1:61">
      <c r="A125" s="1540"/>
      <c r="B125" s="1536"/>
      <c r="C125" s="433">
        <v>300</v>
      </c>
      <c r="D125" s="433" t="s">
        <v>3579</v>
      </c>
      <c r="E125" s="433" t="s">
        <v>3580</v>
      </c>
      <c r="F125" s="434" t="s">
        <v>3098</v>
      </c>
      <c r="G125" s="434" t="s">
        <v>3581</v>
      </c>
      <c r="H125" s="434" t="s">
        <v>3582</v>
      </c>
      <c r="I125" s="434" t="s">
        <v>3583</v>
      </c>
      <c r="J125" s="434" t="s">
        <v>3584</v>
      </c>
      <c r="K125" s="434" t="s">
        <v>3585</v>
      </c>
      <c r="L125" s="1532" t="s">
        <v>3586</v>
      </c>
      <c r="M125" s="1533"/>
      <c r="N125" s="434" t="s">
        <v>3587</v>
      </c>
      <c r="O125" s="434" t="s">
        <v>3587</v>
      </c>
      <c r="P125" s="434" t="s">
        <v>1525</v>
      </c>
      <c r="Q125" s="434"/>
      <c r="R125" s="434"/>
      <c r="S125" s="434"/>
      <c r="T125" s="434"/>
      <c r="U125" s="434"/>
      <c r="V125" s="434"/>
      <c r="W125" s="434"/>
      <c r="X125" s="434"/>
      <c r="Y125" s="434"/>
      <c r="Z125" s="434"/>
      <c r="AA125" s="434"/>
      <c r="AB125" s="434"/>
      <c r="AC125" s="434"/>
      <c r="AD125" s="434"/>
      <c r="AE125" s="434"/>
      <c r="AF125" s="434"/>
      <c r="AG125" s="434"/>
      <c r="AH125" s="434"/>
      <c r="AI125" s="434"/>
      <c r="AJ125" s="434"/>
      <c r="AK125" s="434"/>
      <c r="AL125" s="434"/>
      <c r="AM125" s="434"/>
      <c r="AN125" s="434"/>
      <c r="AO125" s="434"/>
      <c r="AP125" s="434"/>
      <c r="AQ125" s="434"/>
      <c r="AR125" s="434"/>
      <c r="AS125" s="434"/>
      <c r="AT125" s="434"/>
      <c r="AU125" s="434"/>
      <c r="AV125" s="434"/>
      <c r="AW125" s="434"/>
      <c r="AX125" s="434"/>
      <c r="AY125" s="434"/>
      <c r="AZ125" s="434"/>
      <c r="BA125" s="434"/>
      <c r="BB125" s="434"/>
      <c r="BC125" s="434"/>
      <c r="BD125" s="434"/>
      <c r="BE125" s="434"/>
      <c r="BF125" s="434"/>
      <c r="BG125" s="434"/>
      <c r="BH125" s="434"/>
      <c r="BI125" s="434"/>
    </row>
    <row r="126" spans="1:61">
      <c r="A126" s="1538" t="s">
        <v>3588</v>
      </c>
      <c r="B126" s="432">
        <v>1</v>
      </c>
      <c r="C126" s="433">
        <v>372</v>
      </c>
      <c r="D126" s="433" t="s">
        <v>903</v>
      </c>
      <c r="E126" s="433" t="s">
        <v>904</v>
      </c>
      <c r="F126" s="434" t="s">
        <v>3589</v>
      </c>
      <c r="G126" s="434" t="s">
        <v>3590</v>
      </c>
      <c r="H126" s="434" t="s">
        <v>3591</v>
      </c>
      <c r="I126" s="434" t="s">
        <v>3592</v>
      </c>
      <c r="J126" s="434" t="s">
        <v>3265</v>
      </c>
      <c r="K126" s="434" t="s">
        <v>3593</v>
      </c>
      <c r="L126" s="1532" t="s">
        <v>3594</v>
      </c>
      <c r="M126" s="1533"/>
      <c r="N126" s="434" t="s">
        <v>3595</v>
      </c>
      <c r="O126" s="434" t="s">
        <v>3595</v>
      </c>
      <c r="P126" s="434" t="s">
        <v>3596</v>
      </c>
      <c r="Q126" s="434" t="s">
        <v>3597</v>
      </c>
      <c r="R126" s="434" t="s">
        <v>3598</v>
      </c>
      <c r="S126" s="434" t="s">
        <v>3599</v>
      </c>
      <c r="T126" s="434" t="s">
        <v>3600</v>
      </c>
      <c r="U126" s="434" t="s">
        <v>3601</v>
      </c>
      <c r="V126" s="434" t="s">
        <v>1191</v>
      </c>
      <c r="W126" s="434" t="s">
        <v>3602</v>
      </c>
      <c r="X126" s="434" t="s">
        <v>3603</v>
      </c>
      <c r="Y126" s="434"/>
      <c r="Z126" s="434"/>
      <c r="AA126" s="434"/>
      <c r="AB126" s="434"/>
      <c r="AC126" s="434"/>
      <c r="AD126" s="434"/>
      <c r="AE126" s="434"/>
      <c r="AF126" s="434"/>
      <c r="AG126" s="434"/>
      <c r="AH126" s="434"/>
      <c r="AI126" s="434"/>
      <c r="AJ126" s="434"/>
      <c r="AK126" s="434"/>
      <c r="AL126" s="434"/>
      <c r="AM126" s="434"/>
      <c r="AN126" s="434"/>
      <c r="AO126" s="434"/>
      <c r="AP126" s="434"/>
      <c r="AQ126" s="434"/>
      <c r="AR126" s="434"/>
      <c r="AS126" s="434"/>
      <c r="AT126" s="434"/>
      <c r="AU126" s="434"/>
      <c r="AV126" s="434"/>
      <c r="AW126" s="434"/>
      <c r="AX126" s="434"/>
      <c r="AY126" s="434"/>
      <c r="AZ126" s="434"/>
      <c r="BA126" s="434"/>
      <c r="BB126" s="434"/>
      <c r="BC126" s="434"/>
      <c r="BD126" s="434"/>
      <c r="BE126" s="434"/>
      <c r="BF126" s="434"/>
      <c r="BG126" s="434"/>
      <c r="BH126" s="434"/>
      <c r="BI126" s="435">
        <v>240</v>
      </c>
    </row>
    <row r="127" spans="1:61">
      <c r="A127" s="1539"/>
      <c r="B127" s="432">
        <f>B126+1</f>
        <v>2</v>
      </c>
      <c r="C127" s="433">
        <v>331</v>
      </c>
      <c r="D127" s="433" t="s">
        <v>360</v>
      </c>
      <c r="E127" s="433" t="s">
        <v>361</v>
      </c>
      <c r="F127" s="434" t="s">
        <v>3589</v>
      </c>
      <c r="G127" s="434" t="s">
        <v>2718</v>
      </c>
      <c r="H127" s="434" t="s">
        <v>3604</v>
      </c>
      <c r="I127" s="434" t="s">
        <v>1890</v>
      </c>
      <c r="J127" s="434" t="s">
        <v>3605</v>
      </c>
      <c r="K127" s="434" t="s">
        <v>3606</v>
      </c>
      <c r="L127" s="1532" t="s">
        <v>3607</v>
      </c>
      <c r="M127" s="1533"/>
      <c r="N127" s="434" t="s">
        <v>3608</v>
      </c>
      <c r="O127" s="434" t="s">
        <v>3608</v>
      </c>
      <c r="P127" s="434" t="s">
        <v>3609</v>
      </c>
      <c r="Q127" s="434" t="s">
        <v>3610</v>
      </c>
      <c r="R127" s="434" t="s">
        <v>3611</v>
      </c>
      <c r="S127" s="434" t="s">
        <v>3612</v>
      </c>
      <c r="T127" s="434" t="s">
        <v>3613</v>
      </c>
      <c r="U127" s="434" t="s">
        <v>2242</v>
      </c>
      <c r="V127" s="434" t="s">
        <v>1786</v>
      </c>
      <c r="W127" s="434" t="s">
        <v>3614</v>
      </c>
      <c r="X127" s="434" t="s">
        <v>3615</v>
      </c>
      <c r="Y127" s="434"/>
      <c r="Z127" s="434"/>
      <c r="AA127" s="434"/>
      <c r="AB127" s="434"/>
      <c r="AC127" s="434"/>
      <c r="AD127" s="434"/>
      <c r="AE127" s="434"/>
      <c r="AF127" s="434"/>
      <c r="AG127" s="434"/>
      <c r="AH127" s="434"/>
      <c r="AI127" s="434"/>
      <c r="AJ127" s="434"/>
      <c r="AK127" s="434"/>
      <c r="AL127" s="434"/>
      <c r="AM127" s="434"/>
      <c r="AN127" s="434"/>
      <c r="AO127" s="434"/>
      <c r="AP127" s="434"/>
      <c r="AQ127" s="434"/>
      <c r="AR127" s="434"/>
      <c r="AS127" s="434"/>
      <c r="AT127" s="434"/>
      <c r="AU127" s="434"/>
      <c r="AV127" s="434"/>
      <c r="AW127" s="434"/>
      <c r="AX127" s="434"/>
      <c r="AY127" s="434"/>
      <c r="AZ127" s="434"/>
      <c r="BA127" s="434"/>
      <c r="BB127" s="434"/>
      <c r="BC127" s="434"/>
      <c r="BD127" s="434"/>
      <c r="BE127" s="434"/>
      <c r="BF127" s="434"/>
      <c r="BG127" s="434"/>
      <c r="BH127" s="434"/>
      <c r="BI127" s="435">
        <v>230.7</v>
      </c>
    </row>
    <row r="128" spans="1:61">
      <c r="A128" s="1539"/>
      <c r="B128" s="432">
        <f t="shared" ref="B128:B136" si="2">B127+1</f>
        <v>3</v>
      </c>
      <c r="C128" s="433">
        <v>354</v>
      </c>
      <c r="D128" s="433" t="s">
        <v>909</v>
      </c>
      <c r="E128" s="433" t="s">
        <v>365</v>
      </c>
      <c r="F128" s="434" t="s">
        <v>3589</v>
      </c>
      <c r="G128" s="434" t="s">
        <v>767</v>
      </c>
      <c r="H128" s="434" t="s">
        <v>3616</v>
      </c>
      <c r="I128" s="434" t="s">
        <v>3617</v>
      </c>
      <c r="J128" s="434" t="s">
        <v>3618</v>
      </c>
      <c r="K128" s="434" t="s">
        <v>3619</v>
      </c>
      <c r="L128" s="1532" t="s">
        <v>3620</v>
      </c>
      <c r="M128" s="1533"/>
      <c r="N128" s="434" t="s">
        <v>3621</v>
      </c>
      <c r="O128" s="434" t="s">
        <v>3621</v>
      </c>
      <c r="P128" s="434" t="s">
        <v>3622</v>
      </c>
      <c r="Q128" s="434" t="s">
        <v>3623</v>
      </c>
      <c r="R128" s="434" t="s">
        <v>3624</v>
      </c>
      <c r="S128" s="434" t="s">
        <v>3625</v>
      </c>
      <c r="T128" s="434" t="s">
        <v>3233</v>
      </c>
      <c r="U128" s="434" t="s">
        <v>3626</v>
      </c>
      <c r="V128" s="434" t="s">
        <v>3627</v>
      </c>
      <c r="W128" s="434" t="s">
        <v>3628</v>
      </c>
      <c r="X128" s="434" t="s">
        <v>3629</v>
      </c>
      <c r="Y128" s="434"/>
      <c r="Z128" s="434"/>
      <c r="AA128" s="434"/>
      <c r="AB128" s="434"/>
      <c r="AC128" s="434"/>
      <c r="AD128" s="434"/>
      <c r="AE128" s="434"/>
      <c r="AF128" s="434"/>
      <c r="AG128" s="434"/>
      <c r="AH128" s="434"/>
      <c r="AI128" s="434"/>
      <c r="AJ128" s="434"/>
      <c r="AK128" s="434"/>
      <c r="AL128" s="434"/>
      <c r="AM128" s="434"/>
      <c r="AN128" s="434"/>
      <c r="AO128" s="434"/>
      <c r="AP128" s="434"/>
      <c r="AQ128" s="434"/>
      <c r="AR128" s="434"/>
      <c r="AS128" s="434"/>
      <c r="AT128" s="434"/>
      <c r="AU128" s="434"/>
      <c r="AV128" s="434"/>
      <c r="AW128" s="434"/>
      <c r="AX128" s="434"/>
      <c r="AY128" s="434"/>
      <c r="AZ128" s="434"/>
      <c r="BA128" s="434"/>
      <c r="BB128" s="434"/>
      <c r="BC128" s="434"/>
      <c r="BD128" s="434"/>
      <c r="BE128" s="434"/>
      <c r="BF128" s="434"/>
      <c r="BG128" s="434"/>
      <c r="BH128" s="434"/>
      <c r="BI128" s="435">
        <v>224.46666666666667</v>
      </c>
    </row>
    <row r="129" spans="1:63">
      <c r="A129" s="1539"/>
      <c r="B129" s="432">
        <f t="shared" si="2"/>
        <v>4</v>
      </c>
      <c r="C129" s="433">
        <v>302</v>
      </c>
      <c r="D129" s="433" t="s">
        <v>3630</v>
      </c>
      <c r="E129" s="433" t="s">
        <v>367</v>
      </c>
      <c r="F129" s="434" t="s">
        <v>3589</v>
      </c>
      <c r="G129" s="434" t="s">
        <v>3631</v>
      </c>
      <c r="H129" s="434" t="s">
        <v>3632</v>
      </c>
      <c r="I129" s="434" t="s">
        <v>3633</v>
      </c>
      <c r="J129" s="434" t="s">
        <v>3634</v>
      </c>
      <c r="K129" s="434" t="s">
        <v>2966</v>
      </c>
      <c r="L129" s="1532" t="s">
        <v>3635</v>
      </c>
      <c r="M129" s="1533"/>
      <c r="N129" s="434" t="s">
        <v>1199</v>
      </c>
      <c r="O129" s="434" t="s">
        <v>1199</v>
      </c>
      <c r="P129" s="434" t="s">
        <v>3636</v>
      </c>
      <c r="Q129" s="434" t="s">
        <v>3637</v>
      </c>
      <c r="R129" s="434" t="s">
        <v>3638</v>
      </c>
      <c r="S129" s="434" t="s">
        <v>3639</v>
      </c>
      <c r="T129" s="434" t="s">
        <v>3640</v>
      </c>
      <c r="U129" s="434" t="s">
        <v>3641</v>
      </c>
      <c r="V129" s="434" t="s">
        <v>3642</v>
      </c>
      <c r="W129" s="434" t="s">
        <v>1015</v>
      </c>
      <c r="X129" s="434" t="s">
        <v>2675</v>
      </c>
      <c r="Y129" s="434"/>
      <c r="Z129" s="434"/>
      <c r="AA129" s="434"/>
      <c r="AB129" s="434"/>
      <c r="AC129" s="434"/>
      <c r="AD129" s="434"/>
      <c r="AE129" s="434"/>
      <c r="AF129" s="434"/>
      <c r="AG129" s="434"/>
      <c r="AH129" s="434"/>
      <c r="AI129" s="434"/>
      <c r="AJ129" s="434"/>
      <c r="AK129" s="434"/>
      <c r="AL129" s="434"/>
      <c r="AM129" s="434"/>
      <c r="AN129" s="434"/>
      <c r="AO129" s="434"/>
      <c r="AP129" s="434"/>
      <c r="AQ129" s="434"/>
      <c r="AR129" s="434"/>
      <c r="AS129" s="434"/>
      <c r="AT129" s="434"/>
      <c r="AU129" s="434"/>
      <c r="AV129" s="434"/>
      <c r="AW129" s="434"/>
      <c r="AX129" s="434"/>
      <c r="AY129" s="434"/>
      <c r="AZ129" s="434"/>
      <c r="BA129" s="434"/>
      <c r="BB129" s="434"/>
      <c r="BC129" s="434"/>
      <c r="BD129" s="434"/>
      <c r="BE129" s="434"/>
      <c r="BF129" s="434"/>
      <c r="BG129" s="434"/>
      <c r="BH129" s="434"/>
      <c r="BI129" s="435">
        <v>216.16666666666666</v>
      </c>
    </row>
    <row r="130" spans="1:63">
      <c r="A130" s="1539"/>
      <c r="B130" s="432">
        <f t="shared" si="2"/>
        <v>5</v>
      </c>
      <c r="C130" s="433">
        <v>347</v>
      </c>
      <c r="D130" s="433" t="s">
        <v>388</v>
      </c>
      <c r="E130" s="433" t="s">
        <v>219</v>
      </c>
      <c r="F130" s="434" t="s">
        <v>3589</v>
      </c>
      <c r="G130" s="434" t="s">
        <v>3643</v>
      </c>
      <c r="H130" s="434" t="s">
        <v>3644</v>
      </c>
      <c r="I130" s="434" t="s">
        <v>3645</v>
      </c>
      <c r="J130" s="434" t="s">
        <v>3646</v>
      </c>
      <c r="K130" s="434" t="s">
        <v>3647</v>
      </c>
      <c r="L130" s="1532" t="s">
        <v>3537</v>
      </c>
      <c r="M130" s="1533"/>
      <c r="N130" s="434" t="s">
        <v>3648</v>
      </c>
      <c r="O130" s="434" t="s">
        <v>3648</v>
      </c>
      <c r="P130" s="434" t="s">
        <v>3649</v>
      </c>
      <c r="Q130" s="434" t="s">
        <v>3650</v>
      </c>
      <c r="R130" s="434" t="s">
        <v>3651</v>
      </c>
      <c r="S130" s="434" t="s">
        <v>3652</v>
      </c>
      <c r="T130" s="434" t="s">
        <v>3373</v>
      </c>
      <c r="U130" s="434" t="s">
        <v>3653</v>
      </c>
      <c r="V130" s="434" t="s">
        <v>1454</v>
      </c>
      <c r="W130" s="434" t="s">
        <v>3654</v>
      </c>
      <c r="X130" s="434" t="s">
        <v>3655</v>
      </c>
      <c r="Y130" s="434"/>
      <c r="Z130" s="434"/>
      <c r="AA130" s="434"/>
      <c r="AB130" s="434"/>
      <c r="AC130" s="434"/>
      <c r="AD130" s="434"/>
      <c r="AE130" s="434"/>
      <c r="AF130" s="434"/>
      <c r="AG130" s="434"/>
      <c r="AH130" s="434"/>
      <c r="AI130" s="434"/>
      <c r="AJ130" s="434"/>
      <c r="AK130" s="434"/>
      <c r="AL130" s="434"/>
      <c r="AM130" s="434"/>
      <c r="AN130" s="434"/>
      <c r="AO130" s="434"/>
      <c r="AP130" s="434"/>
      <c r="AQ130" s="434"/>
      <c r="AR130" s="434"/>
      <c r="AS130" s="434"/>
      <c r="AT130" s="434"/>
      <c r="AU130" s="434"/>
      <c r="AV130" s="434"/>
      <c r="AW130" s="434"/>
      <c r="AX130" s="434"/>
      <c r="AY130" s="434"/>
      <c r="AZ130" s="434"/>
      <c r="BA130" s="434"/>
      <c r="BB130" s="434"/>
      <c r="BC130" s="434"/>
      <c r="BD130" s="434"/>
      <c r="BE130" s="434"/>
      <c r="BF130" s="434"/>
      <c r="BG130" s="434"/>
      <c r="BH130" s="434"/>
      <c r="BI130" s="435">
        <v>195.23333333333335</v>
      </c>
    </row>
    <row r="131" spans="1:63">
      <c r="A131" s="1539"/>
      <c r="B131" s="432">
        <f t="shared" si="2"/>
        <v>6</v>
      </c>
      <c r="C131" s="433">
        <v>344</v>
      </c>
      <c r="D131" s="433" t="s">
        <v>3656</v>
      </c>
      <c r="E131" s="433" t="s">
        <v>3657</v>
      </c>
      <c r="F131" s="434" t="s">
        <v>3589</v>
      </c>
      <c r="G131" s="434" t="s">
        <v>3658</v>
      </c>
      <c r="H131" s="434" t="s">
        <v>3659</v>
      </c>
      <c r="I131" s="434" t="s">
        <v>3660</v>
      </c>
      <c r="J131" s="434" t="s">
        <v>3661</v>
      </c>
      <c r="K131" s="434" t="s">
        <v>3662</v>
      </c>
      <c r="L131" s="1532" t="s">
        <v>1626</v>
      </c>
      <c r="M131" s="1533"/>
      <c r="N131" s="434" t="s">
        <v>3663</v>
      </c>
      <c r="O131" s="434" t="s">
        <v>3663</v>
      </c>
      <c r="P131" s="434" t="s">
        <v>3664</v>
      </c>
      <c r="Q131" s="434" t="s">
        <v>3665</v>
      </c>
      <c r="R131" s="434" t="s">
        <v>3666</v>
      </c>
      <c r="S131" s="434" t="s">
        <v>3667</v>
      </c>
      <c r="T131" s="434" t="s">
        <v>3668</v>
      </c>
      <c r="U131" s="434" t="s">
        <v>3669</v>
      </c>
      <c r="V131" s="434" t="s">
        <v>3670</v>
      </c>
      <c r="W131" s="434" t="s">
        <v>3345</v>
      </c>
      <c r="X131" s="434" t="s">
        <v>3671</v>
      </c>
      <c r="Y131" s="434"/>
      <c r="Z131" s="434"/>
      <c r="AA131" s="434"/>
      <c r="AB131" s="434"/>
      <c r="AC131" s="434"/>
      <c r="AD131" s="434"/>
      <c r="AE131" s="434"/>
      <c r="AF131" s="434"/>
      <c r="AG131" s="434"/>
      <c r="AH131" s="434"/>
      <c r="AI131" s="434"/>
      <c r="AJ131" s="434"/>
      <c r="AK131" s="434"/>
      <c r="AL131" s="434"/>
      <c r="AM131" s="434"/>
      <c r="AN131" s="434"/>
      <c r="AO131" s="434"/>
      <c r="AP131" s="434"/>
      <c r="AQ131" s="434"/>
      <c r="AR131" s="434"/>
      <c r="AS131" s="434"/>
      <c r="AT131" s="434"/>
      <c r="AU131" s="434"/>
      <c r="AV131" s="434"/>
      <c r="AW131" s="434"/>
      <c r="AX131" s="434"/>
      <c r="AY131" s="434"/>
      <c r="AZ131" s="434"/>
      <c r="BA131" s="434"/>
      <c r="BB131" s="434"/>
      <c r="BC131" s="434"/>
      <c r="BD131" s="434"/>
      <c r="BE131" s="434"/>
      <c r="BF131" s="434"/>
      <c r="BG131" s="434"/>
      <c r="BH131" s="434"/>
      <c r="BI131" s="435">
        <v>163.93333333333334</v>
      </c>
    </row>
    <row r="132" spans="1:63">
      <c r="A132" s="1539"/>
      <c r="B132" s="432">
        <f t="shared" si="2"/>
        <v>7</v>
      </c>
      <c r="C132" s="433">
        <v>361</v>
      </c>
      <c r="D132" s="433" t="s">
        <v>918</v>
      </c>
      <c r="E132" s="433" t="s">
        <v>387</v>
      </c>
      <c r="F132" s="434" t="s">
        <v>3589</v>
      </c>
      <c r="G132" s="434" t="s">
        <v>3672</v>
      </c>
      <c r="H132" s="434" t="s">
        <v>3673</v>
      </c>
      <c r="I132" s="434" t="s">
        <v>3674</v>
      </c>
      <c r="J132" s="434" t="s">
        <v>3675</v>
      </c>
      <c r="K132" s="434" t="s">
        <v>3676</v>
      </c>
      <c r="L132" s="1532" t="s">
        <v>3677</v>
      </c>
      <c r="M132" s="1533"/>
      <c r="N132" s="434" t="s">
        <v>3678</v>
      </c>
      <c r="O132" s="434" t="s">
        <v>3678</v>
      </c>
      <c r="P132" s="434" t="s">
        <v>3679</v>
      </c>
      <c r="Q132" s="434" t="s">
        <v>3680</v>
      </c>
      <c r="R132" s="434" t="s">
        <v>3681</v>
      </c>
      <c r="S132" s="434" t="s">
        <v>3682</v>
      </c>
      <c r="T132" s="434" t="s">
        <v>3683</v>
      </c>
      <c r="U132" s="434" t="s">
        <v>3684</v>
      </c>
      <c r="V132" s="434" t="s">
        <v>1305</v>
      </c>
      <c r="W132" s="434" t="s">
        <v>3685</v>
      </c>
      <c r="X132" s="434" t="s">
        <v>3686</v>
      </c>
      <c r="Y132" s="434"/>
      <c r="Z132" s="434"/>
      <c r="AA132" s="434"/>
      <c r="AB132" s="434"/>
      <c r="AC132" s="434"/>
      <c r="AD132" s="434"/>
      <c r="AE132" s="434"/>
      <c r="AF132" s="434"/>
      <c r="AG132" s="434"/>
      <c r="AH132" s="434"/>
      <c r="AI132" s="434"/>
      <c r="AJ132" s="434"/>
      <c r="AK132" s="434"/>
      <c r="AL132" s="434"/>
      <c r="AM132" s="434"/>
      <c r="AN132" s="434"/>
      <c r="AO132" s="434"/>
      <c r="AP132" s="434"/>
      <c r="AQ132" s="434"/>
      <c r="AR132" s="434"/>
      <c r="AS132" s="434"/>
      <c r="AT132" s="434"/>
      <c r="AU132" s="434"/>
      <c r="AV132" s="434"/>
      <c r="AW132" s="434"/>
      <c r="AX132" s="434"/>
      <c r="AY132" s="434"/>
      <c r="AZ132" s="434"/>
      <c r="BA132" s="434"/>
      <c r="BB132" s="434"/>
      <c r="BC132" s="434"/>
      <c r="BD132" s="434"/>
      <c r="BE132" s="434"/>
      <c r="BF132" s="434"/>
      <c r="BG132" s="434"/>
      <c r="BH132" s="434"/>
      <c r="BI132" s="435">
        <v>144.65</v>
      </c>
    </row>
    <row r="133" spans="1:63">
      <c r="A133" s="1539"/>
      <c r="B133" s="432">
        <f t="shared" si="2"/>
        <v>8</v>
      </c>
      <c r="C133" s="433">
        <v>374</v>
      </c>
      <c r="D133" s="433" t="s">
        <v>3687</v>
      </c>
      <c r="E133" s="433" t="s">
        <v>3688</v>
      </c>
      <c r="F133" s="434" t="s">
        <v>3589</v>
      </c>
      <c r="G133" s="434" t="s">
        <v>2168</v>
      </c>
      <c r="H133" s="434" t="s">
        <v>3689</v>
      </c>
      <c r="I133" s="434" t="s">
        <v>3690</v>
      </c>
      <c r="J133" s="434" t="s">
        <v>3691</v>
      </c>
      <c r="K133" s="434" t="s">
        <v>3692</v>
      </c>
      <c r="L133" s="1532" t="s">
        <v>3693</v>
      </c>
      <c r="M133" s="1533"/>
      <c r="N133" s="434" t="s">
        <v>3694</v>
      </c>
      <c r="O133" s="434" t="s">
        <v>3694</v>
      </c>
      <c r="P133" s="434" t="s">
        <v>3695</v>
      </c>
      <c r="Q133" s="434" t="s">
        <v>3696</v>
      </c>
      <c r="R133" s="434" t="s">
        <v>3697</v>
      </c>
      <c r="S133" s="434" t="s">
        <v>2210</v>
      </c>
      <c r="T133" s="434" t="s">
        <v>3698</v>
      </c>
      <c r="U133" s="434" t="s">
        <v>3699</v>
      </c>
      <c r="V133" s="434" t="s">
        <v>1515</v>
      </c>
      <c r="W133" s="434" t="s">
        <v>3700</v>
      </c>
      <c r="X133" s="434" t="s">
        <v>3701</v>
      </c>
      <c r="Y133" s="434"/>
      <c r="Z133" s="434"/>
      <c r="AA133" s="434"/>
      <c r="AB133" s="434"/>
      <c r="AC133" s="434"/>
      <c r="AD133" s="434"/>
      <c r="AE133" s="434"/>
      <c r="AF133" s="434"/>
      <c r="AG133" s="434"/>
      <c r="AH133" s="434"/>
      <c r="AI133" s="434"/>
      <c r="AJ133" s="434"/>
      <c r="AK133" s="434"/>
      <c r="AL133" s="434"/>
      <c r="AM133" s="434"/>
      <c r="AN133" s="434"/>
      <c r="AO133" s="434"/>
      <c r="AP133" s="434"/>
      <c r="AQ133" s="434"/>
      <c r="AR133" s="434"/>
      <c r="AS133" s="434"/>
      <c r="AT133" s="434"/>
      <c r="AU133" s="434"/>
      <c r="AV133" s="434"/>
      <c r="AW133" s="434"/>
      <c r="AX133" s="434"/>
      <c r="AY133" s="434"/>
      <c r="AZ133" s="434"/>
      <c r="BA133" s="434"/>
      <c r="BB133" s="434"/>
      <c r="BC133" s="434"/>
      <c r="BD133" s="434"/>
      <c r="BE133" s="434"/>
      <c r="BF133" s="434"/>
      <c r="BG133" s="434"/>
      <c r="BH133" s="434"/>
      <c r="BI133" s="435">
        <v>137.66666666666669</v>
      </c>
    </row>
    <row r="134" spans="1:63">
      <c r="A134" s="1539"/>
      <c r="B134" s="432">
        <f t="shared" si="2"/>
        <v>9</v>
      </c>
      <c r="C134" s="433">
        <v>349</v>
      </c>
      <c r="D134" s="433" t="s">
        <v>3702</v>
      </c>
      <c r="E134" s="433" t="s">
        <v>377</v>
      </c>
      <c r="F134" s="434" t="s">
        <v>3589</v>
      </c>
      <c r="G134" s="434" t="s">
        <v>3703</v>
      </c>
      <c r="H134" s="434" t="s">
        <v>3704</v>
      </c>
      <c r="I134" s="434" t="s">
        <v>3705</v>
      </c>
      <c r="J134" s="434" t="s">
        <v>3706</v>
      </c>
      <c r="K134" s="434" t="s">
        <v>3707</v>
      </c>
      <c r="L134" s="1532" t="s">
        <v>3708</v>
      </c>
      <c r="M134" s="1533"/>
      <c r="N134" s="434" t="s">
        <v>3709</v>
      </c>
      <c r="O134" s="434" t="s">
        <v>3709</v>
      </c>
      <c r="P134" s="434" t="s">
        <v>3710</v>
      </c>
      <c r="Q134" s="434" t="s">
        <v>3711</v>
      </c>
      <c r="R134" s="434" t="s">
        <v>3712</v>
      </c>
      <c r="S134" s="434" t="s">
        <v>3713</v>
      </c>
      <c r="T134" s="434" t="s">
        <v>3714</v>
      </c>
      <c r="U134" s="434" t="s">
        <v>1952</v>
      </c>
      <c r="V134" s="434" t="s">
        <v>1674</v>
      </c>
      <c r="W134" s="434" t="s">
        <v>3715</v>
      </c>
      <c r="X134" s="434" t="s">
        <v>3716</v>
      </c>
      <c r="Y134" s="434"/>
      <c r="Z134" s="434"/>
      <c r="AA134" s="434"/>
      <c r="AB134" s="434"/>
      <c r="AC134" s="434"/>
      <c r="AD134" s="434"/>
      <c r="AE134" s="434"/>
      <c r="AF134" s="434"/>
      <c r="AG134" s="434"/>
      <c r="AH134" s="434"/>
      <c r="AI134" s="434"/>
      <c r="AJ134" s="434"/>
      <c r="AK134" s="434"/>
      <c r="AL134" s="434"/>
      <c r="AM134" s="434"/>
      <c r="AN134" s="434"/>
      <c r="AO134" s="434"/>
      <c r="AP134" s="434"/>
      <c r="AQ134" s="434"/>
      <c r="AR134" s="434"/>
      <c r="AS134" s="434"/>
      <c r="AT134" s="434"/>
      <c r="AU134" s="434"/>
      <c r="AV134" s="434"/>
      <c r="AW134" s="434"/>
      <c r="AX134" s="434"/>
      <c r="AY134" s="434"/>
      <c r="AZ134" s="434"/>
      <c r="BA134" s="434"/>
      <c r="BB134" s="434"/>
      <c r="BC134" s="434"/>
      <c r="BD134" s="434"/>
      <c r="BE134" s="434"/>
      <c r="BF134" s="434"/>
      <c r="BG134" s="434"/>
      <c r="BH134" s="434"/>
      <c r="BI134" s="435">
        <v>126.15</v>
      </c>
    </row>
    <row r="135" spans="1:63">
      <c r="A135" s="1539"/>
      <c r="B135" s="432">
        <f t="shared" si="2"/>
        <v>10</v>
      </c>
      <c r="C135" s="433">
        <v>338</v>
      </c>
      <c r="D135" s="433" t="s">
        <v>923</v>
      </c>
      <c r="E135" s="433" t="s">
        <v>371</v>
      </c>
      <c r="F135" s="434" t="s">
        <v>3589</v>
      </c>
      <c r="G135" s="434" t="s">
        <v>3717</v>
      </c>
      <c r="H135" s="434" t="s">
        <v>3718</v>
      </c>
      <c r="I135" s="434" t="s">
        <v>3719</v>
      </c>
      <c r="J135" s="434" t="s">
        <v>3720</v>
      </c>
      <c r="K135" s="434" t="s">
        <v>3721</v>
      </c>
      <c r="L135" s="1532" t="s">
        <v>3722</v>
      </c>
      <c r="M135" s="1533"/>
      <c r="N135" s="434" t="s">
        <v>3723</v>
      </c>
      <c r="O135" s="434" t="s">
        <v>3723</v>
      </c>
      <c r="P135" s="434" t="s">
        <v>3724</v>
      </c>
      <c r="Q135" s="434" t="s">
        <v>3725</v>
      </c>
      <c r="R135" s="434" t="s">
        <v>3726</v>
      </c>
      <c r="S135" s="434" t="s">
        <v>3727</v>
      </c>
      <c r="T135" s="434" t="s">
        <v>1548</v>
      </c>
      <c r="U135" s="434" t="s">
        <v>3728</v>
      </c>
      <c r="V135" s="434" t="s">
        <v>3729</v>
      </c>
      <c r="W135" s="434" t="s">
        <v>3730</v>
      </c>
      <c r="X135" s="434" t="s">
        <v>3731</v>
      </c>
      <c r="Y135" s="434"/>
      <c r="Z135" s="434"/>
      <c r="AA135" s="434"/>
      <c r="AB135" s="434"/>
      <c r="AC135" s="434"/>
      <c r="AD135" s="434"/>
      <c r="AE135" s="434"/>
      <c r="AF135" s="434"/>
      <c r="AG135" s="434"/>
      <c r="AH135" s="434"/>
      <c r="AI135" s="434"/>
      <c r="AJ135" s="434"/>
      <c r="AK135" s="434"/>
      <c r="AL135" s="434"/>
      <c r="AM135" s="434"/>
      <c r="AN135" s="434"/>
      <c r="AO135" s="434"/>
      <c r="AP135" s="434"/>
      <c r="AQ135" s="434"/>
      <c r="AR135" s="434"/>
      <c r="AS135" s="434"/>
      <c r="AT135" s="434"/>
      <c r="AU135" s="434"/>
      <c r="AV135" s="434"/>
      <c r="AW135" s="434"/>
      <c r="AX135" s="434"/>
      <c r="AY135" s="434"/>
      <c r="AZ135" s="434"/>
      <c r="BA135" s="434"/>
      <c r="BB135" s="434"/>
      <c r="BC135" s="434"/>
      <c r="BD135" s="434"/>
      <c r="BE135" s="434"/>
      <c r="BF135" s="434"/>
      <c r="BG135" s="434"/>
      <c r="BH135" s="434"/>
      <c r="BI135" s="435">
        <v>118.35</v>
      </c>
    </row>
    <row r="136" spans="1:63">
      <c r="A136" s="1539"/>
      <c r="B136" s="432">
        <f t="shared" si="2"/>
        <v>11</v>
      </c>
      <c r="C136" s="433">
        <v>311</v>
      </c>
      <c r="D136" s="433" t="s">
        <v>3732</v>
      </c>
      <c r="E136" s="433" t="s">
        <v>3733</v>
      </c>
      <c r="F136" s="434" t="s">
        <v>3589</v>
      </c>
      <c r="G136" s="434" t="s">
        <v>3734</v>
      </c>
      <c r="H136" s="434" t="s">
        <v>3735</v>
      </c>
      <c r="I136" s="434" t="s">
        <v>3736</v>
      </c>
      <c r="J136" s="434" t="s">
        <v>3737</v>
      </c>
      <c r="K136" s="434" t="s">
        <v>3738</v>
      </c>
      <c r="L136" s="1532" t="s">
        <v>3739</v>
      </c>
      <c r="M136" s="1533"/>
      <c r="N136" s="434" t="s">
        <v>3740</v>
      </c>
      <c r="O136" s="434" t="s">
        <v>3740</v>
      </c>
      <c r="P136" s="434" t="s">
        <v>3741</v>
      </c>
      <c r="Q136" s="434" t="s">
        <v>3742</v>
      </c>
      <c r="R136" s="434" t="s">
        <v>3743</v>
      </c>
      <c r="S136" s="434" t="s">
        <v>3744</v>
      </c>
      <c r="T136" s="434" t="s">
        <v>3745</v>
      </c>
      <c r="U136" s="434" t="s">
        <v>2426</v>
      </c>
      <c r="V136" s="434" t="s">
        <v>3746</v>
      </c>
      <c r="W136" s="434" t="s">
        <v>3747</v>
      </c>
      <c r="X136" s="434" t="s">
        <v>3748</v>
      </c>
      <c r="Y136" s="434"/>
      <c r="Z136" s="434"/>
      <c r="AA136" s="434"/>
      <c r="AB136" s="434"/>
      <c r="AC136" s="434"/>
      <c r="AD136" s="434"/>
      <c r="AE136" s="434"/>
      <c r="AF136" s="434"/>
      <c r="AG136" s="434"/>
      <c r="AH136" s="434"/>
      <c r="AI136" s="434"/>
      <c r="AJ136" s="434"/>
      <c r="AK136" s="434"/>
      <c r="AL136" s="434"/>
      <c r="AM136" s="434"/>
      <c r="AN136" s="434"/>
      <c r="AO136" s="434"/>
      <c r="AP136" s="434"/>
      <c r="AQ136" s="434"/>
      <c r="AR136" s="434"/>
      <c r="AS136" s="434"/>
      <c r="AT136" s="434"/>
      <c r="AU136" s="434"/>
      <c r="AV136" s="434"/>
      <c r="AW136" s="434"/>
      <c r="AX136" s="434"/>
      <c r="AY136" s="434"/>
      <c r="AZ136" s="434"/>
      <c r="BA136" s="434"/>
      <c r="BB136" s="434"/>
      <c r="BC136" s="434"/>
      <c r="BD136" s="434"/>
      <c r="BE136" s="434"/>
      <c r="BF136" s="434"/>
      <c r="BG136" s="434"/>
      <c r="BH136" s="434"/>
      <c r="BI136" s="435">
        <v>102.7</v>
      </c>
    </row>
    <row r="137" spans="1:63">
      <c r="A137" s="1539"/>
      <c r="B137" s="1534" t="s">
        <v>1086</v>
      </c>
      <c r="C137" s="433">
        <v>314</v>
      </c>
      <c r="D137" s="433" t="s">
        <v>374</v>
      </c>
      <c r="E137" s="433" t="s">
        <v>375</v>
      </c>
      <c r="F137" s="434" t="s">
        <v>3589</v>
      </c>
      <c r="G137" s="434" t="s">
        <v>3749</v>
      </c>
      <c r="H137" s="434" t="s">
        <v>3750</v>
      </c>
      <c r="I137" s="434" t="s">
        <v>3751</v>
      </c>
      <c r="J137" s="434" t="s">
        <v>3752</v>
      </c>
      <c r="K137" s="434" t="s">
        <v>3753</v>
      </c>
      <c r="L137" s="1532" t="s">
        <v>3754</v>
      </c>
      <c r="M137" s="1533"/>
      <c r="N137" s="434" t="s">
        <v>3755</v>
      </c>
      <c r="O137" s="434" t="s">
        <v>3755</v>
      </c>
      <c r="P137" s="434" t="s">
        <v>3756</v>
      </c>
      <c r="Q137" s="434" t="s">
        <v>3757</v>
      </c>
      <c r="R137" s="434" t="s">
        <v>3758</v>
      </c>
      <c r="S137" s="434" t="s">
        <v>3759</v>
      </c>
      <c r="T137" s="434" t="s">
        <v>3760</v>
      </c>
      <c r="U137" s="434" t="s">
        <v>3761</v>
      </c>
      <c r="V137" s="434" t="s">
        <v>3762</v>
      </c>
      <c r="W137" s="434" t="s">
        <v>3763</v>
      </c>
      <c r="X137" s="434" t="s">
        <v>3764</v>
      </c>
      <c r="Y137" s="434"/>
      <c r="Z137" s="434"/>
      <c r="AA137" s="434"/>
      <c r="AB137" s="434"/>
      <c r="AC137" s="434"/>
      <c r="AD137" s="434"/>
      <c r="AE137" s="434"/>
      <c r="AF137" s="434"/>
      <c r="AG137" s="434"/>
      <c r="AH137" s="434"/>
      <c r="AI137" s="434"/>
      <c r="AJ137" s="434"/>
      <c r="AK137" s="434"/>
      <c r="AL137" s="434"/>
      <c r="AM137" s="434"/>
      <c r="AN137" s="434"/>
      <c r="AO137" s="434"/>
      <c r="AP137" s="434"/>
      <c r="AQ137" s="434"/>
      <c r="AR137" s="434"/>
      <c r="AS137" s="434"/>
      <c r="AT137" s="434"/>
      <c r="AU137" s="434"/>
      <c r="AV137" s="434"/>
      <c r="AW137" s="434"/>
      <c r="AX137" s="434"/>
      <c r="AY137" s="434"/>
      <c r="AZ137" s="434"/>
      <c r="BA137" s="434"/>
      <c r="BB137" s="434"/>
      <c r="BC137" s="434"/>
      <c r="BD137" s="434"/>
      <c r="BE137" s="434"/>
      <c r="BF137" s="434"/>
      <c r="BG137" s="434"/>
      <c r="BH137" s="434"/>
      <c r="BI137" s="434"/>
    </row>
    <row r="138" spans="1:63">
      <c r="A138" s="1539"/>
      <c r="B138" s="1535"/>
      <c r="C138" s="433">
        <v>328</v>
      </c>
      <c r="D138" s="433" t="s">
        <v>3765</v>
      </c>
      <c r="E138" s="433" t="s">
        <v>3766</v>
      </c>
      <c r="F138" s="434" t="s">
        <v>3589</v>
      </c>
      <c r="G138" s="434" t="s">
        <v>3767</v>
      </c>
      <c r="H138" s="434" t="s">
        <v>3768</v>
      </c>
      <c r="I138" s="434" t="s">
        <v>3769</v>
      </c>
      <c r="J138" s="434" t="s">
        <v>3770</v>
      </c>
      <c r="K138" s="434" t="s">
        <v>3771</v>
      </c>
      <c r="L138" s="1532" t="s">
        <v>3772</v>
      </c>
      <c r="M138" s="1533"/>
      <c r="N138" s="434" t="s">
        <v>3773</v>
      </c>
      <c r="O138" s="434" t="s">
        <v>3773</v>
      </c>
      <c r="P138" s="434" t="s">
        <v>3774</v>
      </c>
      <c r="Q138" s="434" t="s">
        <v>3775</v>
      </c>
      <c r="R138" s="434" t="s">
        <v>782</v>
      </c>
      <c r="S138" s="434" t="s">
        <v>3776</v>
      </c>
      <c r="T138" s="434" t="s">
        <v>3777</v>
      </c>
      <c r="U138" s="434" t="s">
        <v>3778</v>
      </c>
      <c r="V138" s="434" t="s">
        <v>3779</v>
      </c>
      <c r="W138" s="434" t="s">
        <v>3780</v>
      </c>
      <c r="X138" s="434" t="s">
        <v>1974</v>
      </c>
      <c r="Y138" s="434"/>
      <c r="Z138" s="434"/>
      <c r="AA138" s="434"/>
      <c r="AB138" s="434"/>
      <c r="AC138" s="434"/>
      <c r="AD138" s="434"/>
      <c r="AE138" s="434"/>
      <c r="AF138" s="434"/>
      <c r="AG138" s="434"/>
      <c r="AH138" s="434"/>
      <c r="AI138" s="434"/>
      <c r="AJ138" s="434"/>
      <c r="AK138" s="434"/>
      <c r="AL138" s="434"/>
      <c r="AM138" s="434"/>
      <c r="AN138" s="434"/>
      <c r="AO138" s="434"/>
      <c r="AP138" s="434"/>
      <c r="AQ138" s="434"/>
      <c r="AR138" s="434"/>
      <c r="AS138" s="434"/>
      <c r="AT138" s="434"/>
      <c r="AU138" s="434"/>
      <c r="AV138" s="434"/>
      <c r="AW138" s="434"/>
      <c r="AX138" s="434"/>
      <c r="AY138" s="434"/>
      <c r="AZ138" s="434"/>
      <c r="BA138" s="434"/>
      <c r="BB138" s="434"/>
      <c r="BC138" s="434"/>
      <c r="BD138" s="434"/>
      <c r="BE138" s="434"/>
      <c r="BF138" s="434"/>
      <c r="BG138" s="434"/>
      <c r="BH138" s="434"/>
      <c r="BI138" s="434"/>
    </row>
    <row r="139" spans="1:63">
      <c r="A139" s="1539"/>
      <c r="B139" s="1535"/>
      <c r="C139" s="433">
        <v>376</v>
      </c>
      <c r="D139" s="433" t="s">
        <v>3523</v>
      </c>
      <c r="E139" s="433" t="s">
        <v>3781</v>
      </c>
      <c r="F139" s="434" t="s">
        <v>3589</v>
      </c>
      <c r="G139" s="434" t="s">
        <v>3782</v>
      </c>
      <c r="H139" s="434" t="s">
        <v>3783</v>
      </c>
      <c r="I139" s="434" t="s">
        <v>1334</v>
      </c>
      <c r="J139" s="434" t="s">
        <v>3784</v>
      </c>
      <c r="K139" s="434" t="s">
        <v>3785</v>
      </c>
      <c r="L139" s="1532" t="s">
        <v>1337</v>
      </c>
      <c r="M139" s="1533"/>
      <c r="N139" s="434" t="s">
        <v>3283</v>
      </c>
      <c r="O139" s="434" t="s">
        <v>3283</v>
      </c>
      <c r="P139" s="434" t="s">
        <v>1525</v>
      </c>
      <c r="Q139" s="434"/>
      <c r="R139" s="434"/>
      <c r="S139" s="434"/>
      <c r="T139" s="434"/>
      <c r="U139" s="434"/>
      <c r="V139" s="434"/>
      <c r="W139" s="434"/>
      <c r="X139" s="434"/>
      <c r="Y139" s="434"/>
      <c r="Z139" s="434"/>
      <c r="AA139" s="434"/>
      <c r="AB139" s="434"/>
      <c r="AC139" s="434"/>
      <c r="AD139" s="434"/>
      <c r="AE139" s="434"/>
      <c r="AF139" s="434"/>
      <c r="AG139" s="434"/>
      <c r="AH139" s="434"/>
      <c r="AI139" s="434"/>
      <c r="AJ139" s="434"/>
      <c r="AK139" s="434"/>
      <c r="AL139" s="434"/>
      <c r="AM139" s="434"/>
      <c r="AN139" s="434"/>
      <c r="AO139" s="434"/>
      <c r="AP139" s="434"/>
      <c r="AQ139" s="434"/>
      <c r="AR139" s="434"/>
      <c r="AS139" s="434"/>
      <c r="AT139" s="434"/>
      <c r="AU139" s="434"/>
      <c r="AV139" s="434"/>
      <c r="AW139" s="434"/>
      <c r="AX139" s="434"/>
      <c r="AY139" s="434"/>
      <c r="AZ139" s="434"/>
      <c r="BA139" s="434"/>
      <c r="BB139" s="434"/>
      <c r="BC139" s="434"/>
      <c r="BD139" s="434"/>
      <c r="BE139" s="434"/>
      <c r="BF139" s="434"/>
      <c r="BG139" s="434"/>
      <c r="BH139" s="434"/>
      <c r="BI139" s="434"/>
    </row>
    <row r="140" spans="1:63">
      <c r="A140" s="1539"/>
      <c r="B140" s="1535"/>
      <c r="C140" s="433">
        <v>324</v>
      </c>
      <c r="D140" s="433" t="s">
        <v>928</v>
      </c>
      <c r="E140" s="433" t="s">
        <v>929</v>
      </c>
      <c r="F140" s="434" t="s">
        <v>3589</v>
      </c>
      <c r="G140" s="434" t="s">
        <v>3786</v>
      </c>
      <c r="H140" s="434" t="s">
        <v>3787</v>
      </c>
      <c r="I140" s="434" t="s">
        <v>3788</v>
      </c>
      <c r="J140" s="434" t="s">
        <v>3789</v>
      </c>
      <c r="K140" s="434" t="s">
        <v>3790</v>
      </c>
      <c r="L140" s="1532" t="s">
        <v>2499</v>
      </c>
      <c r="M140" s="1533"/>
      <c r="N140" s="434" t="s">
        <v>3791</v>
      </c>
      <c r="O140" s="434" t="s">
        <v>3791</v>
      </c>
      <c r="P140" s="434" t="s">
        <v>1525</v>
      </c>
      <c r="Q140" s="434"/>
      <c r="R140" s="434"/>
      <c r="S140" s="434"/>
      <c r="T140" s="434"/>
      <c r="U140" s="434"/>
      <c r="V140" s="434"/>
      <c r="W140" s="434"/>
      <c r="X140" s="434"/>
      <c r="Y140" s="434"/>
      <c r="Z140" s="434"/>
      <c r="AA140" s="434"/>
      <c r="AB140" s="434"/>
      <c r="AC140" s="434"/>
      <c r="AD140" s="434"/>
      <c r="AE140" s="434"/>
      <c r="AF140" s="434"/>
      <c r="AG140" s="434"/>
      <c r="AH140" s="434"/>
      <c r="AI140" s="434"/>
      <c r="AJ140" s="434"/>
      <c r="AK140" s="434"/>
      <c r="AL140" s="434"/>
      <c r="AM140" s="434"/>
      <c r="AN140" s="434"/>
      <c r="AO140" s="434"/>
      <c r="AP140" s="434"/>
      <c r="AQ140" s="434"/>
      <c r="AR140" s="434"/>
      <c r="AS140" s="434"/>
      <c r="AT140" s="434"/>
      <c r="AU140" s="434"/>
      <c r="AV140" s="434"/>
      <c r="AW140" s="434"/>
      <c r="AX140" s="434"/>
      <c r="AY140" s="434"/>
      <c r="AZ140" s="434"/>
      <c r="BA140" s="434"/>
      <c r="BB140" s="434"/>
      <c r="BC140" s="434"/>
      <c r="BD140" s="434"/>
      <c r="BE140" s="434"/>
      <c r="BF140" s="434"/>
      <c r="BG140" s="434"/>
      <c r="BH140" s="434"/>
      <c r="BI140" s="434"/>
    </row>
    <row r="141" spans="1:63">
      <c r="A141" s="1540"/>
      <c r="B141" s="1536"/>
      <c r="C141" s="433">
        <v>309</v>
      </c>
      <c r="D141" s="433" t="s">
        <v>3792</v>
      </c>
      <c r="E141" s="433" t="s">
        <v>3793</v>
      </c>
      <c r="F141" s="434" t="s">
        <v>3589</v>
      </c>
      <c r="G141" s="434"/>
      <c r="H141" s="434"/>
      <c r="I141" s="434"/>
      <c r="J141" s="434"/>
      <c r="K141" s="434"/>
      <c r="L141" s="1532"/>
      <c r="M141" s="1533"/>
      <c r="N141" s="434"/>
      <c r="O141" s="434"/>
      <c r="P141" s="434"/>
      <c r="Q141" s="434"/>
      <c r="R141" s="434"/>
      <c r="S141" s="434"/>
      <c r="T141" s="434"/>
      <c r="U141" s="434"/>
      <c r="V141" s="434"/>
      <c r="W141" s="434"/>
      <c r="X141" s="434"/>
      <c r="Y141" s="434"/>
      <c r="Z141" s="434"/>
      <c r="AA141" s="434"/>
      <c r="AB141" s="434"/>
      <c r="AC141" s="434"/>
      <c r="AD141" s="434"/>
      <c r="AE141" s="434"/>
      <c r="AF141" s="434"/>
      <c r="AG141" s="434"/>
      <c r="AH141" s="434"/>
      <c r="AI141" s="434"/>
      <c r="AJ141" s="434"/>
      <c r="AK141" s="434"/>
      <c r="AL141" s="434"/>
      <c r="AM141" s="434"/>
      <c r="AN141" s="434"/>
      <c r="AO141" s="434"/>
      <c r="AP141" s="434"/>
      <c r="AQ141" s="434"/>
      <c r="AR141" s="434"/>
      <c r="AS141" s="434"/>
      <c r="AT141" s="434"/>
      <c r="AU141" s="434"/>
      <c r="AV141" s="434"/>
      <c r="AW141" s="434"/>
      <c r="AX141" s="434"/>
      <c r="AY141" s="434"/>
      <c r="AZ141" s="434"/>
      <c r="BA141" s="434"/>
      <c r="BB141" s="434"/>
      <c r="BC141" s="434"/>
      <c r="BD141" s="434"/>
      <c r="BE141" s="434"/>
      <c r="BF141" s="434"/>
      <c r="BG141" s="434"/>
      <c r="BH141" s="434"/>
      <c r="BI141" s="434"/>
    </row>
    <row r="142" spans="1:63">
      <c r="A142" s="1538" t="s">
        <v>3794</v>
      </c>
      <c r="B142" s="432">
        <v>1</v>
      </c>
      <c r="C142" s="433">
        <v>249</v>
      </c>
      <c r="D142" s="433" t="s">
        <v>3795</v>
      </c>
      <c r="E142" s="433" t="s">
        <v>3796</v>
      </c>
      <c r="F142" s="434" t="s">
        <v>3797</v>
      </c>
      <c r="G142" s="434" t="s">
        <v>2432</v>
      </c>
      <c r="H142" s="434" t="s">
        <v>3798</v>
      </c>
      <c r="I142" s="434" t="s">
        <v>3799</v>
      </c>
      <c r="J142" s="434" t="s">
        <v>3365</v>
      </c>
      <c r="K142" s="434" t="s">
        <v>3800</v>
      </c>
      <c r="L142" s="1532" t="s">
        <v>1885</v>
      </c>
      <c r="M142" s="1533"/>
      <c r="N142" s="434" t="s">
        <v>3801</v>
      </c>
      <c r="O142" s="434" t="s">
        <v>3801</v>
      </c>
      <c r="P142" s="2">
        <f>-(SECOND(H142-$H$142)/60+MINUTE(H142-$H$142)+HOUR(H142-$H$142)*60)</f>
        <v>0</v>
      </c>
      <c r="Q142" s="434"/>
      <c r="R142" s="434"/>
      <c r="S142" s="434"/>
      <c r="T142" s="434"/>
      <c r="U142" s="434"/>
      <c r="V142" s="434"/>
      <c r="W142" s="434"/>
      <c r="X142" s="434"/>
      <c r="Y142" s="434"/>
      <c r="Z142" s="434"/>
      <c r="AA142" s="434"/>
      <c r="AB142" s="434"/>
      <c r="AC142" s="434"/>
      <c r="AD142" s="434"/>
      <c r="AE142" s="434"/>
      <c r="AF142" s="434"/>
      <c r="AG142" s="434"/>
      <c r="AH142" s="434"/>
      <c r="AI142" s="434"/>
      <c r="AJ142" s="434"/>
      <c r="AK142" s="434"/>
      <c r="AL142" s="434"/>
      <c r="AM142" s="434"/>
      <c r="AN142" s="434"/>
      <c r="AO142" s="434"/>
      <c r="AP142" s="434"/>
      <c r="AQ142" s="434"/>
      <c r="AR142" s="434"/>
      <c r="AS142" s="434"/>
      <c r="AT142" s="434"/>
      <c r="AU142" s="434"/>
      <c r="AV142" s="434"/>
      <c r="AW142" s="434"/>
      <c r="AX142" s="434"/>
      <c r="AY142" s="434"/>
      <c r="AZ142" s="434"/>
      <c r="BA142" s="434"/>
      <c r="BB142" s="434"/>
      <c r="BC142" s="434"/>
      <c r="BD142" s="434"/>
      <c r="BE142" s="434"/>
      <c r="BF142" s="434"/>
      <c r="BG142" s="434"/>
      <c r="BH142" s="434"/>
      <c r="BI142" s="435">
        <v>40</v>
      </c>
      <c r="BJ142" s="443"/>
      <c r="BK142" s="443"/>
    </row>
    <row r="143" spans="1:63">
      <c r="A143" s="1539"/>
      <c r="B143" s="432">
        <f t="shared" ref="B143:B148" si="3">B142+1</f>
        <v>2</v>
      </c>
      <c r="C143" s="433">
        <v>415</v>
      </c>
      <c r="D143" s="433" t="s">
        <v>808</v>
      </c>
      <c r="E143" s="433" t="s">
        <v>298</v>
      </c>
      <c r="F143" s="434" t="s">
        <v>3797</v>
      </c>
      <c r="G143" s="434" t="s">
        <v>3802</v>
      </c>
      <c r="H143" s="434" t="s">
        <v>3803</v>
      </c>
      <c r="I143" s="434" t="s">
        <v>3804</v>
      </c>
      <c r="J143" s="434" t="s">
        <v>3805</v>
      </c>
      <c r="K143" s="434" t="s">
        <v>1435</v>
      </c>
      <c r="L143" s="1532" t="s">
        <v>1885</v>
      </c>
      <c r="M143" s="1533"/>
      <c r="N143" s="434" t="s">
        <v>1437</v>
      </c>
      <c r="O143" s="434" t="s">
        <v>1437</v>
      </c>
      <c r="P143" s="2">
        <f>-(SECOND(H143-$H$142)/60+MINUTE(H143-$H$142)+HOUR(H143-$H$142)*60)</f>
        <v>-6.1833333333333336</v>
      </c>
      <c r="Q143" s="434"/>
      <c r="R143" s="434"/>
      <c r="S143" s="434"/>
      <c r="T143" s="434"/>
      <c r="U143" s="434"/>
      <c r="V143" s="434"/>
      <c r="W143" s="434"/>
      <c r="X143" s="434"/>
      <c r="Y143" s="434"/>
      <c r="Z143" s="434"/>
      <c r="AA143" s="434"/>
      <c r="AB143" s="434"/>
      <c r="AC143" s="434"/>
      <c r="AD143" s="434"/>
      <c r="AE143" s="434"/>
      <c r="AF143" s="434"/>
      <c r="AG143" s="434"/>
      <c r="AH143" s="434"/>
      <c r="AI143" s="434"/>
      <c r="AJ143" s="434"/>
      <c r="AK143" s="434"/>
      <c r="AL143" s="434"/>
      <c r="AM143" s="434"/>
      <c r="AN143" s="434"/>
      <c r="AO143" s="434"/>
      <c r="AP143" s="434"/>
      <c r="AQ143" s="434"/>
      <c r="AR143" s="434"/>
      <c r="AS143" s="434"/>
      <c r="AT143" s="434"/>
      <c r="AU143" s="434"/>
      <c r="AV143" s="434"/>
      <c r="AW143" s="434"/>
      <c r="AX143" s="434"/>
      <c r="AY143" s="434"/>
      <c r="AZ143" s="434"/>
      <c r="BA143" s="434"/>
      <c r="BB143" s="434"/>
      <c r="BC143" s="434"/>
      <c r="BD143" s="434"/>
      <c r="BE143" s="434"/>
      <c r="BF143" s="434"/>
      <c r="BG143" s="434"/>
      <c r="BH143" s="434"/>
      <c r="BI143" s="435">
        <v>37.763333333333335</v>
      </c>
      <c r="BJ143" s="443"/>
      <c r="BK143" s="443"/>
    </row>
    <row r="144" spans="1:63">
      <c r="A144" s="1539"/>
      <c r="B144" s="432">
        <f t="shared" si="3"/>
        <v>3</v>
      </c>
      <c r="C144" s="433">
        <v>203</v>
      </c>
      <c r="D144" s="433" t="s">
        <v>414</v>
      </c>
      <c r="E144" s="433" t="s">
        <v>960</v>
      </c>
      <c r="F144" s="434" t="s">
        <v>3797</v>
      </c>
      <c r="G144" s="434" t="s">
        <v>3806</v>
      </c>
      <c r="H144" s="434" t="s">
        <v>3807</v>
      </c>
      <c r="I144" s="434" t="s">
        <v>3808</v>
      </c>
      <c r="J144" s="434" t="s">
        <v>3809</v>
      </c>
      <c r="K144" s="434" t="s">
        <v>3810</v>
      </c>
      <c r="L144" s="1532" t="s">
        <v>3811</v>
      </c>
      <c r="M144" s="1533"/>
      <c r="N144" s="434" t="s">
        <v>2472</v>
      </c>
      <c r="O144" s="434" t="s">
        <v>2472</v>
      </c>
      <c r="P144" s="2">
        <f t="shared" ref="P144:P148" si="4">-(SECOND(H144-$H$142)/60+MINUTE(H144-$H$142)+HOUR(H144-$H$142)*60)</f>
        <v>-8.9833333333333325</v>
      </c>
      <c r="Q144" s="434"/>
      <c r="R144" s="434"/>
      <c r="S144" s="434"/>
      <c r="T144" s="434"/>
      <c r="U144" s="434"/>
      <c r="V144" s="434"/>
      <c r="W144" s="434"/>
      <c r="X144" s="434"/>
      <c r="Y144" s="434"/>
      <c r="Z144" s="434"/>
      <c r="AA144" s="434"/>
      <c r="AB144" s="434"/>
      <c r="AC144" s="434"/>
      <c r="AD144" s="434"/>
      <c r="AE144" s="434"/>
      <c r="AF144" s="434"/>
      <c r="AG144" s="434"/>
      <c r="AH144" s="434"/>
      <c r="AI144" s="434"/>
      <c r="AJ144" s="434"/>
      <c r="AK144" s="434"/>
      <c r="AL144" s="434"/>
      <c r="AM144" s="434"/>
      <c r="AN144" s="434"/>
      <c r="AO144" s="434"/>
      <c r="AP144" s="434"/>
      <c r="AQ144" s="434"/>
      <c r="AR144" s="434"/>
      <c r="AS144" s="434"/>
      <c r="AT144" s="434"/>
      <c r="AU144" s="434"/>
      <c r="AV144" s="434"/>
      <c r="AW144" s="434"/>
      <c r="AX144" s="434"/>
      <c r="AY144" s="434"/>
      <c r="AZ144" s="434"/>
      <c r="BA144" s="434"/>
      <c r="BB144" s="434"/>
      <c r="BC144" s="434"/>
      <c r="BD144" s="434"/>
      <c r="BE144" s="434"/>
      <c r="BF144" s="434"/>
      <c r="BG144" s="434"/>
      <c r="BH144" s="434"/>
      <c r="BI144" s="435">
        <v>36.203333333333333</v>
      </c>
      <c r="BJ144" s="443"/>
      <c r="BK144" s="443"/>
    </row>
    <row r="145" spans="1:63">
      <c r="A145" s="1539"/>
      <c r="B145" s="432">
        <f t="shared" si="3"/>
        <v>4</v>
      </c>
      <c r="C145" s="433">
        <v>213</v>
      </c>
      <c r="D145" s="433" t="s">
        <v>3812</v>
      </c>
      <c r="E145" s="433" t="s">
        <v>3813</v>
      </c>
      <c r="F145" s="434" t="s">
        <v>3797</v>
      </c>
      <c r="G145" s="434" t="s">
        <v>3814</v>
      </c>
      <c r="H145" s="434" t="s">
        <v>3815</v>
      </c>
      <c r="I145" s="434" t="s">
        <v>2688</v>
      </c>
      <c r="J145" s="434" t="s">
        <v>3816</v>
      </c>
      <c r="K145" s="434" t="s">
        <v>3817</v>
      </c>
      <c r="L145" s="1532" t="s">
        <v>3818</v>
      </c>
      <c r="M145" s="1533"/>
      <c r="N145" s="434" t="s">
        <v>3819</v>
      </c>
      <c r="O145" s="434" t="s">
        <v>3819</v>
      </c>
      <c r="P145" s="2">
        <f t="shared" si="4"/>
        <v>-10.433333333333334</v>
      </c>
      <c r="Q145" s="434"/>
      <c r="R145" s="434"/>
      <c r="S145" s="434"/>
      <c r="T145" s="434"/>
      <c r="U145" s="434"/>
      <c r="V145" s="434"/>
      <c r="W145" s="434"/>
      <c r="X145" s="434"/>
      <c r="Y145" s="434"/>
      <c r="Z145" s="434"/>
      <c r="AA145" s="434"/>
      <c r="AB145" s="434"/>
      <c r="AC145" s="434"/>
      <c r="AD145" s="434"/>
      <c r="AE145" s="434"/>
      <c r="AF145" s="434"/>
      <c r="AG145" s="434"/>
      <c r="AH145" s="434"/>
      <c r="AI145" s="434"/>
      <c r="AJ145" s="434"/>
      <c r="AK145" s="434"/>
      <c r="AL145" s="434"/>
      <c r="AM145" s="434"/>
      <c r="AN145" s="434"/>
      <c r="AO145" s="434"/>
      <c r="AP145" s="434"/>
      <c r="AQ145" s="434"/>
      <c r="AR145" s="434"/>
      <c r="AS145" s="434"/>
      <c r="AT145" s="434"/>
      <c r="AU145" s="434"/>
      <c r="AV145" s="434"/>
      <c r="AW145" s="434"/>
      <c r="AX145" s="434"/>
      <c r="AY145" s="434"/>
      <c r="AZ145" s="434"/>
      <c r="BA145" s="434"/>
      <c r="BB145" s="434"/>
      <c r="BC145" s="434"/>
      <c r="BD145" s="434"/>
      <c r="BE145" s="434"/>
      <c r="BF145" s="434"/>
      <c r="BG145" s="434"/>
      <c r="BH145" s="434"/>
      <c r="BI145" s="435">
        <v>34.913333333333334</v>
      </c>
      <c r="BJ145" s="443"/>
      <c r="BK145" s="443"/>
    </row>
    <row r="146" spans="1:63">
      <c r="A146" s="1539"/>
      <c r="B146" s="432">
        <f t="shared" si="3"/>
        <v>5</v>
      </c>
      <c r="C146" s="433">
        <v>401</v>
      </c>
      <c r="D146" s="433" t="s">
        <v>3820</v>
      </c>
      <c r="E146" s="433" t="s">
        <v>3821</v>
      </c>
      <c r="F146" s="434" t="s">
        <v>3797</v>
      </c>
      <c r="G146" s="434" t="s">
        <v>3822</v>
      </c>
      <c r="H146" s="434" t="s">
        <v>3823</v>
      </c>
      <c r="I146" s="434" t="s">
        <v>3824</v>
      </c>
      <c r="J146" s="434" t="s">
        <v>3825</v>
      </c>
      <c r="K146" s="434" t="s">
        <v>3826</v>
      </c>
      <c r="L146" s="1532" t="s">
        <v>3827</v>
      </c>
      <c r="M146" s="1533"/>
      <c r="N146" s="434" t="s">
        <v>3828</v>
      </c>
      <c r="O146" s="434" t="s">
        <v>3828</v>
      </c>
      <c r="P146" s="2">
        <f t="shared" si="4"/>
        <v>-10.683333333333334</v>
      </c>
      <c r="Q146" s="434"/>
      <c r="R146" s="434"/>
      <c r="S146" s="434"/>
      <c r="T146" s="434"/>
      <c r="U146" s="434"/>
      <c r="V146" s="434"/>
      <c r="W146" s="434"/>
      <c r="X146" s="434"/>
      <c r="Y146" s="434"/>
      <c r="Z146" s="434"/>
      <c r="AA146" s="434"/>
      <c r="AB146" s="434"/>
      <c r="AC146" s="434"/>
      <c r="AD146" s="434"/>
      <c r="AE146" s="434"/>
      <c r="AF146" s="434"/>
      <c r="AG146" s="434"/>
      <c r="AH146" s="434"/>
      <c r="AI146" s="434"/>
      <c r="AJ146" s="434"/>
      <c r="AK146" s="434"/>
      <c r="AL146" s="434"/>
      <c r="AM146" s="434"/>
      <c r="AN146" s="434"/>
      <c r="AO146" s="434"/>
      <c r="AP146" s="434"/>
      <c r="AQ146" s="434"/>
      <c r="AR146" s="434"/>
      <c r="AS146" s="434"/>
      <c r="AT146" s="434"/>
      <c r="AU146" s="434"/>
      <c r="AV146" s="434"/>
      <c r="AW146" s="434"/>
      <c r="AX146" s="434"/>
      <c r="AY146" s="434"/>
      <c r="AZ146" s="434"/>
      <c r="BA146" s="434"/>
      <c r="BB146" s="434"/>
      <c r="BC146" s="434"/>
      <c r="BD146" s="434"/>
      <c r="BE146" s="434"/>
      <c r="BF146" s="434"/>
      <c r="BG146" s="434"/>
      <c r="BH146" s="434"/>
      <c r="BI146" s="435">
        <v>33.86333333333333</v>
      </c>
      <c r="BJ146" s="443"/>
      <c r="BK146" s="443"/>
    </row>
    <row r="147" spans="1:63">
      <c r="A147" s="1539"/>
      <c r="B147" s="432">
        <f t="shared" si="3"/>
        <v>6</v>
      </c>
      <c r="C147" s="433">
        <v>248</v>
      </c>
      <c r="D147" s="433" t="s">
        <v>272</v>
      </c>
      <c r="E147" s="433" t="s">
        <v>273</v>
      </c>
      <c r="F147" s="434" t="s">
        <v>3797</v>
      </c>
      <c r="G147" s="434" t="s">
        <v>3829</v>
      </c>
      <c r="H147" s="434" t="s">
        <v>3830</v>
      </c>
      <c r="I147" s="434" t="s">
        <v>3831</v>
      </c>
      <c r="J147" s="434" t="s">
        <v>3832</v>
      </c>
      <c r="K147" s="434" t="s">
        <v>3833</v>
      </c>
      <c r="L147" s="1532" t="s">
        <v>3834</v>
      </c>
      <c r="M147" s="1533"/>
      <c r="N147" s="434" t="s">
        <v>3835</v>
      </c>
      <c r="O147" s="434" t="s">
        <v>3835</v>
      </c>
      <c r="P147" s="2">
        <f t="shared" si="4"/>
        <v>-13.066666666666666</v>
      </c>
      <c r="Q147" s="434"/>
      <c r="R147" s="434"/>
      <c r="S147" s="434"/>
      <c r="T147" s="434"/>
      <c r="U147" s="434"/>
      <c r="V147" s="434"/>
      <c r="W147" s="434"/>
      <c r="X147" s="434"/>
      <c r="Y147" s="434"/>
      <c r="Z147" s="434"/>
      <c r="AA147" s="434"/>
      <c r="AB147" s="434"/>
      <c r="AC147" s="434"/>
      <c r="AD147" s="434"/>
      <c r="AE147" s="434"/>
      <c r="AF147" s="434"/>
      <c r="AG147" s="434"/>
      <c r="AH147" s="434"/>
      <c r="AI147" s="434"/>
      <c r="AJ147" s="434"/>
      <c r="AK147" s="434"/>
      <c r="AL147" s="434"/>
      <c r="AM147" s="434"/>
      <c r="AN147" s="434"/>
      <c r="AO147" s="434"/>
      <c r="AP147" s="434"/>
      <c r="AQ147" s="434"/>
      <c r="AR147" s="434"/>
      <c r="AS147" s="434"/>
      <c r="AT147" s="434"/>
      <c r="AU147" s="434"/>
      <c r="AV147" s="434"/>
      <c r="AW147" s="434"/>
      <c r="AX147" s="434"/>
      <c r="AY147" s="434"/>
      <c r="AZ147" s="434"/>
      <c r="BA147" s="434"/>
      <c r="BB147" s="434"/>
      <c r="BC147" s="434"/>
      <c r="BD147" s="434"/>
      <c r="BE147" s="434"/>
      <c r="BF147" s="434"/>
      <c r="BG147" s="434"/>
      <c r="BH147" s="434"/>
      <c r="BI147" s="435">
        <v>32.38666666666667</v>
      </c>
      <c r="BJ147" s="443"/>
      <c r="BK147" s="443"/>
    </row>
    <row r="148" spans="1:63">
      <c r="A148" s="1539"/>
      <c r="B148" s="432">
        <f t="shared" si="3"/>
        <v>7</v>
      </c>
      <c r="C148" s="433">
        <v>260</v>
      </c>
      <c r="D148" s="433" t="s">
        <v>3836</v>
      </c>
      <c r="E148" s="433" t="s">
        <v>3837</v>
      </c>
      <c r="F148" s="434" t="s">
        <v>3797</v>
      </c>
      <c r="G148" s="434" t="s">
        <v>925</v>
      </c>
      <c r="H148" s="434" t="s">
        <v>3838</v>
      </c>
      <c r="I148" s="434" t="s">
        <v>3839</v>
      </c>
      <c r="J148" s="434" t="s">
        <v>3840</v>
      </c>
      <c r="K148" s="434" t="s">
        <v>3841</v>
      </c>
      <c r="L148" s="1532" t="s">
        <v>3842</v>
      </c>
      <c r="M148" s="1533"/>
      <c r="N148" s="434" t="s">
        <v>3843</v>
      </c>
      <c r="O148" s="434" t="s">
        <v>3843</v>
      </c>
      <c r="P148" s="2">
        <f t="shared" si="4"/>
        <v>-23.75</v>
      </c>
      <c r="Q148" s="434"/>
      <c r="R148" s="434"/>
      <c r="S148" s="434"/>
      <c r="T148" s="434"/>
      <c r="U148" s="434"/>
      <c r="V148" s="434"/>
      <c r="W148" s="434"/>
      <c r="X148" s="434"/>
      <c r="Y148" s="434"/>
      <c r="Z148" s="434"/>
      <c r="AA148" s="434"/>
      <c r="AB148" s="434"/>
      <c r="AC148" s="434"/>
      <c r="AD148" s="434"/>
      <c r="AE148" s="434"/>
      <c r="AF148" s="434"/>
      <c r="AG148" s="434"/>
      <c r="AH148" s="434"/>
      <c r="AI148" s="434"/>
      <c r="AJ148" s="434"/>
      <c r="AK148" s="434"/>
      <c r="AL148" s="434"/>
      <c r="AM148" s="434"/>
      <c r="AN148" s="434"/>
      <c r="AO148" s="434"/>
      <c r="AP148" s="434"/>
      <c r="AQ148" s="434"/>
      <c r="AR148" s="434"/>
      <c r="AS148" s="434"/>
      <c r="AT148" s="434"/>
      <c r="AU148" s="434"/>
      <c r="AV148" s="434"/>
      <c r="AW148" s="434"/>
      <c r="AX148" s="434"/>
      <c r="AY148" s="434"/>
      <c r="AZ148" s="434"/>
      <c r="BA148" s="434"/>
      <c r="BB148" s="434"/>
      <c r="BC148" s="434"/>
      <c r="BD148" s="434"/>
      <c r="BE148" s="434"/>
      <c r="BF148" s="434"/>
      <c r="BG148" s="434"/>
      <c r="BH148" s="434"/>
      <c r="BI148" s="435">
        <v>29.25</v>
      </c>
      <c r="BJ148" s="443"/>
      <c r="BK148" s="443"/>
    </row>
    <row r="149" spans="1:63">
      <c r="A149" s="1539"/>
      <c r="B149" s="1534" t="s">
        <v>1086</v>
      </c>
      <c r="C149" s="433">
        <v>406</v>
      </c>
      <c r="D149" s="433" t="s">
        <v>3844</v>
      </c>
      <c r="E149" s="433" t="s">
        <v>3845</v>
      </c>
      <c r="F149" s="434" t="s">
        <v>3797</v>
      </c>
      <c r="G149" s="434"/>
      <c r="H149" s="434"/>
      <c r="I149" s="434"/>
      <c r="J149" s="434"/>
      <c r="K149" s="434"/>
      <c r="L149" s="1532"/>
      <c r="M149" s="1533"/>
      <c r="N149" s="434"/>
      <c r="O149" s="434"/>
      <c r="P149" s="434"/>
      <c r="Q149" s="434"/>
      <c r="R149" s="434"/>
      <c r="S149" s="434"/>
      <c r="T149" s="434"/>
      <c r="U149" s="434"/>
      <c r="V149" s="434"/>
      <c r="W149" s="434"/>
      <c r="X149" s="434"/>
      <c r="Y149" s="434"/>
      <c r="Z149" s="434"/>
      <c r="AA149" s="434"/>
      <c r="AB149" s="434"/>
      <c r="AC149" s="434"/>
      <c r="AD149" s="434"/>
      <c r="AE149" s="434"/>
      <c r="AF149" s="434"/>
      <c r="AG149" s="434"/>
      <c r="AH149" s="434"/>
      <c r="AI149" s="434"/>
      <c r="AJ149" s="434"/>
      <c r="AK149" s="434"/>
      <c r="AL149" s="434"/>
      <c r="AM149" s="434"/>
      <c r="AN149" s="434"/>
      <c r="AO149" s="434"/>
      <c r="AP149" s="434"/>
      <c r="AQ149" s="434"/>
      <c r="AR149" s="434"/>
      <c r="AS149" s="434"/>
      <c r="AT149" s="434"/>
      <c r="AU149" s="434"/>
      <c r="AV149" s="434"/>
      <c r="AW149" s="434"/>
      <c r="AX149" s="434"/>
      <c r="AY149" s="434"/>
      <c r="AZ149" s="434"/>
      <c r="BA149" s="434"/>
      <c r="BB149" s="434"/>
      <c r="BC149" s="434"/>
      <c r="BD149" s="434"/>
      <c r="BE149" s="434"/>
      <c r="BF149" s="434"/>
      <c r="BG149" s="434"/>
      <c r="BH149" s="434"/>
      <c r="BI149" s="434"/>
    </row>
    <row r="150" spans="1:63">
      <c r="A150" s="1539"/>
      <c r="B150" s="1535"/>
      <c r="C150" s="433">
        <v>408</v>
      </c>
      <c r="D150" s="433" t="s">
        <v>956</v>
      </c>
      <c r="E150" s="433" t="s">
        <v>957</v>
      </c>
      <c r="F150" s="434" t="s">
        <v>3797</v>
      </c>
      <c r="G150" s="434" t="s">
        <v>3846</v>
      </c>
      <c r="H150" s="434" t="s">
        <v>3847</v>
      </c>
      <c r="I150" s="434" t="s">
        <v>3759</v>
      </c>
      <c r="J150" s="434" t="s">
        <v>3848</v>
      </c>
      <c r="K150" s="434" t="s">
        <v>3849</v>
      </c>
      <c r="L150" s="1532" t="s">
        <v>1225</v>
      </c>
      <c r="M150" s="1533"/>
      <c r="N150" s="434" t="s">
        <v>3850</v>
      </c>
      <c r="O150" s="434" t="s">
        <v>3850</v>
      </c>
      <c r="P150" s="434" t="s">
        <v>1525</v>
      </c>
      <c r="Q150" s="434"/>
      <c r="R150" s="434"/>
      <c r="S150" s="434"/>
      <c r="T150" s="434"/>
      <c r="U150" s="434"/>
      <c r="V150" s="434"/>
      <c r="W150" s="434"/>
      <c r="X150" s="434"/>
      <c r="Y150" s="434"/>
      <c r="Z150" s="434"/>
      <c r="AA150" s="434"/>
      <c r="AB150" s="434"/>
      <c r="AC150" s="434"/>
      <c r="AD150" s="434"/>
      <c r="AE150" s="434"/>
      <c r="AF150" s="434"/>
      <c r="AG150" s="434"/>
      <c r="AH150" s="434"/>
      <c r="AI150" s="434"/>
      <c r="AJ150" s="434"/>
      <c r="AK150" s="434"/>
      <c r="AL150" s="434"/>
      <c r="AM150" s="434"/>
      <c r="AN150" s="434"/>
      <c r="AO150" s="434"/>
      <c r="AP150" s="434"/>
      <c r="AQ150" s="434"/>
      <c r="AR150" s="434"/>
      <c r="AS150" s="434"/>
      <c r="AT150" s="434"/>
      <c r="AU150" s="434"/>
      <c r="AV150" s="434"/>
      <c r="AW150" s="434"/>
      <c r="AX150" s="434"/>
      <c r="AY150" s="434"/>
      <c r="AZ150" s="434"/>
      <c r="BA150" s="434"/>
      <c r="BB150" s="434"/>
      <c r="BC150" s="434"/>
      <c r="BD150" s="434"/>
      <c r="BE150" s="434"/>
      <c r="BF150" s="434"/>
      <c r="BG150" s="434"/>
      <c r="BH150" s="434"/>
      <c r="BI150" s="434"/>
    </row>
    <row r="151" spans="1:63">
      <c r="A151" s="1539"/>
      <c r="B151" s="1535"/>
      <c r="C151" s="433">
        <v>233</v>
      </c>
      <c r="D151" s="433" t="s">
        <v>410</v>
      </c>
      <c r="E151" s="433" t="s">
        <v>411</v>
      </c>
      <c r="F151" s="434" t="s">
        <v>3797</v>
      </c>
      <c r="G151" s="434" t="s">
        <v>3851</v>
      </c>
      <c r="H151" s="434" t="s">
        <v>3394</v>
      </c>
      <c r="I151" s="434" t="s">
        <v>3852</v>
      </c>
      <c r="J151" s="434" t="s">
        <v>3853</v>
      </c>
      <c r="K151" s="434" t="s">
        <v>3854</v>
      </c>
      <c r="L151" s="1532" t="s">
        <v>3855</v>
      </c>
      <c r="M151" s="1533"/>
      <c r="N151" s="434" t="s">
        <v>3856</v>
      </c>
      <c r="O151" s="434" t="s">
        <v>3856</v>
      </c>
      <c r="P151" s="434" t="s">
        <v>1525</v>
      </c>
      <c r="Q151" s="434"/>
      <c r="R151" s="434"/>
      <c r="S151" s="434"/>
      <c r="T151" s="434"/>
      <c r="U151" s="434"/>
      <c r="V151" s="434"/>
      <c r="W151" s="434"/>
      <c r="X151" s="434"/>
      <c r="Y151" s="434"/>
      <c r="Z151" s="434"/>
      <c r="AA151" s="434"/>
      <c r="AB151" s="434"/>
      <c r="AC151" s="434"/>
      <c r="AD151" s="434"/>
      <c r="AE151" s="434"/>
      <c r="AF151" s="434"/>
      <c r="AG151" s="434"/>
      <c r="AH151" s="434"/>
      <c r="AI151" s="434"/>
      <c r="AJ151" s="434"/>
      <c r="AK151" s="434"/>
      <c r="AL151" s="434"/>
      <c r="AM151" s="434"/>
      <c r="AN151" s="434"/>
      <c r="AO151" s="434"/>
      <c r="AP151" s="434"/>
      <c r="AQ151" s="434"/>
      <c r="AR151" s="434"/>
      <c r="AS151" s="434"/>
      <c r="AT151" s="434"/>
      <c r="AU151" s="434"/>
      <c r="AV151" s="434"/>
      <c r="AW151" s="434"/>
      <c r="AX151" s="434"/>
      <c r="AY151" s="434"/>
      <c r="AZ151" s="434"/>
      <c r="BA151" s="434"/>
      <c r="BB151" s="434"/>
      <c r="BC151" s="434"/>
      <c r="BD151" s="434"/>
      <c r="BE151" s="434"/>
      <c r="BF151" s="434"/>
      <c r="BG151" s="434"/>
      <c r="BH151" s="434"/>
      <c r="BI151" s="434"/>
    </row>
    <row r="152" spans="1:63">
      <c r="A152" s="1540"/>
      <c r="B152" s="1536"/>
      <c r="C152" s="433">
        <v>403</v>
      </c>
      <c r="D152" s="433" t="s">
        <v>3857</v>
      </c>
      <c r="E152" s="433" t="s">
        <v>259</v>
      </c>
      <c r="F152" s="434" t="s">
        <v>3797</v>
      </c>
      <c r="G152" s="434"/>
      <c r="H152" s="434"/>
      <c r="I152" s="434"/>
      <c r="J152" s="434"/>
      <c r="K152" s="434"/>
      <c r="L152" s="1532"/>
      <c r="M152" s="1533"/>
      <c r="N152" s="434"/>
      <c r="O152" s="434"/>
      <c r="P152" s="434"/>
      <c r="Q152" s="434"/>
      <c r="R152" s="434"/>
      <c r="S152" s="434"/>
      <c r="T152" s="434"/>
      <c r="U152" s="434"/>
      <c r="V152" s="434"/>
      <c r="W152" s="434"/>
      <c r="X152" s="434"/>
      <c r="Y152" s="434"/>
      <c r="Z152" s="434"/>
      <c r="AA152" s="434"/>
      <c r="AB152" s="434"/>
      <c r="AC152" s="434"/>
      <c r="AD152" s="434"/>
      <c r="AE152" s="434"/>
      <c r="AF152" s="434"/>
      <c r="AG152" s="434"/>
      <c r="AH152" s="434"/>
      <c r="AI152" s="434"/>
      <c r="AJ152" s="434"/>
      <c r="AK152" s="434"/>
      <c r="AL152" s="434"/>
      <c r="AM152" s="434"/>
      <c r="AN152" s="434"/>
      <c r="AO152" s="434"/>
      <c r="AP152" s="434"/>
      <c r="AQ152" s="434"/>
      <c r="AR152" s="434"/>
      <c r="AS152" s="434"/>
      <c r="AT152" s="434"/>
      <c r="AU152" s="434"/>
      <c r="AV152" s="434"/>
      <c r="AW152" s="434"/>
      <c r="AX152" s="434"/>
      <c r="AY152" s="434"/>
      <c r="AZ152" s="434"/>
      <c r="BA152" s="434"/>
      <c r="BB152" s="434"/>
      <c r="BC152" s="434"/>
      <c r="BD152" s="434"/>
      <c r="BE152" s="434"/>
      <c r="BF152" s="434"/>
      <c r="BG152" s="434"/>
      <c r="BH152" s="434"/>
      <c r="BI152" s="434"/>
    </row>
  </sheetData>
  <sheetProtection password="C955" sheet="1" objects="1" scenarios="1"/>
  <mergeCells count="174">
    <mergeCell ref="L150:M150"/>
    <mergeCell ref="L151:M151"/>
    <mergeCell ref="L152:M152"/>
    <mergeCell ref="A142:A152"/>
    <mergeCell ref="L142:M142"/>
    <mergeCell ref="L143:M143"/>
    <mergeCell ref="L144:M144"/>
    <mergeCell ref="L145:M145"/>
    <mergeCell ref="L146:M146"/>
    <mergeCell ref="L147:M147"/>
    <mergeCell ref="L148:M148"/>
    <mergeCell ref="B149:B152"/>
    <mergeCell ref="L149:M149"/>
    <mergeCell ref="L139:M139"/>
    <mergeCell ref="L140:M140"/>
    <mergeCell ref="L141:M141"/>
    <mergeCell ref="L131:M131"/>
    <mergeCell ref="L132:M132"/>
    <mergeCell ref="L133:M133"/>
    <mergeCell ref="L134:M134"/>
    <mergeCell ref="L135:M135"/>
    <mergeCell ref="L136:M136"/>
    <mergeCell ref="L121:M121"/>
    <mergeCell ref="L122:M122"/>
    <mergeCell ref="L123:M123"/>
    <mergeCell ref="L125:M125"/>
    <mergeCell ref="A126:A141"/>
    <mergeCell ref="L126:M126"/>
    <mergeCell ref="L127:M127"/>
    <mergeCell ref="L128:M128"/>
    <mergeCell ref="L129:M129"/>
    <mergeCell ref="L130:M130"/>
    <mergeCell ref="B110:B125"/>
    <mergeCell ref="A85:A125"/>
    <mergeCell ref="L85:M85"/>
    <mergeCell ref="L86:M86"/>
    <mergeCell ref="L87:M87"/>
    <mergeCell ref="L88:M88"/>
    <mergeCell ref="L89:M89"/>
    <mergeCell ref="L90:M90"/>
    <mergeCell ref="L91:M91"/>
    <mergeCell ref="L92:M92"/>
    <mergeCell ref="L93:M93"/>
    <mergeCell ref="B137:B141"/>
    <mergeCell ref="L137:M137"/>
    <mergeCell ref="L138:M138"/>
    <mergeCell ref="L115:M115"/>
    <mergeCell ref="L116:M116"/>
    <mergeCell ref="L117:M117"/>
    <mergeCell ref="L118:M118"/>
    <mergeCell ref="L119:M119"/>
    <mergeCell ref="L120:M120"/>
    <mergeCell ref="L106:M106"/>
    <mergeCell ref="L107:M107"/>
    <mergeCell ref="L108:M108"/>
    <mergeCell ref="L109:M109"/>
    <mergeCell ref="L110:M110"/>
    <mergeCell ref="L111:M111"/>
    <mergeCell ref="L112:M112"/>
    <mergeCell ref="L113:M113"/>
    <mergeCell ref="L114:M114"/>
    <mergeCell ref="L100:M100"/>
    <mergeCell ref="L101:M101"/>
    <mergeCell ref="L102:M102"/>
    <mergeCell ref="L103:M103"/>
    <mergeCell ref="L104:M104"/>
    <mergeCell ref="L105:M105"/>
    <mergeCell ref="L94:M94"/>
    <mergeCell ref="L95:M95"/>
    <mergeCell ref="L96:M96"/>
    <mergeCell ref="L97:M97"/>
    <mergeCell ref="L98:M98"/>
    <mergeCell ref="L99:M99"/>
    <mergeCell ref="L78:M78"/>
    <mergeCell ref="L79:M79"/>
    <mergeCell ref="A80:A84"/>
    <mergeCell ref="L80:M80"/>
    <mergeCell ref="L81:M81"/>
    <mergeCell ref="B82:B84"/>
    <mergeCell ref="L82:M82"/>
    <mergeCell ref="L83:M83"/>
    <mergeCell ref="L84:M84"/>
    <mergeCell ref="B69:B79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63:M63"/>
    <mergeCell ref="L64:M64"/>
    <mergeCell ref="L65:M65"/>
    <mergeCell ref="L66:M66"/>
    <mergeCell ref="L67:M67"/>
    <mergeCell ref="L68:M68"/>
    <mergeCell ref="L57:M57"/>
    <mergeCell ref="L58:M58"/>
    <mergeCell ref="L59:M59"/>
    <mergeCell ref="L60:M60"/>
    <mergeCell ref="L61:M61"/>
    <mergeCell ref="L62:M62"/>
    <mergeCell ref="L51:M51"/>
    <mergeCell ref="B52:B56"/>
    <mergeCell ref="L52:M52"/>
    <mergeCell ref="L53:M53"/>
    <mergeCell ref="L54:M54"/>
    <mergeCell ref="L55:M55"/>
    <mergeCell ref="L56:M56"/>
    <mergeCell ref="A42:A56"/>
    <mergeCell ref="L42:M42"/>
    <mergeCell ref="L43:M43"/>
    <mergeCell ref="L44:M44"/>
    <mergeCell ref="L45:M45"/>
    <mergeCell ref="L46:M46"/>
    <mergeCell ref="L47:M47"/>
    <mergeCell ref="L48:M48"/>
    <mergeCell ref="L49:M49"/>
    <mergeCell ref="L50:M50"/>
    <mergeCell ref="L35:M35"/>
    <mergeCell ref="L36:M36"/>
    <mergeCell ref="L37:M37"/>
    <mergeCell ref="B38:B41"/>
    <mergeCell ref="L38:M38"/>
    <mergeCell ref="L39:M39"/>
    <mergeCell ref="L40:M40"/>
    <mergeCell ref="L41:M41"/>
    <mergeCell ref="L26:M26"/>
    <mergeCell ref="L27:M27"/>
    <mergeCell ref="L28:M28"/>
    <mergeCell ref="A29:A41"/>
    <mergeCell ref="L29:M29"/>
    <mergeCell ref="L30:M30"/>
    <mergeCell ref="L31:M31"/>
    <mergeCell ref="L32:M32"/>
    <mergeCell ref="L33:M33"/>
    <mergeCell ref="L34:M34"/>
    <mergeCell ref="L18:M18"/>
    <mergeCell ref="L19:M19"/>
    <mergeCell ref="L20:M20"/>
    <mergeCell ref="L21:M21"/>
    <mergeCell ref="L22:M22"/>
    <mergeCell ref="A23:A28"/>
    <mergeCell ref="L23:M23"/>
    <mergeCell ref="L24:M24"/>
    <mergeCell ref="B25:B28"/>
    <mergeCell ref="L25:M25"/>
    <mergeCell ref="A10:A22"/>
    <mergeCell ref="L10:M10"/>
    <mergeCell ref="L11:M11"/>
    <mergeCell ref="L12:M12"/>
    <mergeCell ref="L13:M13"/>
    <mergeCell ref="L14:M14"/>
    <mergeCell ref="L15:M15"/>
    <mergeCell ref="AZ2:BH2"/>
    <mergeCell ref="L3:M3"/>
    <mergeCell ref="A5:A9"/>
    <mergeCell ref="L5:M5"/>
    <mergeCell ref="L6:M6"/>
    <mergeCell ref="B7:B9"/>
    <mergeCell ref="L7:M7"/>
    <mergeCell ref="L8:M8"/>
    <mergeCell ref="L9:M9"/>
    <mergeCell ref="A1:L1"/>
    <mergeCell ref="F2:O2"/>
    <mergeCell ref="P2:X2"/>
    <mergeCell ref="Y2:AG2"/>
    <mergeCell ref="AH2:AP2"/>
    <mergeCell ref="AQ2:AY2"/>
    <mergeCell ref="L16:M16"/>
    <mergeCell ref="B17:B22"/>
    <mergeCell ref="L17:M1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X191"/>
  <sheetViews>
    <sheetView zoomScale="86" zoomScaleNormal="86" workbookViewId="0">
      <pane xSplit="6" ySplit="8" topLeftCell="AN46" activePane="bottomRight" state="frozen"/>
      <selection pane="topRight" activeCell="G1" sqref="G1"/>
      <selection pane="bottomLeft" activeCell="A11" sqref="A11"/>
      <selection pane="bottomRight" sqref="A1:XFD1048576"/>
    </sheetView>
  </sheetViews>
  <sheetFormatPr baseColWidth="10" defaultColWidth="6.5703125" defaultRowHeight="12.75"/>
  <cols>
    <col min="1" max="1" width="5.7109375" style="1" bestFit="1" customWidth="1"/>
    <col min="2" max="2" width="5.85546875" style="1" bestFit="1" customWidth="1"/>
    <col min="3" max="3" width="6.140625" style="4" customWidth="1"/>
    <col min="4" max="4" width="23.7109375" style="9" customWidth="1"/>
    <col min="5" max="5" width="17.85546875" style="9" customWidth="1"/>
    <col min="6" max="6" width="6.42578125" style="9" customWidth="1"/>
    <col min="7" max="7" width="8.140625" style="219" bestFit="1" customWidth="1"/>
    <col min="8" max="9" width="8.140625" style="220" bestFit="1" customWidth="1"/>
    <col min="10" max="10" width="8" style="221" hidden="1" customWidth="1"/>
    <col min="11" max="11" width="10.42578125" style="221" hidden="1" customWidth="1"/>
    <col min="12" max="12" width="8" style="221" hidden="1" customWidth="1"/>
    <col min="13" max="13" width="4.5703125" style="221" hidden="1" customWidth="1"/>
    <col min="14" max="14" width="4.5703125" style="221" bestFit="1" customWidth="1"/>
    <col min="15" max="15" width="8" style="221" bestFit="1" customWidth="1"/>
    <col min="16" max="17" width="8" style="222" bestFit="1" customWidth="1"/>
    <col min="18" max="18" width="8" style="221" hidden="1" customWidth="1"/>
    <col min="19" max="19" width="10.42578125" style="221" hidden="1" customWidth="1"/>
    <col min="20" max="20" width="8" style="221" hidden="1" customWidth="1"/>
    <col min="21" max="21" width="4.5703125" style="221" hidden="1" customWidth="1"/>
    <col min="22" max="22" width="4.5703125" style="221" bestFit="1" customWidth="1"/>
    <col min="23" max="23" width="8.140625" style="221" bestFit="1" customWidth="1"/>
    <col min="24" max="25" width="8.140625" style="222" bestFit="1" customWidth="1"/>
    <col min="26" max="26" width="8" style="221" hidden="1" customWidth="1"/>
    <col min="27" max="27" width="10.42578125" style="221" hidden="1" customWidth="1"/>
    <col min="28" max="28" width="8" style="221" hidden="1" customWidth="1"/>
    <col min="29" max="29" width="4.5703125" style="221" hidden="1" customWidth="1"/>
    <col min="30" max="30" width="4.5703125" style="221" bestFit="1" customWidth="1"/>
    <col min="31" max="31" width="8.140625" style="221" bestFit="1" customWidth="1"/>
    <col min="32" max="33" width="8.140625" style="222" bestFit="1" customWidth="1"/>
    <col min="34" max="34" width="8" style="221" hidden="1" customWidth="1"/>
    <col min="35" max="35" width="10.42578125" style="221" hidden="1" customWidth="1"/>
    <col min="36" max="36" width="8" style="221" hidden="1" customWidth="1"/>
    <col min="37" max="37" width="4.5703125" style="221" hidden="1" customWidth="1"/>
    <col min="38" max="38" width="4.5703125" style="221" bestFit="1" customWidth="1"/>
    <col min="39" max="39" width="8.140625" style="221" bestFit="1" customWidth="1"/>
    <col min="40" max="41" width="8.140625" style="222" bestFit="1" customWidth="1"/>
    <col min="42" max="42" width="8" style="221" hidden="1" customWidth="1"/>
    <col min="43" max="43" width="10.42578125" style="221" hidden="1" customWidth="1"/>
    <col min="44" max="44" width="8" style="221" hidden="1" customWidth="1"/>
    <col min="45" max="45" width="4.5703125" style="221" hidden="1" customWidth="1"/>
    <col min="46" max="46" width="4.5703125" style="221" bestFit="1" customWidth="1"/>
    <col min="47" max="47" width="8.140625" style="221" bestFit="1" customWidth="1"/>
    <col min="48" max="49" width="8.140625" style="45" bestFit="1" customWidth="1"/>
    <col min="50" max="50" width="8" style="221" hidden="1" customWidth="1"/>
    <col min="51" max="51" width="10.42578125" style="221" hidden="1" customWidth="1"/>
    <col min="52" max="52" width="8" style="221" hidden="1" customWidth="1"/>
    <col min="53" max="53" width="4.5703125" style="221" hidden="1" customWidth="1"/>
    <col min="54" max="55" width="4.5703125" style="221" bestFit="1" customWidth="1"/>
    <col min="56" max="56" width="3.28515625" style="221" bestFit="1" customWidth="1"/>
    <col min="57" max="57" width="10.42578125" style="221" bestFit="1" customWidth="1"/>
    <col min="58" max="58" width="10.42578125" style="4" bestFit="1" customWidth="1"/>
    <col min="59" max="59" width="0" style="4" hidden="1" customWidth="1"/>
    <col min="60" max="60" width="10.42578125" style="4" bestFit="1" customWidth="1"/>
    <col min="61" max="62" width="8" style="4" hidden="1" customWidth="1"/>
    <col min="63" max="63" width="5.5703125" style="4" bestFit="1" customWidth="1"/>
    <col min="64" max="64" width="6.5703125" style="4" bestFit="1" customWidth="1"/>
    <col min="65" max="65" width="5.7109375" style="2" hidden="1" customWidth="1"/>
    <col min="66" max="66" width="8" style="4" hidden="1" customWidth="1"/>
    <col min="67" max="72" width="5.5703125" style="4" hidden="1" customWidth="1"/>
    <col min="73" max="73" width="5.7109375" style="4" bestFit="1" customWidth="1"/>
    <col min="74" max="16384" width="6.5703125" style="4"/>
  </cols>
  <sheetData>
    <row r="1" spans="1:75" s="1" customFormat="1">
      <c r="D1" s="1" t="s">
        <v>4269</v>
      </c>
      <c r="G1" s="1515" t="s">
        <v>8</v>
      </c>
      <c r="H1" s="1515"/>
      <c r="I1" s="1515"/>
      <c r="M1" s="1516" t="s">
        <v>2</v>
      </c>
      <c r="N1" s="1553" t="s">
        <v>3</v>
      </c>
      <c r="O1" s="1554" t="s">
        <v>5</v>
      </c>
      <c r="P1" s="1554"/>
      <c r="Q1" s="1554"/>
      <c r="U1" s="1516" t="s">
        <v>2</v>
      </c>
      <c r="V1" s="1553" t="s">
        <v>3</v>
      </c>
      <c r="W1" s="1556" t="s">
        <v>4</v>
      </c>
      <c r="X1" s="1556"/>
      <c r="Y1" s="1556"/>
      <c r="AC1" s="1516" t="s">
        <v>2</v>
      </c>
      <c r="AD1" s="1553" t="s">
        <v>3</v>
      </c>
      <c r="AE1" s="1557" t="s">
        <v>1</v>
      </c>
      <c r="AF1" s="1557"/>
      <c r="AG1" s="1557"/>
      <c r="AK1" s="1516" t="s">
        <v>2</v>
      </c>
      <c r="AL1" s="1553" t="s">
        <v>3</v>
      </c>
      <c r="AM1" s="1558" t="s">
        <v>7</v>
      </c>
      <c r="AN1" s="1558"/>
      <c r="AO1" s="1558"/>
      <c r="AS1" s="1516" t="s">
        <v>2</v>
      </c>
      <c r="AT1" s="1553" t="s">
        <v>3</v>
      </c>
      <c r="AU1" s="1523" t="s">
        <v>6</v>
      </c>
      <c r="AV1" s="1523"/>
      <c r="AW1" s="1523"/>
      <c r="BA1" s="1516" t="s">
        <v>2</v>
      </c>
      <c r="BB1" s="1553" t="s">
        <v>3</v>
      </c>
      <c r="BC1" s="1524" t="s">
        <v>9</v>
      </c>
      <c r="BD1" s="1555" t="s">
        <v>10</v>
      </c>
      <c r="BG1" s="8"/>
      <c r="BK1" s="1" t="s">
        <v>0</v>
      </c>
      <c r="BL1" s="1" t="s">
        <v>0</v>
      </c>
      <c r="BM1" s="3" t="s">
        <v>0</v>
      </c>
      <c r="BN1" s="1" t="s">
        <v>0</v>
      </c>
    </row>
    <row r="2" spans="1:75">
      <c r="A2" s="5"/>
      <c r="C2" s="1522" t="s">
        <v>11</v>
      </c>
      <c r="D2" s="1522"/>
      <c r="E2" s="1522"/>
      <c r="F2" s="5"/>
      <c r="G2" s="1515" t="s">
        <v>12</v>
      </c>
      <c r="H2" s="1515"/>
      <c r="I2" s="1515"/>
      <c r="J2" s="6"/>
      <c r="K2" s="6"/>
      <c r="L2" s="6"/>
      <c r="M2" s="1516"/>
      <c r="N2" s="1553"/>
      <c r="O2" s="1554" t="s">
        <v>13</v>
      </c>
      <c r="P2" s="1554"/>
      <c r="Q2" s="1554"/>
      <c r="R2" s="6"/>
      <c r="S2" s="6"/>
      <c r="T2" s="6"/>
      <c r="U2" s="1516"/>
      <c r="V2" s="1553"/>
      <c r="W2" s="1556" t="s">
        <v>14</v>
      </c>
      <c r="X2" s="1556"/>
      <c r="Y2" s="1556"/>
      <c r="Z2" s="6"/>
      <c r="AA2" s="6"/>
      <c r="AB2" s="6"/>
      <c r="AC2" s="1516"/>
      <c r="AD2" s="1553"/>
      <c r="AE2" s="1557" t="s">
        <v>15</v>
      </c>
      <c r="AF2" s="1557"/>
      <c r="AG2" s="1557"/>
      <c r="AH2" s="6"/>
      <c r="AI2" s="6"/>
      <c r="AJ2" s="6"/>
      <c r="AK2" s="1516"/>
      <c r="AL2" s="1553"/>
      <c r="AM2" s="1558" t="s">
        <v>16</v>
      </c>
      <c r="AN2" s="1558"/>
      <c r="AO2" s="1558"/>
      <c r="AP2" s="6"/>
      <c r="AQ2" s="6"/>
      <c r="AR2" s="6"/>
      <c r="AS2" s="1516"/>
      <c r="AT2" s="1553"/>
      <c r="AU2" s="1523" t="s">
        <v>17</v>
      </c>
      <c r="AV2" s="1523"/>
      <c r="AW2" s="1523"/>
      <c r="AX2" s="6"/>
      <c r="AY2" s="6"/>
      <c r="AZ2" s="6"/>
      <c r="BA2" s="1516"/>
      <c r="BB2" s="1553"/>
      <c r="BC2" s="1524"/>
      <c r="BD2" s="1555"/>
      <c r="BE2" s="4" t="s">
        <v>0</v>
      </c>
      <c r="BF2" s="7"/>
      <c r="BG2" s="8"/>
      <c r="BH2" s="1" t="s">
        <v>0</v>
      </c>
      <c r="BI2" s="1"/>
      <c r="BJ2" s="1"/>
      <c r="BK2" s="1" t="s">
        <v>0</v>
      </c>
      <c r="BL2" s="1" t="s">
        <v>0</v>
      </c>
      <c r="BM2" s="3" t="s">
        <v>0</v>
      </c>
      <c r="BN2" s="1" t="s">
        <v>0</v>
      </c>
      <c r="BO2" s="1"/>
      <c r="BP2" s="1"/>
      <c r="BQ2" s="1"/>
      <c r="BR2" s="1"/>
      <c r="BS2" s="1"/>
      <c r="BT2" s="1"/>
      <c r="BU2" s="1"/>
    </row>
    <row r="3" spans="1:75">
      <c r="A3" s="5"/>
      <c r="C3" s="1"/>
      <c r="D3" s="1"/>
      <c r="E3" s="1"/>
      <c r="F3" s="1"/>
      <c r="G3" s="1515"/>
      <c r="H3" s="1515"/>
      <c r="I3" s="1515"/>
      <c r="J3" s="6"/>
      <c r="K3" s="6"/>
      <c r="L3" s="6"/>
      <c r="M3" s="1516"/>
      <c r="N3" s="1553"/>
      <c r="O3" s="1554"/>
      <c r="P3" s="1554"/>
      <c r="Q3" s="1554"/>
      <c r="R3" s="6"/>
      <c r="S3" s="6"/>
      <c r="T3" s="6"/>
      <c r="U3" s="1516"/>
      <c r="V3" s="1553"/>
      <c r="W3" s="1556"/>
      <c r="X3" s="1556"/>
      <c r="Y3" s="1556"/>
      <c r="Z3" s="6"/>
      <c r="AA3" s="6"/>
      <c r="AB3" s="6"/>
      <c r="AC3" s="1516"/>
      <c r="AD3" s="1553"/>
      <c r="AE3" s="1557"/>
      <c r="AF3" s="1557"/>
      <c r="AG3" s="1557"/>
      <c r="AH3" s="6"/>
      <c r="AI3" s="6"/>
      <c r="AJ3" s="6"/>
      <c r="AK3" s="1516"/>
      <c r="AL3" s="1553"/>
      <c r="AM3" s="1558"/>
      <c r="AN3" s="1558"/>
      <c r="AO3" s="1558"/>
      <c r="AP3" s="6"/>
      <c r="AQ3" s="6"/>
      <c r="AR3" s="6"/>
      <c r="AS3" s="1516"/>
      <c r="AT3" s="1553"/>
      <c r="AU3" s="1523"/>
      <c r="AV3" s="1523"/>
      <c r="AW3" s="1523"/>
      <c r="AX3" s="6"/>
      <c r="AY3" s="6"/>
      <c r="AZ3" s="6"/>
      <c r="BA3" s="1516"/>
      <c r="BB3" s="1553"/>
      <c r="BC3" s="1524"/>
      <c r="BD3" s="1555"/>
      <c r="BE3" s="5"/>
      <c r="BF3" s="5"/>
      <c r="BG3" s="8"/>
      <c r="BH3" s="5"/>
      <c r="BI3" s="5"/>
      <c r="BJ3" s="5"/>
      <c r="BK3" s="5"/>
      <c r="BL3" s="5"/>
      <c r="BM3" s="5"/>
      <c r="BN3" s="5"/>
      <c r="BO3" s="4">
        <v>1</v>
      </c>
      <c r="BP3" s="4">
        <v>2</v>
      </c>
      <c r="BQ3" s="4">
        <v>3</v>
      </c>
      <c r="BR3" s="4">
        <v>4</v>
      </c>
      <c r="BS3" s="4">
        <v>5</v>
      </c>
      <c r="BT3" s="4">
        <v>6</v>
      </c>
    </row>
    <row r="4" spans="1:75">
      <c r="A4" s="5"/>
      <c r="C4" s="1"/>
      <c r="D4" s="1"/>
      <c r="E4" s="1"/>
      <c r="F4" s="1"/>
      <c r="G4" s="1515"/>
      <c r="H4" s="1515"/>
      <c r="I4" s="1515"/>
      <c r="J4" s="6"/>
      <c r="K4" s="6"/>
      <c r="L4" s="6"/>
      <c r="M4" s="1516"/>
      <c r="N4" s="1553"/>
      <c r="O4" s="1554"/>
      <c r="P4" s="1554"/>
      <c r="Q4" s="1554"/>
      <c r="R4" s="6"/>
      <c r="S4" s="6"/>
      <c r="T4" s="6"/>
      <c r="U4" s="1516"/>
      <c r="V4" s="1553"/>
      <c r="W4" s="1556"/>
      <c r="X4" s="1556"/>
      <c r="Y4" s="1556"/>
      <c r="Z4" s="1526" t="s">
        <v>0</v>
      </c>
      <c r="AA4" s="1526"/>
      <c r="AB4" s="1526"/>
      <c r="AC4" s="1516"/>
      <c r="AD4" s="1553"/>
      <c r="AE4" s="1557"/>
      <c r="AF4" s="1557"/>
      <c r="AG4" s="1557"/>
      <c r="AH4" s="6"/>
      <c r="AI4" s="6"/>
      <c r="AJ4" s="6"/>
      <c r="AK4" s="1516"/>
      <c r="AL4" s="1553"/>
      <c r="AM4" s="1558"/>
      <c r="AN4" s="1558"/>
      <c r="AO4" s="1558"/>
      <c r="AP4" s="6"/>
      <c r="AQ4" s="6"/>
      <c r="AR4" s="6"/>
      <c r="AS4" s="1516"/>
      <c r="AT4" s="1553"/>
      <c r="AU4" s="1523"/>
      <c r="AV4" s="1523"/>
      <c r="AW4" s="1523"/>
      <c r="AX4" s="6"/>
      <c r="AY4" s="6"/>
      <c r="AZ4" s="6"/>
      <c r="BA4" s="1516"/>
      <c r="BB4" s="1553"/>
      <c r="BC4" s="1524"/>
      <c r="BD4" s="1555"/>
      <c r="BE4" s="5"/>
      <c r="BF4" s="5"/>
      <c r="BG4" s="8"/>
      <c r="BH4" s="5"/>
      <c r="BI4" s="5"/>
      <c r="BJ4" s="5"/>
      <c r="BK4" s="5"/>
      <c r="BL4" s="5"/>
      <c r="BM4" s="5"/>
      <c r="BN4" s="5"/>
      <c r="BO4" s="4" t="s">
        <v>18</v>
      </c>
      <c r="BP4" s="4" t="s">
        <v>19</v>
      </c>
      <c r="BQ4" s="4" t="s">
        <v>20</v>
      </c>
      <c r="BR4" s="4" t="s">
        <v>21</v>
      </c>
      <c r="BS4" s="4" t="s">
        <v>22</v>
      </c>
      <c r="BT4" s="4" t="s">
        <v>23</v>
      </c>
    </row>
    <row r="5" spans="1:75" ht="9.75" customHeight="1">
      <c r="A5" s="5"/>
      <c r="C5" s="1"/>
      <c r="D5" s="1"/>
      <c r="E5" s="1"/>
      <c r="F5" s="1"/>
      <c r="G5" s="1515"/>
      <c r="H5" s="1515"/>
      <c r="I5" s="1515"/>
      <c r="J5" s="6"/>
      <c r="K5" s="6"/>
      <c r="L5" s="6"/>
      <c r="M5" s="1516"/>
      <c r="N5" s="1553"/>
      <c r="O5" s="1554"/>
      <c r="P5" s="1554"/>
      <c r="Q5" s="1554"/>
      <c r="R5" s="6"/>
      <c r="S5" s="6"/>
      <c r="T5" s="6"/>
      <c r="U5" s="1516"/>
      <c r="V5" s="1553"/>
      <c r="W5" s="1556"/>
      <c r="X5" s="1556"/>
      <c r="Y5" s="1556"/>
      <c r="Z5" s="6"/>
      <c r="AA5" s="6"/>
      <c r="AB5" s="6"/>
      <c r="AC5" s="1516"/>
      <c r="AD5" s="1553"/>
      <c r="AE5" s="1557"/>
      <c r="AF5" s="1557"/>
      <c r="AG5" s="1557"/>
      <c r="AH5" s="6"/>
      <c r="AI5" s="6"/>
      <c r="AJ5" s="6"/>
      <c r="AK5" s="1516"/>
      <c r="AL5" s="1553"/>
      <c r="AM5" s="1558"/>
      <c r="AN5" s="1558"/>
      <c r="AO5" s="1558"/>
      <c r="AP5" s="6"/>
      <c r="AQ5" s="6"/>
      <c r="AR5" s="6"/>
      <c r="AS5" s="1516"/>
      <c r="AT5" s="1553"/>
      <c r="AU5" s="1523"/>
      <c r="AV5" s="1523"/>
      <c r="AW5" s="1523"/>
      <c r="AX5" s="6"/>
      <c r="AY5" s="6"/>
      <c r="AZ5" s="6"/>
      <c r="BA5" s="1516"/>
      <c r="BB5" s="1553"/>
      <c r="BC5" s="1524"/>
      <c r="BD5" s="1555"/>
      <c r="BE5" s="5"/>
      <c r="BF5" s="5"/>
      <c r="BG5" s="8"/>
      <c r="BH5" s="5"/>
      <c r="BI5" s="5"/>
      <c r="BJ5" s="5"/>
      <c r="BK5" s="5"/>
      <c r="BL5" s="5"/>
      <c r="BM5" s="5"/>
      <c r="BN5" s="5"/>
    </row>
    <row r="6" spans="1:75" hidden="1">
      <c r="A6" s="5"/>
      <c r="C6" s="1522"/>
      <c r="D6" s="1522"/>
      <c r="E6" s="1522"/>
      <c r="F6" s="5"/>
      <c r="G6" s="1515">
        <v>20</v>
      </c>
      <c r="H6" s="1515"/>
      <c r="I6" s="1515"/>
      <c r="J6" s="6" t="s">
        <v>0</v>
      </c>
      <c r="K6" s="6"/>
      <c r="L6" s="6"/>
      <c r="M6" s="1516"/>
      <c r="N6" s="1553"/>
      <c r="O6" s="1554"/>
      <c r="P6" s="1554"/>
      <c r="Q6" s="1554"/>
      <c r="R6" s="6"/>
      <c r="S6" s="6"/>
      <c r="T6" s="6"/>
      <c r="U6" s="1516"/>
      <c r="V6" s="1553"/>
      <c r="W6" s="1556"/>
      <c r="X6" s="1556"/>
      <c r="Y6" s="1556"/>
      <c r="Z6" s="6"/>
      <c r="AA6" s="6"/>
      <c r="AB6" s="6"/>
      <c r="AC6" s="1516"/>
      <c r="AD6" s="1553"/>
      <c r="AE6" s="1557"/>
      <c r="AF6" s="1557"/>
      <c r="AG6" s="1557"/>
      <c r="AH6" s="6"/>
      <c r="AI6" s="6"/>
      <c r="AJ6" s="6"/>
      <c r="AK6" s="1516"/>
      <c r="AL6" s="1553"/>
      <c r="AM6" s="1558"/>
      <c r="AN6" s="1558"/>
      <c r="AO6" s="1558"/>
      <c r="AP6" s="6"/>
      <c r="AQ6" s="6"/>
      <c r="AR6" s="6"/>
      <c r="AS6" s="1516"/>
      <c r="AT6" s="1553"/>
      <c r="AU6" s="1523"/>
      <c r="AV6" s="1523"/>
      <c r="AW6" s="1523"/>
      <c r="AX6" s="6"/>
      <c r="AY6" s="6"/>
      <c r="AZ6" s="6"/>
      <c r="BA6" s="1516"/>
      <c r="BB6" s="1553"/>
      <c r="BC6" s="1524"/>
      <c r="BD6" s="1555"/>
      <c r="BE6" s="5"/>
      <c r="BF6" s="5"/>
      <c r="BG6" s="8"/>
      <c r="BH6" s="5"/>
      <c r="BI6" s="9"/>
      <c r="BK6" s="2"/>
      <c r="BM6" s="4"/>
    </row>
    <row r="7" spans="1:75">
      <c r="A7" s="5"/>
      <c r="C7" s="1522" t="s">
        <v>24</v>
      </c>
      <c r="D7" s="1522"/>
      <c r="E7" s="1522"/>
      <c r="F7" s="5"/>
      <c r="G7" s="1515">
        <v>40</v>
      </c>
      <c r="H7" s="1515"/>
      <c r="I7" s="1515"/>
      <c r="J7" s="6"/>
      <c r="K7" s="6"/>
      <c r="L7" s="6"/>
      <c r="M7" s="1516"/>
      <c r="N7" s="1553"/>
      <c r="O7" s="1554">
        <v>30</v>
      </c>
      <c r="P7" s="1554"/>
      <c r="Q7" s="1554"/>
      <c r="R7" s="6">
        <v>20</v>
      </c>
      <c r="S7" s="6"/>
      <c r="T7" s="6"/>
      <c r="U7" s="1516"/>
      <c r="V7" s="1553"/>
      <c r="W7" s="1556">
        <v>25</v>
      </c>
      <c r="X7" s="1556"/>
      <c r="Y7" s="1556"/>
      <c r="Z7" s="6"/>
      <c r="AA7" s="6"/>
      <c r="AB7" s="6"/>
      <c r="AC7" s="1516"/>
      <c r="AD7" s="1553"/>
      <c r="AE7" s="1557">
        <v>30</v>
      </c>
      <c r="AF7" s="1557"/>
      <c r="AG7" s="1557"/>
      <c r="AH7" s="6"/>
      <c r="AI7" s="6"/>
      <c r="AJ7" s="6"/>
      <c r="AK7" s="1516"/>
      <c r="AL7" s="1553"/>
      <c r="AM7" s="1558">
        <v>20</v>
      </c>
      <c r="AN7" s="1558"/>
      <c r="AO7" s="1558"/>
      <c r="AP7" s="6"/>
      <c r="AQ7" s="6"/>
      <c r="AR7" s="6"/>
      <c r="AS7" s="1516"/>
      <c r="AT7" s="1553"/>
      <c r="AU7" s="1523">
        <v>15</v>
      </c>
      <c r="AV7" s="1523"/>
      <c r="AW7" s="1523"/>
      <c r="AX7" s="6"/>
      <c r="AY7" s="6"/>
      <c r="AZ7" s="6"/>
      <c r="BA7" s="1516"/>
      <c r="BB7" s="1553"/>
      <c r="BC7" s="1524"/>
      <c r="BD7" s="1555"/>
      <c r="BE7" s="5"/>
      <c r="BF7" s="5"/>
      <c r="BG7" s="8"/>
      <c r="BH7" s="5"/>
      <c r="BK7" s="2"/>
      <c r="BM7" s="4"/>
      <c r="BO7" s="10"/>
      <c r="BP7" s="11">
        <v>2.0868055555555556E-2</v>
      </c>
      <c r="BQ7" s="11">
        <v>1.3981481481481482E-2</v>
      </c>
    </row>
    <row r="8" spans="1:75" ht="48.75" customHeight="1">
      <c r="A8" s="12" t="s">
        <v>25</v>
      </c>
      <c r="B8" s="13" t="s">
        <v>26</v>
      </c>
      <c r="C8" s="14" t="s">
        <v>27</v>
      </c>
      <c r="D8" s="15" t="s">
        <v>28</v>
      </c>
      <c r="E8" s="15" t="s">
        <v>29</v>
      </c>
      <c r="F8" s="227" t="s">
        <v>82</v>
      </c>
      <c r="G8" s="16" t="s">
        <v>30</v>
      </c>
      <c r="H8" s="17" t="s">
        <v>31</v>
      </c>
      <c r="I8" s="17" t="s">
        <v>32</v>
      </c>
      <c r="J8" s="18" t="s">
        <v>33</v>
      </c>
      <c r="K8" s="18" t="s">
        <v>34</v>
      </c>
      <c r="L8" s="18" t="s">
        <v>35</v>
      </c>
      <c r="M8" s="1516"/>
      <c r="N8" s="1553"/>
      <c r="O8" s="19" t="s">
        <v>30</v>
      </c>
      <c r="P8" s="17" t="s">
        <v>31</v>
      </c>
      <c r="Q8" s="17" t="s">
        <v>32</v>
      </c>
      <c r="R8" s="18" t="s">
        <v>33</v>
      </c>
      <c r="S8" s="18" t="s">
        <v>34</v>
      </c>
      <c r="T8" s="18" t="s">
        <v>35</v>
      </c>
      <c r="U8" s="1516"/>
      <c r="V8" s="1553"/>
      <c r="W8" s="19" t="s">
        <v>30</v>
      </c>
      <c r="X8" s="17" t="s">
        <v>31</v>
      </c>
      <c r="Y8" s="17" t="s">
        <v>32</v>
      </c>
      <c r="Z8" s="18" t="s">
        <v>33</v>
      </c>
      <c r="AA8" s="18" t="s">
        <v>34</v>
      </c>
      <c r="AB8" s="18" t="s">
        <v>35</v>
      </c>
      <c r="AC8" s="1516"/>
      <c r="AD8" s="1553"/>
      <c r="AE8" s="19" t="s">
        <v>30</v>
      </c>
      <c r="AF8" s="17" t="s">
        <v>31</v>
      </c>
      <c r="AG8" s="17" t="s">
        <v>32</v>
      </c>
      <c r="AH8" s="18" t="s">
        <v>33</v>
      </c>
      <c r="AI8" s="18" t="s">
        <v>34</v>
      </c>
      <c r="AJ8" s="18" t="s">
        <v>35</v>
      </c>
      <c r="AK8" s="1516"/>
      <c r="AL8" s="1553"/>
      <c r="AM8" s="19" t="s">
        <v>30</v>
      </c>
      <c r="AN8" s="17" t="s">
        <v>31</v>
      </c>
      <c r="AO8" s="17" t="s">
        <v>32</v>
      </c>
      <c r="AP8" s="18" t="s">
        <v>33</v>
      </c>
      <c r="AQ8" s="18" t="s">
        <v>34</v>
      </c>
      <c r="AR8" s="18" t="s">
        <v>35</v>
      </c>
      <c r="AS8" s="1516"/>
      <c r="AT8" s="1553"/>
      <c r="AU8" s="19" t="s">
        <v>30</v>
      </c>
      <c r="AV8" s="20" t="s">
        <v>31</v>
      </c>
      <c r="AW8" s="20" t="s">
        <v>32</v>
      </c>
      <c r="AX8" s="18" t="s">
        <v>33</v>
      </c>
      <c r="AY8" s="18" t="s">
        <v>34</v>
      </c>
      <c r="AZ8" s="18" t="s">
        <v>35</v>
      </c>
      <c r="BA8" s="1516"/>
      <c r="BB8" s="1553"/>
      <c r="BC8" s="1524"/>
      <c r="BD8" s="1555"/>
      <c r="BE8" s="18" t="s">
        <v>36</v>
      </c>
      <c r="BF8" s="18" t="s">
        <v>37</v>
      </c>
      <c r="BG8" s="8"/>
      <c r="BH8" s="14" t="s">
        <v>38</v>
      </c>
      <c r="BI8" s="21" t="s">
        <v>39</v>
      </c>
      <c r="BJ8" s="21" t="s">
        <v>40</v>
      </c>
      <c r="BK8" s="22" t="s">
        <v>41</v>
      </c>
      <c r="BL8" s="21" t="s">
        <v>42</v>
      </c>
      <c r="BM8" s="21" t="s">
        <v>43</v>
      </c>
      <c r="BN8" s="21" t="s">
        <v>44</v>
      </c>
      <c r="BU8" s="23" t="s">
        <v>45</v>
      </c>
    </row>
    <row r="9" spans="1:75">
      <c r="A9" s="24" t="s">
        <v>0</v>
      </c>
      <c r="B9" s="24">
        <v>160</v>
      </c>
      <c r="C9" s="1561">
        <v>160</v>
      </c>
      <c r="D9" s="1561"/>
      <c r="E9" s="1561"/>
      <c r="F9" s="25"/>
      <c r="G9" s="26" t="s">
        <v>0</v>
      </c>
      <c r="H9" s="27"/>
      <c r="I9" s="27"/>
      <c r="J9" s="28"/>
      <c r="K9" s="29"/>
      <c r="L9" s="28" t="s">
        <v>0</v>
      </c>
      <c r="M9" s="28" t="s">
        <v>0</v>
      </c>
      <c r="N9" s="28" t="s">
        <v>0</v>
      </c>
      <c r="O9" s="26"/>
      <c r="P9" s="30"/>
      <c r="Q9" s="30"/>
      <c r="R9" s="28"/>
      <c r="S9" s="28"/>
      <c r="T9" s="28"/>
      <c r="U9" s="31"/>
      <c r="V9" s="31"/>
      <c r="W9" s="32"/>
      <c r="X9" s="30"/>
      <c r="Y9" s="30"/>
      <c r="Z9" s="31"/>
      <c r="AA9" s="31"/>
      <c r="AB9" s="31"/>
      <c r="AC9" s="31"/>
      <c r="AD9" s="31"/>
      <c r="AE9" s="31" t="s">
        <v>0</v>
      </c>
      <c r="AF9" s="33"/>
      <c r="AG9" s="33"/>
      <c r="AH9" s="32"/>
      <c r="AI9" s="34"/>
      <c r="AJ9" s="32" t="s">
        <v>0</v>
      </c>
      <c r="AK9" s="32"/>
      <c r="AL9" s="31"/>
      <c r="AM9" s="28" t="s">
        <v>0</v>
      </c>
      <c r="AN9" s="33"/>
      <c r="AO9" s="33"/>
      <c r="AP9" s="26"/>
      <c r="AQ9" s="35"/>
      <c r="AR9" s="26" t="s">
        <v>0</v>
      </c>
      <c r="AS9" s="32"/>
      <c r="AT9" s="31"/>
      <c r="AU9" s="28" t="s">
        <v>0</v>
      </c>
      <c r="AV9" s="28"/>
      <c r="AW9" s="28"/>
      <c r="AX9" s="26"/>
      <c r="AY9" s="35"/>
      <c r="AZ9" s="26" t="s">
        <v>0</v>
      </c>
      <c r="BA9" s="32"/>
      <c r="BB9" s="31"/>
      <c r="BC9" s="32"/>
      <c r="BD9" s="32"/>
      <c r="BE9" s="32" t="s">
        <v>0</v>
      </c>
      <c r="BF9" s="24">
        <v>160</v>
      </c>
      <c r="BG9" s="36"/>
      <c r="BH9" s="37">
        <v>0.80555555555555547</v>
      </c>
      <c r="BI9" s="37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</row>
    <row r="10" spans="1:75" s="5" customFormat="1">
      <c r="A10" s="55">
        <v>1</v>
      </c>
      <c r="B10" s="56">
        <v>160</v>
      </c>
      <c r="C10" s="228">
        <v>29</v>
      </c>
      <c r="D10" s="229" t="s">
        <v>69</v>
      </c>
      <c r="E10" s="229" t="s">
        <v>70</v>
      </c>
      <c r="F10" s="228"/>
      <c r="G10" s="39">
        <v>0.16666666666666666</v>
      </c>
      <c r="H10" s="230">
        <v>0.27005787037037038</v>
      </c>
      <c r="I10" s="230">
        <v>0.27226851851851852</v>
      </c>
      <c r="J10" s="41">
        <v>0.10339120370370372</v>
      </c>
      <c r="K10" s="42">
        <v>2.2106481481481421E-3</v>
      </c>
      <c r="L10" s="41">
        <v>0.10560185185185186</v>
      </c>
      <c r="M10" s="43">
        <v>16.12000447777902</v>
      </c>
      <c r="N10" s="43">
        <v>15.782551512494519</v>
      </c>
      <c r="O10" s="44">
        <v>0.29310185185185184</v>
      </c>
      <c r="P10" s="230">
        <v>0.35980324074074077</v>
      </c>
      <c r="Q10" s="230">
        <v>0.36248842592592595</v>
      </c>
      <c r="R10" s="41">
        <v>6.6701388888888935E-2</v>
      </c>
      <c r="S10" s="42">
        <v>2.6851851851851793E-3</v>
      </c>
      <c r="T10" s="41">
        <v>6.9386574074074114E-2</v>
      </c>
      <c r="U10" s="43">
        <v>18.740239458615303</v>
      </c>
      <c r="V10" s="43">
        <v>18.015012510425358</v>
      </c>
      <c r="W10" s="44">
        <v>0.38332175925925926</v>
      </c>
      <c r="X10" s="230">
        <v>0.44493055555555555</v>
      </c>
      <c r="Y10" s="230">
        <v>0.44806712962962963</v>
      </c>
      <c r="Z10" s="41">
        <v>6.1608796296296287E-2</v>
      </c>
      <c r="AA10" s="42">
        <v>3.1365740740740833E-3</v>
      </c>
      <c r="AB10" s="41">
        <v>6.474537037037037E-2</v>
      </c>
      <c r="AC10" s="43">
        <v>16.907758782641366</v>
      </c>
      <c r="AD10" s="43">
        <v>16.088666428316053</v>
      </c>
      <c r="AE10" s="208">
        <v>0.46890046296296295</v>
      </c>
      <c r="AF10" s="230">
        <v>0.55292824074074076</v>
      </c>
      <c r="AG10" s="230">
        <v>0.5584837962962963</v>
      </c>
      <c r="AH10" s="45">
        <v>8.4027777777777812E-2</v>
      </c>
      <c r="AI10" s="42">
        <v>5.5555555555555358E-3</v>
      </c>
      <c r="AJ10" s="45">
        <v>8.9583333333333348E-2</v>
      </c>
      <c r="AK10" s="43">
        <v>14.87603305785124</v>
      </c>
      <c r="AL10" s="43">
        <v>13.953488372093023</v>
      </c>
      <c r="AM10" s="211">
        <v>0.59320601851851851</v>
      </c>
      <c r="AN10" s="230">
        <v>0.64353009259259253</v>
      </c>
      <c r="AO10" s="230">
        <v>0.646550925925926</v>
      </c>
      <c r="AP10" s="45">
        <v>5.0324074074074021E-2</v>
      </c>
      <c r="AQ10" s="253">
        <v>3.0208333333334725E-3</v>
      </c>
      <c r="AR10" s="45">
        <v>5.3344907407407494E-2</v>
      </c>
      <c r="AS10" s="43">
        <v>16.559337626494941</v>
      </c>
      <c r="AT10" s="43">
        <v>15.621609893686268</v>
      </c>
      <c r="AU10" s="44">
        <v>0.67432870370370379</v>
      </c>
      <c r="AV10" s="231">
        <v>0.73129629629629633</v>
      </c>
      <c r="AW10" s="230">
        <v>0.74273148148148149</v>
      </c>
      <c r="AX10" s="45">
        <v>5.6967592592592542E-2</v>
      </c>
      <c r="AY10" s="42">
        <v>1.1435185185185159E-2</v>
      </c>
      <c r="AZ10" s="45">
        <v>6.8402777777777701E-2</v>
      </c>
      <c r="BA10" s="43">
        <v>10.971149939049166</v>
      </c>
      <c r="BB10" s="43">
        <v>9.1370558375634516</v>
      </c>
      <c r="BC10" s="48">
        <v>15.164279696714404</v>
      </c>
      <c r="BD10" s="49"/>
      <c r="BE10" s="50">
        <v>0.42302083333333329</v>
      </c>
      <c r="BF10" s="50">
        <v>0.4396296296296297</v>
      </c>
      <c r="BG10" s="8"/>
      <c r="BH10" s="51">
        <v>160</v>
      </c>
      <c r="BI10" s="52">
        <v>10.1525</v>
      </c>
      <c r="BJ10" s="52">
        <v>10.551111111111112</v>
      </c>
      <c r="BK10" s="2">
        <v>200</v>
      </c>
      <c r="BL10" s="2">
        <v>0</v>
      </c>
      <c r="BM10" s="53">
        <v>360</v>
      </c>
      <c r="BN10" s="53">
        <v>360</v>
      </c>
      <c r="BO10" s="53">
        <v>360</v>
      </c>
      <c r="BP10" s="53">
        <v>360</v>
      </c>
      <c r="BQ10" s="53">
        <v>360</v>
      </c>
      <c r="BR10" s="53">
        <v>360</v>
      </c>
      <c r="BS10" s="53">
        <v>360</v>
      </c>
      <c r="BT10" s="53">
        <v>360</v>
      </c>
      <c r="BU10" s="54">
        <v>360</v>
      </c>
      <c r="BV10" s="5">
        <v>60</v>
      </c>
      <c r="BW10" s="5">
        <v>160</v>
      </c>
    </row>
    <row r="11" spans="1:75" s="5" customFormat="1">
      <c r="A11" s="55">
        <v>2</v>
      </c>
      <c r="B11" s="56">
        <v>160</v>
      </c>
      <c r="C11" s="228">
        <v>70</v>
      </c>
      <c r="D11" s="229" t="s">
        <v>71</v>
      </c>
      <c r="E11" s="229" t="s">
        <v>72</v>
      </c>
      <c r="F11" s="228"/>
      <c r="G11" s="39">
        <v>0.16666666666666666</v>
      </c>
      <c r="H11" s="230">
        <v>0.27005787037037038</v>
      </c>
      <c r="I11" s="230">
        <v>0.2716898148148148</v>
      </c>
      <c r="J11" s="41">
        <v>0.10339120370370372</v>
      </c>
      <c r="K11" s="42">
        <v>1.631944444444422E-3</v>
      </c>
      <c r="L11" s="41">
        <v>0.10502314814814814</v>
      </c>
      <c r="M11" s="43">
        <v>16.12000447777902</v>
      </c>
      <c r="N11" s="43">
        <v>15.869517302182057</v>
      </c>
      <c r="O11" s="44">
        <v>0.29252314814814812</v>
      </c>
      <c r="P11" s="230">
        <v>0.36260416666666667</v>
      </c>
      <c r="Q11" s="230">
        <v>0.36792824074074071</v>
      </c>
      <c r="R11" s="41">
        <v>7.0081018518518556E-2</v>
      </c>
      <c r="S11" s="42">
        <v>5.3240740740740367E-3</v>
      </c>
      <c r="T11" s="41">
        <v>7.5405092592592593E-2</v>
      </c>
      <c r="U11" s="43">
        <v>17.836498761354253</v>
      </c>
      <c r="V11" s="43">
        <v>16.577129700690712</v>
      </c>
      <c r="W11" s="44">
        <v>0.38876157407407402</v>
      </c>
      <c r="X11" s="230">
        <v>0.45844907407407409</v>
      </c>
      <c r="Y11" s="230">
        <v>0.46664351851851849</v>
      </c>
      <c r="Z11" s="41">
        <v>6.9687500000000069E-2</v>
      </c>
      <c r="AA11" s="42">
        <v>8.1944444444443931E-3</v>
      </c>
      <c r="AB11" s="41">
        <v>7.7881944444444462E-2</v>
      </c>
      <c r="AC11" s="43">
        <v>14.947683109118088</v>
      </c>
      <c r="AD11" s="43">
        <v>13.374944271065537</v>
      </c>
      <c r="AE11" s="44">
        <v>0.4874768518518518</v>
      </c>
      <c r="AF11" s="230">
        <v>0.57556712962962964</v>
      </c>
      <c r="AG11" s="230">
        <v>0.58633101851851854</v>
      </c>
      <c r="AH11" s="45">
        <v>8.8090277777777837E-2</v>
      </c>
      <c r="AI11" s="42">
        <v>1.0763888888888906E-2</v>
      </c>
      <c r="AJ11" s="45">
        <v>9.8854166666666743E-2</v>
      </c>
      <c r="AK11" s="43">
        <v>14.189988175009853</v>
      </c>
      <c r="AL11" s="43">
        <v>12.644889357218124</v>
      </c>
      <c r="AM11" s="211">
        <v>0.62105324074074075</v>
      </c>
      <c r="AN11" s="230">
        <v>0.66693287037037041</v>
      </c>
      <c r="AO11" s="230">
        <v>0.67311342592592593</v>
      </c>
      <c r="AP11" s="45">
        <v>4.5879629629629659E-2</v>
      </c>
      <c r="AQ11" s="253">
        <v>6.1805555555555225E-3</v>
      </c>
      <c r="AR11" s="45">
        <v>5.2060185185185182E-2</v>
      </c>
      <c r="AS11" s="43">
        <v>18.163471241170534</v>
      </c>
      <c r="AT11" s="43">
        <v>16.007114273010224</v>
      </c>
      <c r="AU11" s="44">
        <v>0.70089120370370372</v>
      </c>
      <c r="AV11" s="231">
        <v>0.77005787037037043</v>
      </c>
      <c r="AW11" s="230">
        <v>0.77585648148148145</v>
      </c>
      <c r="AX11" s="45">
        <v>6.916666666666671E-2</v>
      </c>
      <c r="AY11" s="42">
        <v>5.7986111111110183E-3</v>
      </c>
      <c r="AZ11" s="45">
        <v>7.4965277777777728E-2</v>
      </c>
      <c r="BA11" s="43">
        <v>9.0361445783132535</v>
      </c>
      <c r="BB11" s="43">
        <v>8.3371931449745258</v>
      </c>
      <c r="BC11" s="48">
        <v>13.935596254808507</v>
      </c>
      <c r="BD11" s="49"/>
      <c r="BE11" s="50">
        <v>0.44629629629629652</v>
      </c>
      <c r="BF11" s="50">
        <v>0.47839120370370386</v>
      </c>
      <c r="BG11" s="8"/>
      <c r="BH11" s="51">
        <v>160</v>
      </c>
      <c r="BI11" s="52">
        <v>10.71111111111111</v>
      </c>
      <c r="BJ11" s="52">
        <v>11.481388888888889</v>
      </c>
      <c r="BK11" s="2">
        <v>195</v>
      </c>
      <c r="BL11" s="2">
        <v>-55.81666666666667</v>
      </c>
      <c r="BM11" s="53">
        <v>299.18333333333334</v>
      </c>
      <c r="BN11" s="53">
        <v>299.18333333333334</v>
      </c>
      <c r="BO11" s="53">
        <v>299.18333333333334</v>
      </c>
      <c r="BP11" s="53">
        <v>299.18333333333334</v>
      </c>
      <c r="BQ11" s="53">
        <v>299.18333333333334</v>
      </c>
      <c r="BR11" s="53">
        <v>299.18333333333334</v>
      </c>
      <c r="BS11" s="53">
        <v>299.18333333333334</v>
      </c>
      <c r="BT11" s="53">
        <v>299.18333333333334</v>
      </c>
      <c r="BU11" s="54">
        <v>299.18333333333334</v>
      </c>
      <c r="BV11" s="465">
        <v>60</v>
      </c>
      <c r="BW11" s="5">
        <v>160</v>
      </c>
    </row>
    <row r="12" spans="1:75" s="5" customFormat="1">
      <c r="A12" s="247">
        <v>3</v>
      </c>
      <c r="B12" s="248">
        <v>160</v>
      </c>
      <c r="C12" s="232">
        <v>71</v>
      </c>
      <c r="D12" s="233" t="s">
        <v>73</v>
      </c>
      <c r="E12" s="233" t="s">
        <v>74</v>
      </c>
      <c r="F12" s="232" t="s">
        <v>83</v>
      </c>
      <c r="G12" s="251">
        <v>0.16666666666666699</v>
      </c>
      <c r="H12" s="234">
        <v>0.27028935185185182</v>
      </c>
      <c r="I12" s="234">
        <v>0.2714699074074074</v>
      </c>
      <c r="J12" s="253">
        <v>0.10362268518518483</v>
      </c>
      <c r="K12" s="253">
        <v>1.1805555555555736E-3</v>
      </c>
      <c r="L12" s="253">
        <v>0.10480324074074041</v>
      </c>
      <c r="M12" s="254">
        <v>16.083994191890984</v>
      </c>
      <c r="N12" s="254">
        <v>15.902816123688568</v>
      </c>
      <c r="O12" s="255">
        <v>0.29230324074074071</v>
      </c>
      <c r="P12" s="234">
        <v>0.35986111111111113</v>
      </c>
      <c r="Q12" s="234">
        <v>0.36097222222222225</v>
      </c>
      <c r="R12" s="253">
        <v>6.7557870370370421E-2</v>
      </c>
      <c r="S12" s="253">
        <v>1.1111111111111183E-3</v>
      </c>
      <c r="T12" s="253">
        <v>6.8668981481481539E-2</v>
      </c>
      <c r="U12" s="254">
        <v>18.502655473702244</v>
      </c>
      <c r="V12" s="254">
        <v>18.203269846620596</v>
      </c>
      <c r="W12" s="255">
        <v>0.38180555555555556</v>
      </c>
      <c r="X12" s="234">
        <v>0.44494212962962965</v>
      </c>
      <c r="Y12" s="234">
        <v>0.44646990740740744</v>
      </c>
      <c r="Z12" s="253">
        <v>6.3136574074074081E-2</v>
      </c>
      <c r="AA12" s="253">
        <v>1.5277777777777946E-3</v>
      </c>
      <c r="AB12" s="253">
        <v>6.4664351851851876E-2</v>
      </c>
      <c r="AC12" s="254">
        <v>16.498625114573787</v>
      </c>
      <c r="AD12" s="254">
        <v>16.108824055843922</v>
      </c>
      <c r="AE12" s="255">
        <v>0.46730324074074076</v>
      </c>
      <c r="AF12" s="235"/>
      <c r="AG12" s="235"/>
      <c r="AH12" s="256"/>
      <c r="AI12" s="253"/>
      <c r="AJ12" s="256"/>
      <c r="AK12" s="43"/>
      <c r="AL12" s="43"/>
      <c r="AM12" s="293"/>
      <c r="AN12" s="235"/>
      <c r="AO12" s="235"/>
      <c r="AP12" s="256"/>
      <c r="AQ12" s="253"/>
      <c r="AR12" s="256"/>
      <c r="AS12" s="254"/>
      <c r="AT12" s="254"/>
      <c r="AU12" s="255"/>
      <c r="AV12" s="258"/>
      <c r="AW12" s="258"/>
      <c r="AX12" s="256"/>
      <c r="AY12" s="253"/>
      <c r="AZ12" s="256"/>
      <c r="BA12" s="254"/>
      <c r="BB12" s="254"/>
      <c r="BC12" s="259"/>
      <c r="BD12" s="260"/>
      <c r="BE12" s="261"/>
      <c r="BF12" s="261"/>
      <c r="BG12" s="262"/>
      <c r="BH12" s="263"/>
      <c r="BI12" s="264"/>
      <c r="BJ12" s="264"/>
      <c r="BK12" s="265"/>
      <c r="BL12" s="265"/>
      <c r="BM12" s="266"/>
      <c r="BN12" s="266"/>
      <c r="BO12" s="266"/>
      <c r="BP12" s="266"/>
      <c r="BQ12" s="266"/>
      <c r="BR12" s="266"/>
      <c r="BS12" s="266"/>
      <c r="BT12" s="266"/>
      <c r="BU12" s="267"/>
      <c r="BV12" s="465">
        <v>60</v>
      </c>
      <c r="BW12" s="465">
        <v>160</v>
      </c>
    </row>
    <row r="13" spans="1:75" s="5" customFormat="1">
      <c r="A13" s="247">
        <v>4</v>
      </c>
      <c r="B13" s="248">
        <v>160</v>
      </c>
      <c r="C13" s="232">
        <v>3</v>
      </c>
      <c r="D13" s="233" t="s">
        <v>75</v>
      </c>
      <c r="E13" s="233" t="s">
        <v>76</v>
      </c>
      <c r="F13" s="232" t="s">
        <v>83</v>
      </c>
      <c r="G13" s="251">
        <v>0.16666666666666699</v>
      </c>
      <c r="H13" s="234">
        <v>0.27008101851851851</v>
      </c>
      <c r="I13" s="234">
        <v>0.27103009259259259</v>
      </c>
      <c r="J13" s="253">
        <v>0.10341435185185152</v>
      </c>
      <c r="K13" s="253">
        <v>9.490740740740744E-4</v>
      </c>
      <c r="L13" s="253">
        <v>0.1043634259259256</v>
      </c>
      <c r="M13" s="254">
        <v>16.116396194739785</v>
      </c>
      <c r="N13" s="254">
        <v>15.969834756570922</v>
      </c>
      <c r="O13" s="255">
        <v>0.2918634259259259</v>
      </c>
      <c r="P13" s="234">
        <v>0.34907407407407409</v>
      </c>
      <c r="Q13" s="234">
        <v>0.35015046296296298</v>
      </c>
      <c r="R13" s="253">
        <v>5.7210648148148191E-2</v>
      </c>
      <c r="S13" s="253">
        <v>1.0763888888888906E-3</v>
      </c>
      <c r="T13" s="253">
        <v>5.8287037037037082E-2</v>
      </c>
      <c r="U13" s="254">
        <v>21.849079506372647</v>
      </c>
      <c r="V13" s="254">
        <v>21.445591739475773</v>
      </c>
      <c r="W13" s="255">
        <v>0.3709837962962963</v>
      </c>
      <c r="X13" s="234">
        <v>0.42152777777777778</v>
      </c>
      <c r="Y13" s="234">
        <v>0.42276620370370371</v>
      </c>
      <c r="Z13" s="253">
        <v>5.0543981481481481E-2</v>
      </c>
      <c r="AA13" s="253">
        <v>1.2384259259259345E-3</v>
      </c>
      <c r="AB13" s="253">
        <v>5.1782407407407416E-2</v>
      </c>
      <c r="AC13" s="254">
        <v>20.609113808106251</v>
      </c>
      <c r="AD13" s="254">
        <v>20.11622708985248</v>
      </c>
      <c r="AE13" s="255">
        <v>0.44359953703703703</v>
      </c>
      <c r="AF13" s="234">
        <v>0.51585648148148155</v>
      </c>
      <c r="AG13" s="234">
        <v>0.51802083333333326</v>
      </c>
      <c r="AH13" s="256">
        <v>7.2256944444444526E-2</v>
      </c>
      <c r="AI13" s="253">
        <v>2.1643518518517091E-3</v>
      </c>
      <c r="AJ13" s="256">
        <v>7.4421296296296235E-2</v>
      </c>
      <c r="AK13" s="254">
        <v>17.299375300336376</v>
      </c>
      <c r="AL13" s="254">
        <v>16.796267496111977</v>
      </c>
      <c r="AM13" s="293"/>
      <c r="AN13" s="235"/>
      <c r="AO13" s="235"/>
      <c r="AP13" s="256"/>
      <c r="AQ13" s="253"/>
      <c r="AR13" s="256"/>
      <c r="AS13" s="254"/>
      <c r="AT13" s="254"/>
      <c r="AU13" s="255"/>
      <c r="AV13" s="258"/>
      <c r="AW13" s="258"/>
      <c r="AX13" s="256"/>
      <c r="AY13" s="253"/>
      <c r="AZ13" s="256"/>
      <c r="BA13" s="254"/>
      <c r="BB13" s="254"/>
      <c r="BC13" s="259"/>
      <c r="BD13" s="260"/>
      <c r="BE13" s="261"/>
      <c r="BF13" s="261"/>
      <c r="BG13" s="262"/>
      <c r="BH13" s="263"/>
      <c r="BI13" s="264"/>
      <c r="BJ13" s="264"/>
      <c r="BK13" s="265"/>
      <c r="BL13" s="265"/>
      <c r="BM13" s="266"/>
      <c r="BN13" s="266"/>
      <c r="BO13" s="266"/>
      <c r="BP13" s="266"/>
      <c r="BQ13" s="266"/>
      <c r="BR13" s="266"/>
      <c r="BS13" s="266"/>
      <c r="BT13" s="266"/>
      <c r="BU13" s="267"/>
      <c r="BV13" s="465">
        <v>60</v>
      </c>
      <c r="BW13" s="465">
        <v>160</v>
      </c>
    </row>
    <row r="14" spans="1:75" s="5" customFormat="1">
      <c r="A14" s="247">
        <v>5</v>
      </c>
      <c r="B14" s="248">
        <v>160</v>
      </c>
      <c r="C14" s="232">
        <v>67</v>
      </c>
      <c r="D14" s="233" t="s">
        <v>65</v>
      </c>
      <c r="E14" s="233" t="s">
        <v>66</v>
      </c>
      <c r="F14" s="232" t="s">
        <v>81</v>
      </c>
      <c r="G14" s="251">
        <v>0.16666666666666699</v>
      </c>
      <c r="H14" s="234">
        <v>0.27006944444444442</v>
      </c>
      <c r="I14" s="234">
        <v>0.28636574074074073</v>
      </c>
      <c r="J14" s="253">
        <v>0.10340277777777743</v>
      </c>
      <c r="K14" s="253">
        <v>1.6296296296296309E-2</v>
      </c>
      <c r="L14" s="253">
        <v>0.11969907407407374</v>
      </c>
      <c r="M14" s="254">
        <v>16.118200134318332</v>
      </c>
      <c r="N14" s="254">
        <v>13.923805840263006</v>
      </c>
      <c r="O14" s="255">
        <v>0.30719907407407404</v>
      </c>
      <c r="P14" s="234">
        <v>0.36261574074074071</v>
      </c>
      <c r="Q14" s="234">
        <v>0.36578703703703702</v>
      </c>
      <c r="R14" s="253">
        <v>5.541666666666667E-2</v>
      </c>
      <c r="S14" s="253">
        <v>3.1712962962963109E-3</v>
      </c>
      <c r="T14" s="253">
        <v>5.8587962962962981E-2</v>
      </c>
      <c r="U14" s="254">
        <v>22.556390977443609</v>
      </c>
      <c r="V14" s="254">
        <v>21.335440537337021</v>
      </c>
      <c r="W14" s="255">
        <v>0.38662037037037034</v>
      </c>
      <c r="X14" s="234">
        <v>0.44497685185185182</v>
      </c>
      <c r="Y14" s="234">
        <v>0.44800925925925927</v>
      </c>
      <c r="Z14" s="253">
        <v>5.8356481481481481E-2</v>
      </c>
      <c r="AA14" s="253">
        <v>3.0324074074074558E-3</v>
      </c>
      <c r="AB14" s="253">
        <v>6.1388888888888937E-2</v>
      </c>
      <c r="AC14" s="254">
        <v>17.850059500198334</v>
      </c>
      <c r="AD14" s="254">
        <v>16.968325791855204</v>
      </c>
      <c r="AE14" s="255">
        <v>0.46884259259259259</v>
      </c>
      <c r="AF14" s="234">
        <v>0.55196759259259254</v>
      </c>
      <c r="AG14" s="234">
        <v>0.55471064814814819</v>
      </c>
      <c r="AH14" s="256">
        <v>8.3124999999999949E-2</v>
      </c>
      <c r="AI14" s="253">
        <v>2.7430555555556513E-3</v>
      </c>
      <c r="AJ14" s="256">
        <v>8.58680555555556E-2</v>
      </c>
      <c r="AK14" s="254">
        <v>15.037593984962406</v>
      </c>
      <c r="AL14" s="254">
        <v>14.557217953902144</v>
      </c>
      <c r="AM14" s="293">
        <v>0.5894328703703704</v>
      </c>
      <c r="AN14" s="234">
        <v>0.64826388888888886</v>
      </c>
      <c r="AO14" s="234">
        <v>0.65148148148148144</v>
      </c>
      <c r="AP14" s="256">
        <v>5.8831018518518463E-2</v>
      </c>
      <c r="AQ14" s="253">
        <v>3.2175925925925775E-3</v>
      </c>
      <c r="AR14" s="256">
        <v>6.2048611111111041E-2</v>
      </c>
      <c r="AS14" s="254">
        <v>14.164863269722606</v>
      </c>
      <c r="AT14" s="254">
        <v>13.430330162283155</v>
      </c>
      <c r="AU14" s="255">
        <v>0.67925925925925923</v>
      </c>
      <c r="AV14" s="258"/>
      <c r="AW14" s="258"/>
      <c r="AX14" s="256"/>
      <c r="AY14" s="253"/>
      <c r="AZ14" s="256"/>
      <c r="BA14" s="254"/>
      <c r="BB14" s="254"/>
      <c r="BC14" s="259"/>
      <c r="BD14" s="260"/>
      <c r="BE14" s="261"/>
      <c r="BF14" s="261"/>
      <c r="BG14" s="262"/>
      <c r="BH14" s="263"/>
      <c r="BI14" s="264"/>
      <c r="BJ14" s="264"/>
      <c r="BK14" s="265"/>
      <c r="BL14" s="265"/>
      <c r="BM14" s="266"/>
      <c r="BN14" s="266"/>
      <c r="BO14" s="266"/>
      <c r="BP14" s="266"/>
      <c r="BQ14" s="266"/>
      <c r="BR14" s="266"/>
      <c r="BS14" s="266"/>
      <c r="BT14" s="266"/>
      <c r="BU14" s="267"/>
      <c r="BV14" s="465">
        <v>60</v>
      </c>
      <c r="BW14" s="465">
        <v>160</v>
      </c>
    </row>
    <row r="15" spans="1:75" s="5" customFormat="1">
      <c r="A15" s="247">
        <v>6</v>
      </c>
      <c r="B15" s="248">
        <v>160</v>
      </c>
      <c r="C15" s="232">
        <v>8</v>
      </c>
      <c r="D15" s="233" t="s">
        <v>67</v>
      </c>
      <c r="E15" s="233" t="s">
        <v>68</v>
      </c>
      <c r="F15" s="232" t="s">
        <v>81</v>
      </c>
      <c r="G15" s="251">
        <v>0.16666666666666699</v>
      </c>
      <c r="H15" s="234">
        <v>0.27002314814814815</v>
      </c>
      <c r="I15" s="234">
        <v>0.27236111111111111</v>
      </c>
      <c r="J15" s="253">
        <v>0.10335648148148116</v>
      </c>
      <c r="K15" s="253">
        <v>2.3379629629629584E-3</v>
      </c>
      <c r="L15" s="253">
        <v>0.10569444444444412</v>
      </c>
      <c r="M15" s="254">
        <v>16.12541993281075</v>
      </c>
      <c r="N15" s="254">
        <v>15.768725361366624</v>
      </c>
      <c r="O15" s="255">
        <v>0.29319444444444442</v>
      </c>
      <c r="P15" s="234">
        <v>0.35421296296296295</v>
      </c>
      <c r="Q15" s="234">
        <v>0.35653935185185182</v>
      </c>
      <c r="R15" s="253">
        <v>6.1018518518518527E-2</v>
      </c>
      <c r="S15" s="253">
        <v>2.326388888888864E-3</v>
      </c>
      <c r="T15" s="253">
        <v>6.3344907407407391E-2</v>
      </c>
      <c r="U15" s="254">
        <v>20.485584218512898</v>
      </c>
      <c r="V15" s="254">
        <v>19.733235885254889</v>
      </c>
      <c r="W15" s="255">
        <v>0.37737268518518513</v>
      </c>
      <c r="X15" s="234">
        <v>0.45515046296296297</v>
      </c>
      <c r="Y15" s="234">
        <v>0.45747685185185188</v>
      </c>
      <c r="Z15" s="253">
        <v>7.7777777777777835E-2</v>
      </c>
      <c r="AA15" s="253">
        <v>2.3263888888889195E-3</v>
      </c>
      <c r="AB15" s="253">
        <v>8.0104166666666754E-2</v>
      </c>
      <c r="AC15" s="254">
        <v>13.392857142857142</v>
      </c>
      <c r="AD15" s="254">
        <v>13.003901170351106</v>
      </c>
      <c r="AE15" s="255">
        <v>0.4783101851851852</v>
      </c>
      <c r="AF15" s="252"/>
      <c r="AG15" s="252"/>
      <c r="AH15" s="256"/>
      <c r="AI15" s="253"/>
      <c r="AJ15" s="256"/>
      <c r="AK15" s="254"/>
      <c r="AL15" s="254"/>
      <c r="AM15" s="294"/>
      <c r="AN15" s="295"/>
      <c r="AO15" s="295"/>
      <c r="AP15" s="256"/>
      <c r="AQ15" s="253"/>
      <c r="AR15" s="256"/>
      <c r="AS15" s="257"/>
      <c r="AT15" s="257"/>
      <c r="AU15" s="255"/>
      <c r="AV15" s="258"/>
      <c r="AW15" s="258"/>
      <c r="AX15" s="256"/>
      <c r="AY15" s="253"/>
      <c r="AZ15" s="256"/>
      <c r="BA15" s="254"/>
      <c r="BB15" s="254"/>
      <c r="BC15" s="259"/>
      <c r="BD15" s="260"/>
      <c r="BE15" s="261"/>
      <c r="BF15" s="261"/>
      <c r="BG15" s="262"/>
      <c r="BH15" s="263"/>
      <c r="BI15" s="264"/>
      <c r="BJ15" s="264"/>
      <c r="BK15" s="265"/>
      <c r="BL15" s="265"/>
      <c r="BM15" s="266"/>
      <c r="BN15" s="266"/>
      <c r="BO15" s="266"/>
      <c r="BP15" s="266"/>
      <c r="BQ15" s="266"/>
      <c r="BR15" s="266"/>
      <c r="BS15" s="266"/>
      <c r="BT15" s="266"/>
      <c r="BU15" s="267"/>
      <c r="BV15" s="465">
        <v>60</v>
      </c>
      <c r="BW15" s="465">
        <v>160</v>
      </c>
    </row>
    <row r="16" spans="1:75" s="96" customFormat="1">
      <c r="A16" s="189"/>
      <c r="B16" s="190">
        <v>120</v>
      </c>
      <c r="C16" s="236"/>
      <c r="D16" s="191" t="s">
        <v>64</v>
      </c>
      <c r="E16" s="191"/>
      <c r="F16" s="191"/>
      <c r="G16" s="192"/>
      <c r="H16" s="193"/>
      <c r="I16" s="193"/>
      <c r="J16" s="194"/>
      <c r="K16" s="194"/>
      <c r="L16" s="194"/>
      <c r="M16" s="195"/>
      <c r="N16" s="195"/>
      <c r="O16" s="196"/>
      <c r="P16" s="193"/>
      <c r="Q16" s="193"/>
      <c r="R16" s="194"/>
      <c r="S16" s="194"/>
      <c r="T16" s="194"/>
      <c r="U16" s="195"/>
      <c r="V16" s="195"/>
      <c r="W16" s="196"/>
      <c r="X16" s="193"/>
      <c r="Y16" s="193"/>
      <c r="Z16" s="194"/>
      <c r="AA16" s="194"/>
      <c r="AB16" s="194"/>
      <c r="AC16" s="195"/>
      <c r="AD16" s="195"/>
      <c r="AE16" s="196"/>
      <c r="AF16" s="193"/>
      <c r="AG16" s="193"/>
      <c r="AH16" s="197"/>
      <c r="AI16" s="194"/>
      <c r="AJ16" s="197"/>
      <c r="AK16" s="195"/>
      <c r="AL16" s="195"/>
      <c r="AM16" s="197"/>
      <c r="AN16" s="198"/>
      <c r="AO16" s="198"/>
      <c r="AP16" s="197"/>
      <c r="AQ16" s="309"/>
      <c r="AR16" s="197"/>
      <c r="AS16" s="199"/>
      <c r="AT16" s="199"/>
      <c r="AU16" s="196"/>
      <c r="AV16" s="200"/>
      <c r="AW16" s="200"/>
      <c r="AX16" s="197"/>
      <c r="AY16" s="194"/>
      <c r="AZ16" s="197"/>
      <c r="BA16" s="195"/>
      <c r="BB16" s="195"/>
      <c r="BC16" s="201"/>
      <c r="BD16" s="202"/>
      <c r="BE16" s="203"/>
      <c r="BF16" s="316">
        <v>120</v>
      </c>
      <c r="BG16" s="204"/>
      <c r="BH16" s="189"/>
      <c r="BI16" s="205"/>
      <c r="BJ16" s="205"/>
      <c r="BK16" s="206"/>
      <c r="BL16" s="206"/>
      <c r="BM16" s="206"/>
      <c r="BN16" s="206"/>
      <c r="BO16" s="206"/>
      <c r="BP16" s="206"/>
      <c r="BQ16" s="206"/>
      <c r="BR16" s="206"/>
      <c r="BS16" s="206"/>
      <c r="BT16" s="206"/>
      <c r="BU16" s="207"/>
      <c r="BV16" s="465"/>
    </row>
    <row r="17" spans="1:75" s="96" customFormat="1">
      <c r="A17" s="55">
        <v>1</v>
      </c>
      <c r="B17" s="56" t="s">
        <v>46</v>
      </c>
      <c r="C17" s="238">
        <v>22</v>
      </c>
      <c r="D17" s="57" t="s">
        <v>77</v>
      </c>
      <c r="E17" s="57" t="s">
        <v>78</v>
      </c>
      <c r="F17" s="228"/>
      <c r="G17" s="271"/>
      <c r="H17" s="272"/>
      <c r="I17" s="272"/>
      <c r="J17" s="273"/>
      <c r="K17" s="273"/>
      <c r="L17" s="273"/>
      <c r="M17" s="274"/>
      <c r="N17" s="275"/>
      <c r="O17" s="44">
        <v>0.3125</v>
      </c>
      <c r="P17" s="230">
        <v>0.38436342592592593</v>
      </c>
      <c r="Q17" s="230">
        <v>0.38578703703703704</v>
      </c>
      <c r="R17" s="41">
        <v>7.1863425925925928E-2</v>
      </c>
      <c r="S17" s="253">
        <v>1.4236111111111116E-3</v>
      </c>
      <c r="T17" s="41">
        <v>7.3287037037037039E-2</v>
      </c>
      <c r="U17" s="43">
        <v>17.394105330971172</v>
      </c>
      <c r="V17" s="43">
        <v>17.056222362602654</v>
      </c>
      <c r="W17" s="44">
        <v>0.40662037037037035</v>
      </c>
      <c r="X17" s="230">
        <v>0.46625</v>
      </c>
      <c r="Y17" s="230">
        <v>0.46766203703703701</v>
      </c>
      <c r="Z17" s="41">
        <v>5.9629629629629644E-2</v>
      </c>
      <c r="AA17" s="253">
        <v>1.4120370370370172E-3</v>
      </c>
      <c r="AB17" s="41">
        <v>6.1041666666666661E-2</v>
      </c>
      <c r="AC17" s="43">
        <v>17.468944099378881</v>
      </c>
      <c r="AD17" s="43">
        <v>17.064846416382256</v>
      </c>
      <c r="AE17" s="44">
        <v>0.48849537037037033</v>
      </c>
      <c r="AF17" s="230">
        <v>0.57523148148148151</v>
      </c>
      <c r="AG17" s="230">
        <v>0.57717592592592593</v>
      </c>
      <c r="AH17" s="45">
        <v>8.673611111111118E-2</v>
      </c>
      <c r="AI17" s="42">
        <v>1.9444444444444153E-3</v>
      </c>
      <c r="AJ17" s="45">
        <v>8.8680555555555596E-2</v>
      </c>
      <c r="AK17" s="43">
        <v>14.4115292233787</v>
      </c>
      <c r="AL17" s="43">
        <v>14.095536413469068</v>
      </c>
      <c r="AM17" s="44">
        <v>0.60495370370370372</v>
      </c>
      <c r="AN17" s="230">
        <v>0.66715277777777782</v>
      </c>
      <c r="AO17" s="230">
        <v>0.66937500000000005</v>
      </c>
      <c r="AP17" s="45">
        <v>6.2199074074074101E-2</v>
      </c>
      <c r="AQ17" s="253">
        <v>2.2222222222222365E-3</v>
      </c>
      <c r="AR17" s="45">
        <v>6.4421296296296338E-2</v>
      </c>
      <c r="AS17" s="43">
        <v>13.397841458876069</v>
      </c>
      <c r="AT17" s="43">
        <v>12.935680919870645</v>
      </c>
      <c r="AU17" s="44">
        <v>0.69715277777777784</v>
      </c>
      <c r="AV17" s="230">
        <v>0.72438657407407403</v>
      </c>
      <c r="AW17" s="230">
        <v>0.7289699074074073</v>
      </c>
      <c r="AX17" s="45">
        <v>2.7233796296296187E-2</v>
      </c>
      <c r="AY17" s="253">
        <v>4.5833333333332726E-3</v>
      </c>
      <c r="AZ17" s="45">
        <v>3.1817129629629459E-2</v>
      </c>
      <c r="BA17" s="43">
        <v>22.949426264343391</v>
      </c>
      <c r="BB17" s="43">
        <v>19.643506729719899</v>
      </c>
      <c r="BC17" s="48">
        <v>15.889947401331519</v>
      </c>
      <c r="BD17" s="49"/>
      <c r="BE17" s="50">
        <v>0.30766203703703704</v>
      </c>
      <c r="BF17" s="50">
        <v>0.31466435185185182</v>
      </c>
      <c r="BG17" s="8"/>
      <c r="BH17" s="51">
        <v>120</v>
      </c>
      <c r="BI17" s="52">
        <v>7.3838888888888894</v>
      </c>
      <c r="BJ17" s="52">
        <v>7.5519444444444446</v>
      </c>
      <c r="BK17" s="2">
        <v>200</v>
      </c>
      <c r="BL17" s="2">
        <v>0</v>
      </c>
      <c r="BM17" s="53">
        <v>320</v>
      </c>
      <c r="BN17" s="53">
        <v>320</v>
      </c>
      <c r="BO17" s="53">
        <v>320</v>
      </c>
      <c r="BP17" s="53">
        <v>320</v>
      </c>
      <c r="BQ17" s="53">
        <v>320</v>
      </c>
      <c r="BR17" s="53">
        <v>320</v>
      </c>
      <c r="BS17" s="53">
        <v>320</v>
      </c>
      <c r="BT17" s="53">
        <v>320</v>
      </c>
      <c r="BU17" s="54">
        <v>320</v>
      </c>
      <c r="BV17" s="465">
        <v>60</v>
      </c>
      <c r="BW17" s="96">
        <v>120</v>
      </c>
    </row>
    <row r="18" spans="1:75" s="96" customFormat="1">
      <c r="A18" s="58">
        <v>2</v>
      </c>
      <c r="B18" s="59" t="s">
        <v>46</v>
      </c>
      <c r="C18" s="237">
        <v>68</v>
      </c>
      <c r="D18" s="60" t="s">
        <v>79</v>
      </c>
      <c r="E18" s="60" t="s">
        <v>80</v>
      </c>
      <c r="F18" s="210" t="s">
        <v>81</v>
      </c>
      <c r="G18" s="210"/>
      <c r="H18" s="276"/>
      <c r="I18" s="276"/>
      <c r="J18" s="277"/>
      <c r="K18" s="277"/>
      <c r="L18" s="277"/>
      <c r="M18" s="278"/>
      <c r="N18" s="278"/>
      <c r="O18" s="62">
        <v>0.3125</v>
      </c>
      <c r="P18" s="234">
        <v>0.3843287037037037</v>
      </c>
      <c r="Q18" s="234">
        <v>0.38585648148148149</v>
      </c>
      <c r="R18" s="42">
        <v>7.18287037037037E-2</v>
      </c>
      <c r="S18" s="253">
        <v>1.5277777777777946E-3</v>
      </c>
      <c r="T18" s="42">
        <v>7.3356481481481495E-2</v>
      </c>
      <c r="U18" s="61">
        <v>17.402513696422815</v>
      </c>
      <c r="V18" s="61">
        <v>17.040075733669926</v>
      </c>
      <c r="W18" s="62">
        <v>0.40668981481481481</v>
      </c>
      <c r="X18" s="234">
        <v>0.46636574074074072</v>
      </c>
      <c r="Y18" s="234">
        <v>0.4690509259259259</v>
      </c>
      <c r="Z18" s="42">
        <v>5.967592592592591E-2</v>
      </c>
      <c r="AA18" s="42">
        <v>2.6851851851851793E-3</v>
      </c>
      <c r="AB18" s="42">
        <v>6.2361111111111089E-2</v>
      </c>
      <c r="AC18" s="61">
        <v>17.455391776570984</v>
      </c>
      <c r="AD18" s="61">
        <v>16.703786191536746</v>
      </c>
      <c r="AE18" s="62"/>
      <c r="AF18" s="235"/>
      <c r="AG18" s="235"/>
      <c r="AH18" s="63"/>
      <c r="AI18" s="42"/>
      <c r="AJ18" s="63"/>
      <c r="AK18" s="61"/>
      <c r="AL18" s="61"/>
      <c r="AM18" s="63"/>
      <c r="AN18" s="64"/>
      <c r="AO18" s="64"/>
      <c r="AP18" s="63"/>
      <c r="AQ18" s="253"/>
      <c r="AR18" s="63"/>
      <c r="AS18" s="65"/>
      <c r="AT18" s="65"/>
      <c r="AU18" s="62"/>
      <c r="AV18" s="66"/>
      <c r="AW18" s="66"/>
      <c r="AX18" s="63"/>
      <c r="AY18" s="42"/>
      <c r="AZ18" s="63"/>
      <c r="BA18" s="61"/>
      <c r="BB18" s="61"/>
      <c r="BC18" s="67"/>
      <c r="BD18" s="68"/>
      <c r="BE18" s="69"/>
      <c r="BF18" s="69"/>
      <c r="BG18" s="70"/>
      <c r="BH18" s="71"/>
      <c r="BI18" s="72"/>
      <c r="BJ18" s="72"/>
      <c r="BK18" s="73"/>
      <c r="BL18" s="73"/>
      <c r="BM18" s="74"/>
      <c r="BN18" s="74"/>
      <c r="BO18" s="74"/>
      <c r="BP18" s="74"/>
      <c r="BQ18" s="74"/>
      <c r="BR18" s="74"/>
      <c r="BS18" s="74"/>
      <c r="BT18" s="74"/>
      <c r="BU18" s="75"/>
      <c r="BV18" s="465">
        <v>60</v>
      </c>
      <c r="BW18" s="96">
        <v>120</v>
      </c>
    </row>
    <row r="19" spans="1:75">
      <c r="A19" s="24" t="s">
        <v>0</v>
      </c>
      <c r="B19" s="24">
        <v>120</v>
      </c>
      <c r="C19" s="212" t="s">
        <v>47</v>
      </c>
      <c r="D19" s="212"/>
      <c r="E19" s="212"/>
      <c r="F19" s="212"/>
      <c r="G19" s="26" t="s">
        <v>0</v>
      </c>
      <c r="H19" s="27"/>
      <c r="I19" s="27"/>
      <c r="J19" s="28"/>
      <c r="K19" s="29"/>
      <c r="L19" s="28" t="s">
        <v>0</v>
      </c>
      <c r="M19" s="28" t="s">
        <v>0</v>
      </c>
      <c r="N19" s="28" t="s">
        <v>0</v>
      </c>
      <c r="O19" s="26"/>
      <c r="P19" s="30"/>
      <c r="Q19" s="30"/>
      <c r="R19" s="28"/>
      <c r="S19" s="296"/>
      <c r="T19" s="28"/>
      <c r="U19" s="31"/>
      <c r="V19" s="31"/>
      <c r="W19" s="32"/>
      <c r="X19" s="30"/>
      <c r="Y19" s="30"/>
      <c r="Z19" s="31"/>
      <c r="AA19" s="76"/>
      <c r="AB19" s="31"/>
      <c r="AC19" s="31"/>
      <c r="AD19" s="31"/>
      <c r="AE19" s="31" t="s">
        <v>0</v>
      </c>
      <c r="AF19" s="33"/>
      <c r="AG19" s="33"/>
      <c r="AH19" s="32"/>
      <c r="AI19" s="34"/>
      <c r="AJ19" s="32"/>
      <c r="AK19" s="32"/>
      <c r="AL19" s="31"/>
      <c r="AM19" s="28" t="s">
        <v>0</v>
      </c>
      <c r="AN19" s="33"/>
      <c r="AO19" s="33"/>
      <c r="AP19" s="26"/>
      <c r="AQ19" s="310"/>
      <c r="AR19" s="26" t="s">
        <v>0</v>
      </c>
      <c r="AS19" s="32"/>
      <c r="AT19" s="31"/>
      <c r="AU19" s="28" t="s">
        <v>0</v>
      </c>
      <c r="AV19" s="28"/>
      <c r="AW19" s="28"/>
      <c r="AX19" s="26"/>
      <c r="AY19" s="35"/>
      <c r="AZ19" s="26" t="s">
        <v>0</v>
      </c>
      <c r="BA19" s="26" t="s">
        <v>0</v>
      </c>
      <c r="BB19" s="26" t="s">
        <v>0</v>
      </c>
      <c r="BC19" s="26" t="s">
        <v>0</v>
      </c>
      <c r="BD19" s="24"/>
      <c r="BE19" s="32" t="s">
        <v>0</v>
      </c>
      <c r="BF19" s="24">
        <v>120</v>
      </c>
      <c r="BG19" s="36"/>
      <c r="BH19" s="37">
        <v>0.80555555555555547</v>
      </c>
      <c r="BI19" s="37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</row>
    <row r="20" spans="1:75" s="5" customFormat="1">
      <c r="A20" s="55">
        <v>1</v>
      </c>
      <c r="B20" s="56" t="s">
        <v>48</v>
      </c>
      <c r="C20" s="238">
        <v>51</v>
      </c>
      <c r="D20" s="57" t="s">
        <v>84</v>
      </c>
      <c r="E20" s="57" t="s">
        <v>85</v>
      </c>
      <c r="F20" s="57"/>
      <c r="G20" s="271"/>
      <c r="H20" s="279"/>
      <c r="I20" s="279"/>
      <c r="J20" s="280"/>
      <c r="K20" s="280"/>
      <c r="L20" s="280"/>
      <c r="M20" s="281"/>
      <c r="N20" s="281"/>
      <c r="O20" s="44">
        <v>0.3125</v>
      </c>
      <c r="P20" s="230">
        <v>0.38527777777777777</v>
      </c>
      <c r="Q20" s="230">
        <v>0.3868287037037037</v>
      </c>
      <c r="R20" s="41">
        <v>7.2777777777777775E-2</v>
      </c>
      <c r="S20" s="253">
        <v>1.5509259259259278E-3</v>
      </c>
      <c r="T20" s="41">
        <v>7.4328703703703702E-2</v>
      </c>
      <c r="U20" s="43">
        <v>17.175572519083968</v>
      </c>
      <c r="V20" s="43">
        <v>16.817190906259732</v>
      </c>
      <c r="W20" s="44">
        <v>0.40766203703703702</v>
      </c>
      <c r="X20" s="230">
        <v>0.46957175925925926</v>
      </c>
      <c r="Y20" s="230">
        <v>0.4718518518518518</v>
      </c>
      <c r="Z20" s="41">
        <v>6.1909722222222241E-2</v>
      </c>
      <c r="AA20" s="253">
        <v>2.2800925925925419E-3</v>
      </c>
      <c r="AB20" s="41">
        <v>6.4189814814814783E-2</v>
      </c>
      <c r="AC20" s="43">
        <v>16.82557487380819</v>
      </c>
      <c r="AD20" s="43">
        <v>16.227912008654886</v>
      </c>
      <c r="AE20" s="44">
        <v>0.49268518518518511</v>
      </c>
      <c r="AF20" s="230">
        <v>0.57324074074074072</v>
      </c>
      <c r="AG20" s="230">
        <v>0.57622685185185185</v>
      </c>
      <c r="AH20" s="45">
        <v>8.0555555555555602E-2</v>
      </c>
      <c r="AI20" s="42">
        <v>2.9861111111111338E-3</v>
      </c>
      <c r="AJ20" s="45">
        <v>8.3541666666666736E-2</v>
      </c>
      <c r="AK20" s="43">
        <v>15.517241379310345</v>
      </c>
      <c r="AL20" s="43">
        <v>14.962593516209477</v>
      </c>
      <c r="AM20" s="44">
        <v>0.60400462962962964</v>
      </c>
      <c r="AN20" s="230">
        <v>0.66306712962962966</v>
      </c>
      <c r="AO20" s="230">
        <v>0.6645833333333333</v>
      </c>
      <c r="AP20" s="45">
        <v>5.9062500000000018E-2</v>
      </c>
      <c r="AQ20" s="253">
        <v>1.5162037037036447E-3</v>
      </c>
      <c r="AR20" s="45">
        <v>6.0578703703703662E-2</v>
      </c>
      <c r="AS20" s="43">
        <v>14.109347442680777</v>
      </c>
      <c r="AT20" s="43">
        <v>13.756209400076424</v>
      </c>
      <c r="AU20" s="44">
        <v>0.69236111111111109</v>
      </c>
      <c r="AV20" s="230">
        <v>0.73015046296296304</v>
      </c>
      <c r="AW20" s="230">
        <v>0.73089120370370375</v>
      </c>
      <c r="AX20" s="45">
        <v>3.7789351851851949E-2</v>
      </c>
      <c r="AY20" s="253">
        <v>7.407407407407085E-4</v>
      </c>
      <c r="AZ20" s="45">
        <v>3.8530092592592657E-2</v>
      </c>
      <c r="BA20" s="43">
        <v>16.539050535987748</v>
      </c>
      <c r="BB20" s="43">
        <v>16.221087413637729</v>
      </c>
      <c r="BC20" s="48">
        <v>15.604117753296007</v>
      </c>
      <c r="BD20" s="49"/>
      <c r="BE20" s="50">
        <v>0.31209490740740758</v>
      </c>
      <c r="BF20" s="50">
        <v>0.32042824074074083</v>
      </c>
      <c r="BG20" s="8"/>
      <c r="BH20" s="51">
        <v>120</v>
      </c>
      <c r="BI20" s="52">
        <v>7.490277777777778</v>
      </c>
      <c r="BJ20" s="52">
        <v>7.6902777777777782</v>
      </c>
      <c r="BK20" s="2">
        <v>200</v>
      </c>
      <c r="BL20" s="2">
        <v>0</v>
      </c>
      <c r="BM20" s="53">
        <v>320</v>
      </c>
      <c r="BN20" s="53">
        <v>320</v>
      </c>
      <c r="BO20" s="53">
        <v>320</v>
      </c>
      <c r="BP20" s="53">
        <v>320</v>
      </c>
      <c r="BQ20" s="53">
        <v>320</v>
      </c>
      <c r="BR20" s="53">
        <v>320</v>
      </c>
      <c r="BS20" s="53">
        <v>320</v>
      </c>
      <c r="BT20" s="53">
        <v>320</v>
      </c>
      <c r="BU20" s="54">
        <v>320</v>
      </c>
      <c r="BV20" s="5">
        <v>50</v>
      </c>
      <c r="BW20" s="5">
        <v>120</v>
      </c>
    </row>
    <row r="21" spans="1:75" s="5" customFormat="1">
      <c r="A21" s="55">
        <v>2</v>
      </c>
      <c r="B21" s="56" t="s">
        <v>48</v>
      </c>
      <c r="C21" s="238">
        <v>37</v>
      </c>
      <c r="D21" s="57" t="s">
        <v>86</v>
      </c>
      <c r="E21" s="57" t="s">
        <v>87</v>
      </c>
      <c r="F21" s="57"/>
      <c r="G21" s="271"/>
      <c r="H21" s="279"/>
      <c r="I21" s="279"/>
      <c r="J21" s="280"/>
      <c r="K21" s="280"/>
      <c r="L21" s="280"/>
      <c r="M21" s="281"/>
      <c r="N21" s="281"/>
      <c r="O21" s="44">
        <v>0.3125</v>
      </c>
      <c r="P21" s="230">
        <v>0.38444444444444442</v>
      </c>
      <c r="Q21" s="230">
        <v>0.38674768518518521</v>
      </c>
      <c r="R21" s="41">
        <v>7.1944444444444422E-2</v>
      </c>
      <c r="S21" s="253">
        <v>2.3032407407407862E-3</v>
      </c>
      <c r="T21" s="41">
        <v>7.4247685185185208E-2</v>
      </c>
      <c r="U21" s="43">
        <v>17.374517374517374</v>
      </c>
      <c r="V21" s="43">
        <v>16.835541699142635</v>
      </c>
      <c r="W21" s="44">
        <v>0.40758101851851852</v>
      </c>
      <c r="X21" s="230">
        <v>0.46584490740740742</v>
      </c>
      <c r="Y21" s="230">
        <v>0.47001157407407407</v>
      </c>
      <c r="Z21" s="41">
        <v>5.8263888888888893E-2</v>
      </c>
      <c r="AA21" s="253">
        <v>4.1666666666666519E-3</v>
      </c>
      <c r="AB21" s="41">
        <v>6.2430555555555545E-2</v>
      </c>
      <c r="AC21" s="43">
        <v>17.878426698450539</v>
      </c>
      <c r="AD21" s="43">
        <v>16.685205784204673</v>
      </c>
      <c r="AE21" s="44">
        <v>0.49084490740740738</v>
      </c>
      <c r="AF21" s="230">
        <v>0.57538194444444446</v>
      </c>
      <c r="AG21" s="230">
        <v>0.57988425925925924</v>
      </c>
      <c r="AH21" s="45">
        <v>8.4537037037037077E-2</v>
      </c>
      <c r="AI21" s="42">
        <v>4.5023148148147785E-3</v>
      </c>
      <c r="AJ21" s="45">
        <v>8.9039351851851856E-2</v>
      </c>
      <c r="AK21" s="43">
        <v>14.786418400876231</v>
      </c>
      <c r="AL21" s="43">
        <v>14.038736513713765</v>
      </c>
      <c r="AM21" s="44">
        <v>0.60766203703703703</v>
      </c>
      <c r="AN21" s="230">
        <v>0.65076388888888892</v>
      </c>
      <c r="AO21" s="230">
        <v>0.65254629629629635</v>
      </c>
      <c r="AP21" s="45">
        <v>4.3101851851851891E-2</v>
      </c>
      <c r="AQ21" s="253">
        <v>1.782407407407427E-3</v>
      </c>
      <c r="AR21" s="45">
        <v>4.4884259259259318E-2</v>
      </c>
      <c r="AS21" s="43">
        <v>19.334049409237377</v>
      </c>
      <c r="AT21" s="43">
        <v>18.5662712738525</v>
      </c>
      <c r="AU21" s="44">
        <v>0.68032407407407414</v>
      </c>
      <c r="AV21" s="230">
        <v>0.77006944444444436</v>
      </c>
      <c r="AW21" s="230">
        <v>0.77597222222222229</v>
      </c>
      <c r="AX21" s="45">
        <v>8.9745370370370225E-2</v>
      </c>
      <c r="AY21" s="253">
        <v>5.9027777777779233E-3</v>
      </c>
      <c r="AZ21" s="45">
        <v>9.5648148148148149E-2</v>
      </c>
      <c r="BA21" s="43">
        <v>6.964147536755223</v>
      </c>
      <c r="BB21" s="43">
        <v>6.5343659244917713</v>
      </c>
      <c r="BC21" s="48">
        <v>13.875505877818462</v>
      </c>
      <c r="BD21" s="49"/>
      <c r="BE21" s="50">
        <v>0.34759259259259251</v>
      </c>
      <c r="BF21" s="50">
        <v>0.36034722222222215</v>
      </c>
      <c r="BG21" s="8"/>
      <c r="BH21" s="51">
        <v>120</v>
      </c>
      <c r="BI21" s="52">
        <v>8.3422222222222224</v>
      </c>
      <c r="BJ21" s="52">
        <v>8.6483333333333334</v>
      </c>
      <c r="BK21" s="2">
        <v>195</v>
      </c>
      <c r="BL21" s="2">
        <v>-57.483333333333334</v>
      </c>
      <c r="BM21" s="53">
        <v>257.51666666666665</v>
      </c>
      <c r="BN21" s="53">
        <v>257.51666666666665</v>
      </c>
      <c r="BO21" s="53">
        <v>257.51666666666665</v>
      </c>
      <c r="BP21" s="53">
        <v>257.51666666666665</v>
      </c>
      <c r="BQ21" s="53">
        <v>257.51666666666665</v>
      </c>
      <c r="BR21" s="53">
        <v>257.51666666666665</v>
      </c>
      <c r="BS21" s="53">
        <v>257.51666666666665</v>
      </c>
      <c r="BT21" s="53">
        <v>257.51666666666665</v>
      </c>
      <c r="BU21" s="54">
        <v>257.51666666666665</v>
      </c>
      <c r="BV21" s="5">
        <v>50</v>
      </c>
      <c r="BW21" s="5">
        <v>120</v>
      </c>
    </row>
    <row r="22" spans="1:75" s="5" customFormat="1">
      <c r="A22" s="247">
        <v>3</v>
      </c>
      <c r="B22" s="248" t="s">
        <v>48</v>
      </c>
      <c r="C22" s="249">
        <v>65</v>
      </c>
      <c r="D22" s="250" t="s">
        <v>88</v>
      </c>
      <c r="E22" s="250" t="s">
        <v>4271</v>
      </c>
      <c r="F22" s="232" t="s">
        <v>81</v>
      </c>
      <c r="G22" s="282"/>
      <c r="H22" s="283"/>
      <c r="I22" s="283"/>
      <c r="J22" s="284"/>
      <c r="K22" s="284"/>
      <c r="L22" s="284"/>
      <c r="M22" s="285"/>
      <c r="N22" s="285"/>
      <c r="O22" s="255">
        <v>0.3125</v>
      </c>
      <c r="P22" s="239" t="s">
        <v>89</v>
      </c>
      <c r="Q22" s="239" t="s">
        <v>90</v>
      </c>
      <c r="R22" s="253">
        <v>6.4236111111111105E-2</v>
      </c>
      <c r="S22" s="253">
        <v>3.9583333333333415E-3</v>
      </c>
      <c r="T22" s="253">
        <v>6.8194444444444446E-2</v>
      </c>
      <c r="U22" s="254">
        <v>19.45945945945946</v>
      </c>
      <c r="V22" s="254">
        <v>18.329938900203665</v>
      </c>
      <c r="W22" s="255">
        <v>0.40152777777777776</v>
      </c>
      <c r="X22" s="234">
        <v>0.45438657407407407</v>
      </c>
      <c r="Y22" s="234">
        <v>0.45771990740740742</v>
      </c>
      <c r="Z22" s="253">
        <v>5.2858796296296306E-2</v>
      </c>
      <c r="AA22" s="253">
        <v>3.3333333333333548E-3</v>
      </c>
      <c r="AB22" s="253">
        <v>5.6192129629629661E-2</v>
      </c>
      <c r="AC22" s="254">
        <v>19.706590759798555</v>
      </c>
      <c r="AD22" s="254">
        <v>18.537590113285276</v>
      </c>
      <c r="AE22" s="255">
        <v>0.47855324074074074</v>
      </c>
      <c r="AF22" s="234">
        <v>0.55459490740740736</v>
      </c>
      <c r="AG22" s="234">
        <v>0.55810185185185179</v>
      </c>
      <c r="AH22" s="256">
        <v>7.6041666666666619E-2</v>
      </c>
      <c r="AI22" s="253">
        <v>3.5069444444444375E-3</v>
      </c>
      <c r="AJ22" s="256">
        <v>7.9548611111111056E-2</v>
      </c>
      <c r="AK22" s="254">
        <v>16.438356164383563</v>
      </c>
      <c r="AL22" s="254">
        <v>15.71366215626364</v>
      </c>
      <c r="AM22" s="255">
        <v>0.58587962962962958</v>
      </c>
      <c r="AN22" s="234">
        <v>0.65076388888888903</v>
      </c>
      <c r="AO22" s="234">
        <v>0.65254629629629601</v>
      </c>
      <c r="AP22" s="256">
        <v>6.4884259259259447E-2</v>
      </c>
      <c r="AQ22" s="253">
        <v>1.7824074074069829E-3</v>
      </c>
      <c r="AR22" s="256">
        <v>6.666666666666643E-2</v>
      </c>
      <c r="AS22" s="254">
        <v>12.843382090617196</v>
      </c>
      <c r="AT22" s="254">
        <v>12.5</v>
      </c>
      <c r="AU22" s="255">
        <v>0.6803240740740738</v>
      </c>
      <c r="AV22" s="258"/>
      <c r="AW22" s="258"/>
      <c r="AX22" s="256"/>
      <c r="AY22" s="253"/>
      <c r="AZ22" s="256"/>
      <c r="BA22" s="254"/>
      <c r="BB22" s="254"/>
      <c r="BC22" s="259"/>
      <c r="BD22" s="260"/>
      <c r="BE22" s="50"/>
      <c r="BF22" s="50"/>
      <c r="BG22" s="262"/>
      <c r="BH22" s="263"/>
      <c r="BI22" s="264"/>
      <c r="BJ22" s="264"/>
      <c r="BK22" s="265"/>
      <c r="BL22" s="265"/>
      <c r="BM22" s="266"/>
      <c r="BN22" s="266"/>
      <c r="BO22" s="266"/>
      <c r="BP22" s="266"/>
      <c r="BQ22" s="266"/>
      <c r="BR22" s="266"/>
      <c r="BS22" s="266"/>
      <c r="BT22" s="266"/>
      <c r="BU22" s="267"/>
      <c r="BV22" s="5">
        <v>50</v>
      </c>
      <c r="BW22" s="5">
        <v>120</v>
      </c>
    </row>
    <row r="23" spans="1:75">
      <c r="A23" s="78" t="s">
        <v>0</v>
      </c>
      <c r="B23" s="78">
        <v>80</v>
      </c>
      <c r="C23" s="102" t="s">
        <v>49</v>
      </c>
      <c r="D23" s="102"/>
      <c r="E23" s="102"/>
      <c r="F23" s="102"/>
      <c r="G23" s="79" t="s">
        <v>0</v>
      </c>
      <c r="H23" s="80"/>
      <c r="I23" s="80"/>
      <c r="J23" s="81"/>
      <c r="K23" s="82"/>
      <c r="L23" s="81" t="s">
        <v>0</v>
      </c>
      <c r="M23" s="81" t="s">
        <v>0</v>
      </c>
      <c r="N23" s="81" t="s">
        <v>0</v>
      </c>
      <c r="O23" s="79"/>
      <c r="P23" s="83"/>
      <c r="Q23" s="83"/>
      <c r="R23" s="81"/>
      <c r="S23" s="297"/>
      <c r="T23" s="81"/>
      <c r="U23" s="84"/>
      <c r="V23" s="84"/>
      <c r="W23" s="85"/>
      <c r="X23" s="83"/>
      <c r="Y23" s="83"/>
      <c r="Z23" s="84"/>
      <c r="AA23" s="86"/>
      <c r="AB23" s="84"/>
      <c r="AC23" s="84"/>
      <c r="AD23" s="84"/>
      <c r="AE23" s="84" t="s">
        <v>0</v>
      </c>
      <c r="AF23" s="87"/>
      <c r="AG23" s="87"/>
      <c r="AH23" s="85"/>
      <c r="AI23" s="88"/>
      <c r="AJ23" s="85"/>
      <c r="AK23" s="85"/>
      <c r="AL23" s="84"/>
      <c r="AM23" s="81" t="s">
        <v>0</v>
      </c>
      <c r="AN23" s="87"/>
      <c r="AO23" s="87"/>
      <c r="AP23" s="79"/>
      <c r="AQ23" s="311"/>
      <c r="AR23" s="79" t="s">
        <v>0</v>
      </c>
      <c r="AS23" s="85"/>
      <c r="AT23" s="84"/>
      <c r="AU23" s="81" t="s">
        <v>0</v>
      </c>
      <c r="AV23" s="81"/>
      <c r="AW23" s="81"/>
      <c r="AX23" s="79"/>
      <c r="AY23" s="89"/>
      <c r="AZ23" s="79" t="s">
        <v>0</v>
      </c>
      <c r="BA23" s="79" t="s">
        <v>0</v>
      </c>
      <c r="BB23" s="79" t="s">
        <v>0</v>
      </c>
      <c r="BC23" s="79" t="s">
        <v>0</v>
      </c>
      <c r="BD23" s="78"/>
      <c r="BE23" s="85" t="s">
        <v>0</v>
      </c>
      <c r="BF23" s="78">
        <v>80</v>
      </c>
      <c r="BG23" s="8"/>
      <c r="BH23" s="90">
        <v>0.76388888888888884</v>
      </c>
      <c r="BI23" s="90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</row>
    <row r="24" spans="1:75" s="5" customFormat="1">
      <c r="A24" s="55">
        <v>1</v>
      </c>
      <c r="B24" s="240">
        <v>80</v>
      </c>
      <c r="C24" s="213">
        <v>165</v>
      </c>
      <c r="D24" s="57" t="s">
        <v>91</v>
      </c>
      <c r="E24" s="57" t="s">
        <v>92</v>
      </c>
      <c r="F24" s="57"/>
      <c r="G24" s="44">
        <v>0.35416666666666669</v>
      </c>
      <c r="H24" s="230">
        <v>0.39920138888888884</v>
      </c>
      <c r="I24" s="230">
        <v>0.40356481481481482</v>
      </c>
      <c r="J24" s="41">
        <v>4.5034722222222157E-2</v>
      </c>
      <c r="K24" s="42">
        <v>4.3634259259259789E-3</v>
      </c>
      <c r="L24" s="41">
        <v>4.9398148148148135E-2</v>
      </c>
      <c r="M24" s="43">
        <v>18.504240555127218</v>
      </c>
      <c r="N24" s="43">
        <v>16.869728209934397</v>
      </c>
      <c r="S24" s="270"/>
      <c r="U24" s="281"/>
      <c r="V24" s="281"/>
      <c r="W24" s="44">
        <v>0.42439814814814814</v>
      </c>
      <c r="X24" s="230">
        <v>0.46377314814814818</v>
      </c>
      <c r="Y24" s="230">
        <v>0.46994212962962961</v>
      </c>
      <c r="Z24" s="41">
        <v>3.9375000000000049E-2</v>
      </c>
      <c r="AA24" s="42">
        <v>6.1689814814814281E-3</v>
      </c>
      <c r="AB24" s="41">
        <v>4.5543981481481477E-2</v>
      </c>
      <c r="AC24" s="43">
        <v>26.455026455026452</v>
      </c>
      <c r="AD24" s="43">
        <v>22.871664548919952</v>
      </c>
      <c r="AH24" s="45"/>
      <c r="AI24" s="42"/>
      <c r="AJ24" s="45"/>
      <c r="AK24" s="275"/>
      <c r="AL24" s="275"/>
      <c r="AM24" s="44">
        <v>0.4977199074074074</v>
      </c>
      <c r="AN24" s="241" t="s">
        <v>132</v>
      </c>
      <c r="AO24" s="241" t="s">
        <v>133</v>
      </c>
      <c r="AP24" s="45">
        <v>3.3217592592592549E-2</v>
      </c>
      <c r="AQ24" s="253">
        <v>5.4282407407407751E-3</v>
      </c>
      <c r="AR24" s="45">
        <v>3.8645833333333324E-2</v>
      </c>
      <c r="AS24" s="43">
        <v>25.087108013937286</v>
      </c>
      <c r="AT24" s="43">
        <v>21.563342318059298</v>
      </c>
      <c r="AU24" s="44">
        <v>0.56414351851851852</v>
      </c>
      <c r="AV24" s="230">
        <v>0.58591435185185181</v>
      </c>
      <c r="AW24" s="230">
        <v>0.59528935185185183</v>
      </c>
      <c r="AX24" s="45">
        <v>2.1770833333333295E-2</v>
      </c>
      <c r="AY24" s="42">
        <v>9.3750000000000222E-3</v>
      </c>
      <c r="AZ24" s="45">
        <v>3.1145833333333317E-2</v>
      </c>
      <c r="BA24" s="43">
        <v>28.708133971291861</v>
      </c>
      <c r="BB24" s="43">
        <v>20.066889632107024</v>
      </c>
      <c r="BC24" s="48">
        <v>21.455710347910301</v>
      </c>
      <c r="BD24" s="68"/>
      <c r="BE24" s="50">
        <v>0.13939814814814805</v>
      </c>
      <c r="BF24" s="50">
        <v>0.15535879629629623</v>
      </c>
      <c r="BG24" s="8"/>
      <c r="BH24" s="51">
        <v>96</v>
      </c>
      <c r="BI24" s="52">
        <v>3.3455555555555558</v>
      </c>
      <c r="BJ24" s="52">
        <v>3.7286111111111113</v>
      </c>
      <c r="BK24" s="2">
        <v>200</v>
      </c>
      <c r="BL24" s="2">
        <v>0</v>
      </c>
      <c r="BM24" s="53">
        <v>296</v>
      </c>
      <c r="BN24" s="53">
        <v>296</v>
      </c>
      <c r="BO24" s="53">
        <v>296</v>
      </c>
      <c r="BP24" s="53">
        <v>296</v>
      </c>
      <c r="BQ24" s="53">
        <v>296</v>
      </c>
      <c r="BR24" s="53">
        <v>296</v>
      </c>
      <c r="BS24" s="53">
        <v>296</v>
      </c>
      <c r="BT24" s="53">
        <v>296</v>
      </c>
      <c r="BU24" s="54">
        <v>296</v>
      </c>
      <c r="BV24" s="5">
        <v>60</v>
      </c>
      <c r="BW24" s="5">
        <v>96</v>
      </c>
    </row>
    <row r="25" spans="1:75" s="5" customFormat="1">
      <c r="A25" s="55">
        <v>2</v>
      </c>
      <c r="B25" s="240">
        <v>80</v>
      </c>
      <c r="C25" s="213">
        <v>161</v>
      </c>
      <c r="D25" s="57" t="s">
        <v>93</v>
      </c>
      <c r="E25" s="57" t="s">
        <v>94</v>
      </c>
      <c r="F25" s="57"/>
      <c r="G25" s="44">
        <v>0.35416666666666669</v>
      </c>
      <c r="H25" s="230">
        <v>0.39868055555555554</v>
      </c>
      <c r="I25" s="230">
        <v>0.40339120370370374</v>
      </c>
      <c r="J25" s="41">
        <v>4.4513888888888853E-2</v>
      </c>
      <c r="K25" s="42">
        <v>4.7106481481481999E-3</v>
      </c>
      <c r="L25" s="41">
        <v>4.9224537037037053E-2</v>
      </c>
      <c r="M25" s="43">
        <v>18.720748829953198</v>
      </c>
      <c r="N25" s="43">
        <v>16.929226428403478</v>
      </c>
      <c r="S25" s="270"/>
      <c r="U25" s="281"/>
      <c r="V25" s="281"/>
      <c r="W25" s="44">
        <v>0.42422453703703705</v>
      </c>
      <c r="X25" s="230">
        <v>0.46372685185185186</v>
      </c>
      <c r="Y25" s="230">
        <v>0.4664699074074074</v>
      </c>
      <c r="Z25" s="41">
        <v>3.950231481481481E-2</v>
      </c>
      <c r="AA25" s="42">
        <v>2.7430555555555403E-3</v>
      </c>
      <c r="AB25" s="41">
        <v>4.224537037037035E-2</v>
      </c>
      <c r="AC25" s="43">
        <v>26.369762672135952</v>
      </c>
      <c r="AD25" s="43">
        <v>24.657534246575345</v>
      </c>
      <c r="AH25" s="45"/>
      <c r="AI25" s="42"/>
      <c r="AJ25" s="45"/>
      <c r="AK25" s="275"/>
      <c r="AL25" s="275"/>
      <c r="AM25" s="44">
        <v>0.49424768518518519</v>
      </c>
      <c r="AN25" s="241" t="s">
        <v>134</v>
      </c>
      <c r="AO25" s="241" t="s">
        <v>135</v>
      </c>
      <c r="AP25" s="45">
        <v>3.5104166666666659E-2</v>
      </c>
      <c r="AQ25" s="253">
        <v>1.6203703703704386E-3</v>
      </c>
      <c r="AR25" s="45">
        <v>3.6724537037037097E-2</v>
      </c>
      <c r="AS25" s="43">
        <v>23.73887240356083</v>
      </c>
      <c r="AT25" s="43">
        <v>22.691459186889379</v>
      </c>
      <c r="AU25" s="44">
        <v>0.55875000000000008</v>
      </c>
      <c r="AV25" s="231">
        <v>0.58598379629629627</v>
      </c>
      <c r="AW25" s="230">
        <v>0.59333333333333338</v>
      </c>
      <c r="AX25" s="45">
        <v>2.7233796296296187E-2</v>
      </c>
      <c r="AY25" s="42">
        <v>7.3495370370371127E-3</v>
      </c>
      <c r="AZ25" s="45">
        <v>3.4583333333333299E-2</v>
      </c>
      <c r="BA25" s="43">
        <v>22.949426264343391</v>
      </c>
      <c r="BB25" s="43">
        <v>18.072289156626507</v>
      </c>
      <c r="BC25" s="77">
        <v>21.446124059870428</v>
      </c>
      <c r="BD25" s="68"/>
      <c r="BE25" s="50">
        <v>0.14635416666666651</v>
      </c>
      <c r="BF25" s="50">
        <v>0.15542824074074069</v>
      </c>
      <c r="BG25" s="8"/>
      <c r="BH25" s="51">
        <v>96</v>
      </c>
      <c r="BI25" s="52">
        <v>3.5125000000000002</v>
      </c>
      <c r="BJ25" s="52">
        <v>3.7302777777777778</v>
      </c>
      <c r="BK25" s="2">
        <v>195</v>
      </c>
      <c r="BL25" s="2">
        <v>-0.1</v>
      </c>
      <c r="BM25" s="53">
        <v>290.89999999999998</v>
      </c>
      <c r="BN25" s="53">
        <v>290.89999999999998</v>
      </c>
      <c r="BO25" s="53">
        <v>290.89999999999998</v>
      </c>
      <c r="BP25" s="53">
        <v>290.89999999999998</v>
      </c>
      <c r="BQ25" s="53">
        <v>290.89999999999998</v>
      </c>
      <c r="BR25" s="53">
        <v>290.89999999999998</v>
      </c>
      <c r="BS25" s="53">
        <v>290.89999999999998</v>
      </c>
      <c r="BT25" s="53">
        <v>290.89999999999998</v>
      </c>
      <c r="BU25" s="54">
        <v>290.90000000000003</v>
      </c>
      <c r="BV25" s="465">
        <v>60</v>
      </c>
      <c r="BW25" s="5">
        <v>96</v>
      </c>
    </row>
    <row r="26" spans="1:75" s="5" customFormat="1">
      <c r="A26" s="55">
        <v>3</v>
      </c>
      <c r="B26" s="228">
        <v>80</v>
      </c>
      <c r="C26" s="213">
        <v>172</v>
      </c>
      <c r="D26" s="57" t="s">
        <v>95</v>
      </c>
      <c r="E26" s="57" t="s">
        <v>96</v>
      </c>
      <c r="F26" s="57"/>
      <c r="G26" s="44">
        <v>0.35416666666666669</v>
      </c>
      <c r="H26" s="230">
        <v>0.39810185185185182</v>
      </c>
      <c r="I26" s="230">
        <v>0.40052083333333338</v>
      </c>
      <c r="J26" s="41">
        <v>4.3935185185185133E-2</v>
      </c>
      <c r="K26" s="42">
        <v>2.4189814814815636E-3</v>
      </c>
      <c r="L26" s="41">
        <v>4.6354166666666696E-2</v>
      </c>
      <c r="M26" s="43">
        <v>18.967334035827186</v>
      </c>
      <c r="N26" s="43">
        <v>17.977528089887638</v>
      </c>
      <c r="S26" s="270"/>
      <c r="U26" s="281"/>
      <c r="V26" s="281"/>
      <c r="W26" s="44">
        <v>0.4213541666666667</v>
      </c>
      <c r="X26" s="230">
        <v>0.46130787037037035</v>
      </c>
      <c r="Y26" s="230">
        <v>0.46523148148148147</v>
      </c>
      <c r="Z26" s="41">
        <v>3.9953703703703658E-2</v>
      </c>
      <c r="AA26" s="42">
        <v>3.9236111111111138E-3</v>
      </c>
      <c r="AB26" s="41">
        <v>4.3877314814814772E-2</v>
      </c>
      <c r="AC26" s="43">
        <v>26.071842410196989</v>
      </c>
      <c r="AD26" s="43">
        <v>23.740437879187549</v>
      </c>
      <c r="AH26" s="45"/>
      <c r="AI26" s="42"/>
      <c r="AJ26" s="45"/>
      <c r="AK26" s="275"/>
      <c r="AL26" s="275"/>
      <c r="AM26" s="44">
        <v>0.49300925925925926</v>
      </c>
      <c r="AN26" s="241" t="s">
        <v>136</v>
      </c>
      <c r="AO26" s="241" t="s">
        <v>137</v>
      </c>
      <c r="AP26" s="45">
        <v>3.0775462962962907E-2</v>
      </c>
      <c r="AQ26" s="253">
        <v>2.083333333333437E-3</v>
      </c>
      <c r="AR26" s="45">
        <v>3.2858796296296344E-2</v>
      </c>
      <c r="AS26" s="43">
        <v>27.077848815344115</v>
      </c>
      <c r="AT26" s="43">
        <v>25.361042620641069</v>
      </c>
      <c r="AU26" s="44">
        <v>0.55364583333333339</v>
      </c>
      <c r="AV26" s="230">
        <v>0.58668981481481486</v>
      </c>
      <c r="AW26" s="230">
        <v>0.59226851851851847</v>
      </c>
      <c r="AX26" s="45">
        <v>3.3043981481481466E-2</v>
      </c>
      <c r="AY26" s="42">
        <v>5.5787037037036136E-3</v>
      </c>
      <c r="AZ26" s="45">
        <v>3.8622685185185079E-2</v>
      </c>
      <c r="BA26" s="43">
        <v>18.914185639229423</v>
      </c>
      <c r="BB26" s="43">
        <v>16.182199580461493</v>
      </c>
      <c r="BC26" s="77">
        <v>21.349147516679022</v>
      </c>
      <c r="BD26" s="68"/>
      <c r="BE26" s="50">
        <v>0.14770833333333316</v>
      </c>
      <c r="BF26" s="50">
        <v>0.15613425925925928</v>
      </c>
      <c r="BG26" s="8"/>
      <c r="BH26" s="51">
        <v>80</v>
      </c>
      <c r="BI26" s="52">
        <v>3.5449999999999999</v>
      </c>
      <c r="BJ26" s="52">
        <v>3.7472222222222222</v>
      </c>
      <c r="BK26" s="2">
        <v>190</v>
      </c>
      <c r="BL26" s="2">
        <v>-1.1166666666666667</v>
      </c>
      <c r="BM26" s="53">
        <v>268.88333333333333</v>
      </c>
      <c r="BN26" s="53">
        <v>268.88333333333333</v>
      </c>
      <c r="BO26" s="53">
        <v>268.88333333333333</v>
      </c>
      <c r="BP26" s="53">
        <v>268.88333333333333</v>
      </c>
      <c r="BQ26" s="53">
        <v>268.88333333333333</v>
      </c>
      <c r="BR26" s="53">
        <v>268.88333333333333</v>
      </c>
      <c r="BS26" s="53">
        <v>268.88333333333333</v>
      </c>
      <c r="BT26" s="53">
        <v>268.88333333333333</v>
      </c>
      <c r="BU26" s="54">
        <v>268.88333333333333</v>
      </c>
      <c r="BV26" s="465">
        <v>60</v>
      </c>
      <c r="BW26" s="5">
        <v>80</v>
      </c>
    </row>
    <row r="27" spans="1:75" s="5" customFormat="1">
      <c r="A27" s="55">
        <v>4</v>
      </c>
      <c r="B27" s="240">
        <v>80</v>
      </c>
      <c r="C27" s="213">
        <v>159</v>
      </c>
      <c r="D27" s="57" t="s">
        <v>97</v>
      </c>
      <c r="E27" s="57" t="s">
        <v>98</v>
      </c>
      <c r="F27" s="57"/>
      <c r="G27" s="44">
        <v>0.35416666666666669</v>
      </c>
      <c r="H27" s="230">
        <v>0.39854166666666663</v>
      </c>
      <c r="I27" s="230">
        <v>0.40196759259259257</v>
      </c>
      <c r="J27" s="41">
        <v>4.4374999999999942E-2</v>
      </c>
      <c r="K27" s="42">
        <v>3.4259259259259434E-3</v>
      </c>
      <c r="L27" s="41">
        <v>4.7800925925925886E-2</v>
      </c>
      <c r="M27" s="43">
        <v>18.779342723004696</v>
      </c>
      <c r="N27" s="43">
        <v>17.433414043583536</v>
      </c>
      <c r="S27" s="270"/>
      <c r="U27" s="281"/>
      <c r="V27" s="281"/>
      <c r="W27" s="44">
        <v>0.42280092592592589</v>
      </c>
      <c r="X27" s="230">
        <v>0.46119212962962958</v>
      </c>
      <c r="Y27" s="230">
        <v>0.46331018518518513</v>
      </c>
      <c r="Z27" s="41">
        <v>3.8391203703703691E-2</v>
      </c>
      <c r="AA27" s="42">
        <v>2.1180555555555536E-3</v>
      </c>
      <c r="AB27" s="41">
        <v>4.0509259259259245E-2</v>
      </c>
      <c r="AC27" s="43">
        <v>27.132951462164609</v>
      </c>
      <c r="AD27" s="43">
        <v>25.714285714285715</v>
      </c>
      <c r="AH27" s="45"/>
      <c r="AI27" s="42"/>
      <c r="AJ27" s="45"/>
      <c r="AK27" s="275"/>
      <c r="AL27" s="275"/>
      <c r="AM27" s="44">
        <v>0.49108796296296292</v>
      </c>
      <c r="AN27" s="241" t="s">
        <v>138</v>
      </c>
      <c r="AO27" s="241" t="s">
        <v>139</v>
      </c>
      <c r="AP27" s="45">
        <v>3.2245370370370396E-2</v>
      </c>
      <c r="AQ27" s="253">
        <v>3.854166666666714E-3</v>
      </c>
      <c r="AR27" s="45">
        <v>3.609953703703711E-2</v>
      </c>
      <c r="AS27" s="43">
        <v>25.8435032304379</v>
      </c>
      <c r="AT27" s="43">
        <v>23.084321898044244</v>
      </c>
      <c r="AU27" s="44">
        <v>0.55496527777777782</v>
      </c>
      <c r="AV27" s="230">
        <v>0.58869212962962958</v>
      </c>
      <c r="AW27" s="230">
        <v>0.60775462962962956</v>
      </c>
      <c r="AX27" s="45">
        <v>3.3726851851851758E-2</v>
      </c>
      <c r="AY27" s="42">
        <v>1.9062499999999982E-2</v>
      </c>
      <c r="AZ27" s="45">
        <v>5.278935185185174E-2</v>
      </c>
      <c r="BA27" s="43">
        <v>18.531228551818803</v>
      </c>
      <c r="BB27" s="43">
        <v>11.83950887963166</v>
      </c>
      <c r="BC27" s="77">
        <v>21.078826026494912</v>
      </c>
      <c r="BD27" s="68"/>
      <c r="BE27" s="50">
        <v>0.14873842592592579</v>
      </c>
      <c r="BF27" s="50">
        <v>0.158136574074074</v>
      </c>
      <c r="BG27" s="8"/>
      <c r="BH27" s="51">
        <v>96</v>
      </c>
      <c r="BI27" s="52">
        <v>3.569722222222222</v>
      </c>
      <c r="BJ27" s="52">
        <v>3.7952777777777778</v>
      </c>
      <c r="BK27" s="2">
        <v>185</v>
      </c>
      <c r="BL27" s="2">
        <v>-4</v>
      </c>
      <c r="BM27" s="53">
        <v>277</v>
      </c>
      <c r="BN27" s="53">
        <v>277</v>
      </c>
      <c r="BO27" s="53">
        <v>277</v>
      </c>
      <c r="BP27" s="53">
        <v>277</v>
      </c>
      <c r="BQ27" s="53">
        <v>277</v>
      </c>
      <c r="BR27" s="53">
        <v>277</v>
      </c>
      <c r="BS27" s="53">
        <v>277</v>
      </c>
      <c r="BT27" s="53">
        <v>277</v>
      </c>
      <c r="BU27" s="54">
        <v>277</v>
      </c>
      <c r="BV27" s="465">
        <v>60</v>
      </c>
      <c r="BW27" s="5">
        <v>96</v>
      </c>
    </row>
    <row r="28" spans="1:75" s="5" customFormat="1">
      <c r="A28" s="55">
        <v>5</v>
      </c>
      <c r="B28" s="228">
        <v>80</v>
      </c>
      <c r="C28" s="213">
        <v>154</v>
      </c>
      <c r="D28" s="57" t="s">
        <v>99</v>
      </c>
      <c r="E28" s="57" t="s">
        <v>100</v>
      </c>
      <c r="F28" s="57"/>
      <c r="G28" s="44">
        <v>0.35416666666666669</v>
      </c>
      <c r="H28" s="242">
        <v>0.39907407407407408</v>
      </c>
      <c r="I28" s="230">
        <v>0.40244212962962966</v>
      </c>
      <c r="J28" s="41">
        <v>4.4907407407407396E-2</v>
      </c>
      <c r="K28" s="42">
        <v>3.3680555555555824E-3</v>
      </c>
      <c r="L28" s="41">
        <v>4.8275462962962978E-2</v>
      </c>
      <c r="M28" s="43">
        <v>18.556701030927837</v>
      </c>
      <c r="N28" s="43">
        <v>17.262047470630545</v>
      </c>
      <c r="S28" s="270"/>
      <c r="U28" s="281"/>
      <c r="V28" s="281"/>
      <c r="W28" s="44">
        <v>0.42327546296296298</v>
      </c>
      <c r="X28" s="230">
        <v>0.46350694444444446</v>
      </c>
      <c r="Y28" s="230">
        <v>0.46759259259259256</v>
      </c>
      <c r="Z28" s="41">
        <v>4.0231481481481479E-2</v>
      </c>
      <c r="AA28" s="42">
        <v>4.0856481481481022E-3</v>
      </c>
      <c r="AB28" s="41">
        <v>4.4317129629629581E-2</v>
      </c>
      <c r="AC28" s="43">
        <v>25.891829689298046</v>
      </c>
      <c r="AD28" s="43">
        <v>23.504831548707234</v>
      </c>
      <c r="AH28" s="45"/>
      <c r="AI28" s="42"/>
      <c r="AJ28" s="45"/>
      <c r="AK28" s="275"/>
      <c r="AL28" s="275"/>
      <c r="AM28" s="44">
        <v>0.49537037037037035</v>
      </c>
      <c r="AN28" s="230">
        <v>0.52784722222222225</v>
      </c>
      <c r="AO28" s="241" t="s">
        <v>140</v>
      </c>
      <c r="AP28" s="45">
        <v>3.2476851851851896E-2</v>
      </c>
      <c r="AQ28" s="253">
        <v>2.0370370370370594E-3</v>
      </c>
      <c r="AR28" s="45">
        <v>3.4513888888888955E-2</v>
      </c>
      <c r="AS28" s="43">
        <v>25.659301496792587</v>
      </c>
      <c r="AT28" s="43">
        <v>24.144869215291749</v>
      </c>
      <c r="AU28" s="44">
        <v>0.55766203703703709</v>
      </c>
      <c r="AV28" s="230">
        <v>0.59027777777777779</v>
      </c>
      <c r="AW28" s="230">
        <v>0.59187500000000004</v>
      </c>
      <c r="AX28" s="45">
        <v>3.2615740740740695E-2</v>
      </c>
      <c r="AY28" s="42">
        <v>1.5972222222222499E-3</v>
      </c>
      <c r="AZ28" s="45">
        <v>3.4212962962962945E-2</v>
      </c>
      <c r="BA28" s="43">
        <v>19.162526614620297</v>
      </c>
      <c r="BB28" s="43">
        <v>18.267929634641408</v>
      </c>
      <c r="BC28" s="77">
        <v>20.869565217391305</v>
      </c>
      <c r="BD28" s="68"/>
      <c r="BE28" s="50">
        <v>0.15023148148148147</v>
      </c>
      <c r="BF28" s="50">
        <v>0.15972222222222221</v>
      </c>
      <c r="BG28" s="8"/>
      <c r="BH28" s="51">
        <v>80</v>
      </c>
      <c r="BI28" s="52">
        <v>3.6055555555555556</v>
      </c>
      <c r="BJ28" s="52">
        <v>3.8333333333333335</v>
      </c>
      <c r="BK28" s="2">
        <v>180</v>
      </c>
      <c r="BL28" s="2">
        <v>-6.2833333333333332</v>
      </c>
      <c r="BM28" s="53">
        <v>253.71666666666667</v>
      </c>
      <c r="BN28" s="53">
        <v>253.71666666666667</v>
      </c>
      <c r="BO28" s="53">
        <v>253.71666666666667</v>
      </c>
      <c r="BP28" s="53">
        <v>253.71666666666667</v>
      </c>
      <c r="BQ28" s="53">
        <v>253.71666666666667</v>
      </c>
      <c r="BR28" s="53">
        <v>253.71666666666667</v>
      </c>
      <c r="BS28" s="53">
        <v>253.71666666666667</v>
      </c>
      <c r="BT28" s="53">
        <v>253.71666666666667</v>
      </c>
      <c r="BU28" s="54">
        <v>253.71666666666667</v>
      </c>
      <c r="BV28" s="465">
        <v>60</v>
      </c>
      <c r="BW28" s="5">
        <v>80</v>
      </c>
    </row>
    <row r="29" spans="1:75" s="5" customFormat="1">
      <c r="A29" s="55">
        <v>6</v>
      </c>
      <c r="B29" s="228">
        <v>80</v>
      </c>
      <c r="C29" s="213">
        <v>184</v>
      </c>
      <c r="D29" s="57" t="s">
        <v>101</v>
      </c>
      <c r="E29" s="57" t="s">
        <v>102</v>
      </c>
      <c r="F29" s="57"/>
      <c r="G29" s="44">
        <v>0.35416666666666669</v>
      </c>
      <c r="H29" s="230">
        <v>0.4010185185185185</v>
      </c>
      <c r="I29" s="230">
        <v>0.40385416666666668</v>
      </c>
      <c r="J29" s="41">
        <v>4.6851851851851811E-2</v>
      </c>
      <c r="K29" s="42">
        <v>2.8356481481481843E-3</v>
      </c>
      <c r="L29" s="41">
        <v>4.9687499999999996E-2</v>
      </c>
      <c r="M29" s="43">
        <v>17.786561264822133</v>
      </c>
      <c r="N29" s="43">
        <v>16.771488469601675</v>
      </c>
      <c r="S29" s="270"/>
      <c r="U29" s="281"/>
      <c r="V29" s="281"/>
      <c r="W29" s="44">
        <v>0.4246875</v>
      </c>
      <c r="X29" s="230">
        <v>0.46410879629629626</v>
      </c>
      <c r="Y29" s="230">
        <v>0.4670023148148148</v>
      </c>
      <c r="Z29" s="41">
        <v>3.942129629629626E-2</v>
      </c>
      <c r="AA29" s="42">
        <v>2.8935185185185452E-3</v>
      </c>
      <c r="AB29" s="41">
        <v>4.2314814814814805E-2</v>
      </c>
      <c r="AC29" s="43">
        <v>26.423957721667644</v>
      </c>
      <c r="AD29" s="43">
        <v>24.61706783369803</v>
      </c>
      <c r="AH29" s="45"/>
      <c r="AI29" s="42"/>
      <c r="AJ29" s="45"/>
      <c r="AK29" s="275"/>
      <c r="AL29" s="275"/>
      <c r="AM29" s="44">
        <v>0.49478009259259259</v>
      </c>
      <c r="AN29" s="241" t="s">
        <v>141</v>
      </c>
      <c r="AO29" s="241" t="s">
        <v>142</v>
      </c>
      <c r="AP29" s="45">
        <v>3.3923611111111085E-2</v>
      </c>
      <c r="AQ29" s="253">
        <v>3.263888888888844E-3</v>
      </c>
      <c r="AR29" s="45">
        <v>3.7187499999999929E-2</v>
      </c>
      <c r="AS29" s="43">
        <v>24.56499488229273</v>
      </c>
      <c r="AT29" s="43">
        <v>22.408963585434176</v>
      </c>
      <c r="AU29" s="44">
        <v>0.55974537037037031</v>
      </c>
      <c r="AV29" s="230">
        <v>0.59914351851851855</v>
      </c>
      <c r="AW29" s="230">
        <v>0.6025462962962963</v>
      </c>
      <c r="AX29" s="45">
        <v>3.9398148148148238E-2</v>
      </c>
      <c r="AY29" s="42">
        <v>3.4027777777777546E-3</v>
      </c>
      <c r="AZ29" s="45">
        <v>4.2800925925925992E-2</v>
      </c>
      <c r="BA29" s="43">
        <v>15.863689776733255</v>
      </c>
      <c r="BB29" s="43">
        <v>14.60248783126014</v>
      </c>
      <c r="BC29" s="77">
        <v>19.772071948372922</v>
      </c>
      <c r="BD29" s="68"/>
      <c r="BE29" s="50">
        <v>0.15959490740740739</v>
      </c>
      <c r="BF29" s="50">
        <v>0.16858796296296297</v>
      </c>
      <c r="BG29" s="8"/>
      <c r="BH29" s="51">
        <v>80</v>
      </c>
      <c r="BI29" s="52">
        <v>3.8302777777777774</v>
      </c>
      <c r="BJ29" s="52">
        <v>4.0461111111111112</v>
      </c>
      <c r="BK29" s="2">
        <v>175</v>
      </c>
      <c r="BL29" s="2">
        <v>-19.05</v>
      </c>
      <c r="BM29" s="53">
        <v>235.95</v>
      </c>
      <c r="BN29" s="53">
        <v>235.95</v>
      </c>
      <c r="BO29" s="53">
        <v>235.95</v>
      </c>
      <c r="BP29" s="53">
        <v>235.95</v>
      </c>
      <c r="BQ29" s="53">
        <v>235.95</v>
      </c>
      <c r="BR29" s="53">
        <v>235.95</v>
      </c>
      <c r="BS29" s="53">
        <v>235.95</v>
      </c>
      <c r="BT29" s="53">
        <v>235.95</v>
      </c>
      <c r="BU29" s="54">
        <v>235.95</v>
      </c>
      <c r="BV29" s="465">
        <v>60</v>
      </c>
      <c r="BW29" s="5">
        <v>80</v>
      </c>
    </row>
    <row r="30" spans="1:75" s="5" customFormat="1">
      <c r="A30" s="55">
        <v>7</v>
      </c>
      <c r="B30" s="228">
        <v>80</v>
      </c>
      <c r="C30" s="213">
        <v>134</v>
      </c>
      <c r="D30" s="57" t="s">
        <v>103</v>
      </c>
      <c r="E30" s="57" t="s">
        <v>104</v>
      </c>
      <c r="F30" s="57"/>
      <c r="G30" s="44">
        <v>0.35416666666666669</v>
      </c>
      <c r="H30" s="230">
        <v>0.40319444444444441</v>
      </c>
      <c r="I30" s="230">
        <v>0.41400462962962964</v>
      </c>
      <c r="J30" s="41">
        <v>4.9027777777777726E-2</v>
      </c>
      <c r="K30" s="42">
        <v>1.0810185185185228E-2</v>
      </c>
      <c r="L30" s="41">
        <v>5.9837962962962954E-2</v>
      </c>
      <c r="M30" s="43">
        <v>16.997167138810198</v>
      </c>
      <c r="N30" s="43">
        <v>13.926499032882012</v>
      </c>
      <c r="S30" s="270"/>
      <c r="U30" s="281"/>
      <c r="V30" s="281"/>
      <c r="W30" s="44">
        <v>0.43483796296296295</v>
      </c>
      <c r="X30" s="230">
        <v>0.4770949074074074</v>
      </c>
      <c r="Y30" s="230">
        <v>0.48891203703703701</v>
      </c>
      <c r="Z30" s="41">
        <v>4.2256944444444444E-2</v>
      </c>
      <c r="AA30" s="42">
        <v>1.1817129629629608E-2</v>
      </c>
      <c r="AB30" s="41">
        <v>5.4074074074074052E-2</v>
      </c>
      <c r="AC30" s="43">
        <v>24.650780608052589</v>
      </c>
      <c r="AD30" s="43">
        <v>19.263698630136986</v>
      </c>
      <c r="AH30" s="45"/>
      <c r="AI30" s="42"/>
      <c r="AJ30" s="45"/>
      <c r="AK30" s="275"/>
      <c r="AL30" s="275"/>
      <c r="AM30" s="44">
        <v>0.5166898148148148</v>
      </c>
      <c r="AN30" s="241" t="s">
        <v>143</v>
      </c>
      <c r="AO30" s="241" t="s">
        <v>144</v>
      </c>
      <c r="AP30" s="45">
        <v>3.531250000000008E-2</v>
      </c>
      <c r="AQ30" s="253">
        <v>3.657407407407387E-3</v>
      </c>
      <c r="AR30" s="45">
        <v>3.8969907407407467E-2</v>
      </c>
      <c r="AS30" s="43">
        <v>23.598820058997049</v>
      </c>
      <c r="AT30" s="43">
        <v>21.384021384021384</v>
      </c>
      <c r="AU30" s="44">
        <v>0.58343750000000005</v>
      </c>
      <c r="AV30" s="230">
        <v>0.61495370370370372</v>
      </c>
      <c r="AW30" s="230">
        <v>0.62395833333333328</v>
      </c>
      <c r="AX30" s="45">
        <v>3.1516203703703671E-2</v>
      </c>
      <c r="AY30" s="42">
        <v>9.0046296296295569E-3</v>
      </c>
      <c r="AZ30" s="45">
        <v>4.0520833333333228E-2</v>
      </c>
      <c r="BA30" s="43">
        <v>19.831068674256336</v>
      </c>
      <c r="BB30" s="43">
        <v>15.424164524421593</v>
      </c>
      <c r="BC30" s="77">
        <v>18.076826512678885</v>
      </c>
      <c r="BD30" s="68"/>
      <c r="BE30" s="50">
        <v>0.15811342592592592</v>
      </c>
      <c r="BF30" s="50">
        <v>0.18439814814814814</v>
      </c>
      <c r="BG30" s="8"/>
      <c r="BH30" s="51">
        <v>80</v>
      </c>
      <c r="BI30" s="52">
        <v>3.7947222222222221</v>
      </c>
      <c r="BJ30" s="52">
        <v>4.4255555555555555</v>
      </c>
      <c r="BK30" s="2">
        <v>170</v>
      </c>
      <c r="BL30" s="2">
        <v>-41.81666666666667</v>
      </c>
      <c r="BM30" s="53">
        <v>208.18333333333334</v>
      </c>
      <c r="BN30" s="53">
        <v>208.18333333333334</v>
      </c>
      <c r="BO30" s="53">
        <v>208.18333333333334</v>
      </c>
      <c r="BP30" s="53">
        <v>208.18333333333334</v>
      </c>
      <c r="BQ30" s="53">
        <v>208.18333333333334</v>
      </c>
      <c r="BR30" s="53">
        <v>208.18333333333334</v>
      </c>
      <c r="BS30" s="53">
        <v>208.18333333333334</v>
      </c>
      <c r="BT30" s="53">
        <v>208.18333333333334</v>
      </c>
      <c r="BU30" s="54">
        <v>208.18333333333337</v>
      </c>
      <c r="BV30" s="465">
        <v>60</v>
      </c>
      <c r="BW30" s="465">
        <v>80</v>
      </c>
    </row>
    <row r="31" spans="1:75" s="5" customFormat="1">
      <c r="A31" s="55">
        <v>8</v>
      </c>
      <c r="B31" s="228">
        <v>80</v>
      </c>
      <c r="C31" s="213">
        <v>173</v>
      </c>
      <c r="D31" s="57" t="s">
        <v>105</v>
      </c>
      <c r="E31" s="57" t="s">
        <v>106</v>
      </c>
      <c r="F31" s="57"/>
      <c r="G31" s="44">
        <v>0.35416666666666669</v>
      </c>
      <c r="H31" s="230">
        <v>0.40304398148148146</v>
      </c>
      <c r="I31" s="230">
        <v>0.40753472222222226</v>
      </c>
      <c r="J31" s="41">
        <v>4.8877314814814776E-2</v>
      </c>
      <c r="K31" s="42">
        <v>4.4907407407407951E-3</v>
      </c>
      <c r="L31" s="41">
        <v>5.3368055555555571E-2</v>
      </c>
      <c r="M31" s="43">
        <v>17.049490883258343</v>
      </c>
      <c r="N31" s="43">
        <v>15.614834092387769</v>
      </c>
      <c r="S31" s="270"/>
      <c r="U31" s="281"/>
      <c r="V31" s="281"/>
      <c r="W31" s="44">
        <v>0.42836805555555557</v>
      </c>
      <c r="X31" s="230">
        <v>0.47528935185185189</v>
      </c>
      <c r="Y31" s="230">
        <v>0.47813657407407412</v>
      </c>
      <c r="Z31" s="41">
        <v>4.6921296296296322E-2</v>
      </c>
      <c r="AA31" s="42">
        <v>2.8472222222222232E-3</v>
      </c>
      <c r="AB31" s="41">
        <v>4.9768518518518545E-2</v>
      </c>
      <c r="AC31" s="43">
        <v>22.200296003946722</v>
      </c>
      <c r="AD31" s="43">
        <v>20.930232558139537</v>
      </c>
      <c r="AH31" s="45"/>
      <c r="AI31" s="42"/>
      <c r="AJ31" s="45"/>
      <c r="AK31" s="275"/>
      <c r="AL31" s="275"/>
      <c r="AM31" s="44">
        <v>0.50591435185185185</v>
      </c>
      <c r="AN31" s="241" t="s">
        <v>145</v>
      </c>
      <c r="AO31" s="241" t="s">
        <v>435</v>
      </c>
      <c r="AP31" s="45">
        <v>4.3275462962962918E-2</v>
      </c>
      <c r="AQ31" s="253">
        <v>1.3819444444444495E-2</v>
      </c>
      <c r="AR31" s="45">
        <v>5.7094907407407414E-2</v>
      </c>
      <c r="AS31" s="43">
        <v>19.256485691361327</v>
      </c>
      <c r="AT31" s="43">
        <v>14.595580782485303</v>
      </c>
      <c r="AU31" s="44">
        <v>0.59078703703703705</v>
      </c>
      <c r="AV31" s="230">
        <v>0.61660879629629628</v>
      </c>
      <c r="AW31" s="230">
        <v>0.62178240740740742</v>
      </c>
      <c r="AX31" s="45">
        <v>2.5821759259259225E-2</v>
      </c>
      <c r="AY31" s="42">
        <v>5.1736111111111427E-3</v>
      </c>
      <c r="AZ31" s="45">
        <v>3.0995370370370368E-2</v>
      </c>
      <c r="BA31" s="43">
        <v>24.204392649036304</v>
      </c>
      <c r="BB31" s="43">
        <v>20.164301717699779</v>
      </c>
      <c r="BC31" s="77">
        <v>17.916018662519441</v>
      </c>
      <c r="BD31" s="68"/>
      <c r="BE31" s="50">
        <v>0.16489583333333324</v>
      </c>
      <c r="BF31" s="50">
        <v>0.18605324074074076</v>
      </c>
      <c r="BG31" s="8"/>
      <c r="BH31" s="51">
        <v>80</v>
      </c>
      <c r="BI31" s="52">
        <v>3.9575</v>
      </c>
      <c r="BJ31" s="52">
        <v>4.4652777777777777</v>
      </c>
      <c r="BK31" s="2">
        <v>165</v>
      </c>
      <c r="BL31" s="2">
        <v>-44.2</v>
      </c>
      <c r="BM31" s="53">
        <v>200.8</v>
      </c>
      <c r="BN31" s="53">
        <v>200.8</v>
      </c>
      <c r="BO31" s="53">
        <v>200.8</v>
      </c>
      <c r="BP31" s="53">
        <v>200.8</v>
      </c>
      <c r="BQ31" s="53">
        <v>200.8</v>
      </c>
      <c r="BR31" s="53">
        <v>200.8</v>
      </c>
      <c r="BS31" s="53">
        <v>200.8</v>
      </c>
      <c r="BT31" s="53">
        <v>200.8</v>
      </c>
      <c r="BU31" s="54">
        <v>200.8</v>
      </c>
      <c r="BV31" s="465">
        <v>60</v>
      </c>
      <c r="BW31" s="465">
        <v>80</v>
      </c>
    </row>
    <row r="32" spans="1:75" s="5" customFormat="1">
      <c r="A32" s="55">
        <v>9</v>
      </c>
      <c r="B32" s="240">
        <v>80</v>
      </c>
      <c r="C32" s="213">
        <v>174</v>
      </c>
      <c r="D32" s="57" t="s">
        <v>107</v>
      </c>
      <c r="E32" s="57" t="s">
        <v>108</v>
      </c>
      <c r="F32" s="57"/>
      <c r="G32" s="44">
        <v>0.35416666666666669</v>
      </c>
      <c r="H32" s="230">
        <v>0.40844907407407405</v>
      </c>
      <c r="I32" s="230">
        <v>0.41009259259259262</v>
      </c>
      <c r="J32" s="41">
        <v>5.4282407407407363E-2</v>
      </c>
      <c r="K32" s="42">
        <v>1.6435185185185719E-3</v>
      </c>
      <c r="L32" s="41">
        <v>5.5925925925925934E-2</v>
      </c>
      <c r="M32" s="43">
        <v>15.35181236673774</v>
      </c>
      <c r="N32" s="43">
        <v>14.90066225165563</v>
      </c>
      <c r="S32" s="270"/>
      <c r="U32" s="281"/>
      <c r="V32" s="281"/>
      <c r="W32" s="44">
        <v>0.43092592592592593</v>
      </c>
      <c r="X32" s="230">
        <v>0.47694444444444445</v>
      </c>
      <c r="Y32" s="230">
        <v>0.48052083333333334</v>
      </c>
      <c r="Z32" s="41">
        <v>4.6018518518518514E-2</v>
      </c>
      <c r="AA32" s="42">
        <v>3.5763888888888928E-3</v>
      </c>
      <c r="AB32" s="41">
        <v>4.9594907407407407E-2</v>
      </c>
      <c r="AC32" s="43">
        <v>22.635814889336014</v>
      </c>
      <c r="AD32" s="43">
        <v>21.003500583430572</v>
      </c>
      <c r="AH32" s="45"/>
      <c r="AI32" s="42"/>
      <c r="AJ32" s="45"/>
      <c r="AK32" s="275"/>
      <c r="AL32" s="275"/>
      <c r="AM32" s="44">
        <v>0.50829861111111108</v>
      </c>
      <c r="AN32" s="241" t="s">
        <v>146</v>
      </c>
      <c r="AO32" s="241" t="s">
        <v>147</v>
      </c>
      <c r="AP32" s="45">
        <v>3.7812500000000027E-2</v>
      </c>
      <c r="AQ32" s="253">
        <v>5.8680555555555847E-3</v>
      </c>
      <c r="AR32" s="45">
        <v>4.3680555555555611E-2</v>
      </c>
      <c r="AS32" s="43">
        <v>22.03856749311295</v>
      </c>
      <c r="AT32" s="43">
        <v>19.077901430842608</v>
      </c>
      <c r="AU32" s="44">
        <v>0.57975694444444448</v>
      </c>
      <c r="AV32" s="230">
        <v>0.61840277777777775</v>
      </c>
      <c r="AW32" s="230">
        <v>0.62835648148148149</v>
      </c>
      <c r="AX32" s="45">
        <v>3.8645833333333268E-2</v>
      </c>
      <c r="AY32" s="42">
        <v>9.9537037037037424E-3</v>
      </c>
      <c r="AZ32" s="45">
        <v>4.8599537037037011E-2</v>
      </c>
      <c r="BA32" s="43">
        <v>16.172506738544474</v>
      </c>
      <c r="BB32" s="43">
        <v>12.86020481066921</v>
      </c>
      <c r="BC32" s="77">
        <v>17.7449168207024</v>
      </c>
      <c r="BD32" s="68"/>
      <c r="BE32" s="50">
        <v>0.17675925925925917</v>
      </c>
      <c r="BF32" s="50">
        <v>0.18784722222222222</v>
      </c>
      <c r="BG32" s="8"/>
      <c r="BH32" s="51">
        <v>96</v>
      </c>
      <c r="BI32" s="52">
        <v>4.2422222222222219</v>
      </c>
      <c r="BJ32" s="52">
        <v>4.5083333333333337</v>
      </c>
      <c r="BK32" s="2">
        <v>160</v>
      </c>
      <c r="BL32" s="2">
        <v>-46.783333333333331</v>
      </c>
      <c r="BM32" s="53">
        <v>209.21666666666667</v>
      </c>
      <c r="BN32" s="53">
        <v>209.21666666666667</v>
      </c>
      <c r="BO32" s="53">
        <v>209.21666666666667</v>
      </c>
      <c r="BP32" s="53">
        <v>209.21666666666667</v>
      </c>
      <c r="BQ32" s="53">
        <v>209.21666666666667</v>
      </c>
      <c r="BR32" s="53">
        <v>209.21666666666667</v>
      </c>
      <c r="BS32" s="53">
        <v>209.21666666666667</v>
      </c>
      <c r="BT32" s="53">
        <v>209.21666666666667</v>
      </c>
      <c r="BU32" s="54">
        <v>209.21666666666667</v>
      </c>
      <c r="BV32" s="465">
        <v>60</v>
      </c>
      <c r="BW32" s="5">
        <v>96</v>
      </c>
    </row>
    <row r="33" spans="1:75" s="5" customFormat="1">
      <c r="A33" s="55">
        <v>10</v>
      </c>
      <c r="B33" s="240">
        <v>80</v>
      </c>
      <c r="C33" s="213">
        <v>181</v>
      </c>
      <c r="D33" s="57" t="s">
        <v>109</v>
      </c>
      <c r="E33" s="57" t="s">
        <v>110</v>
      </c>
      <c r="F33" s="57"/>
      <c r="G33" s="44">
        <v>0.35416666666666669</v>
      </c>
      <c r="H33" s="230">
        <v>0.40891203703703699</v>
      </c>
      <c r="I33" s="230">
        <v>0.41005787037037034</v>
      </c>
      <c r="J33" s="41">
        <v>5.4745370370370305E-2</v>
      </c>
      <c r="K33" s="42">
        <v>1.1458333333333459E-3</v>
      </c>
      <c r="L33" s="41">
        <v>5.5891203703703651E-2</v>
      </c>
      <c r="M33" s="43">
        <v>15.221987315010571</v>
      </c>
      <c r="N33" s="43">
        <v>14.909919237937462</v>
      </c>
      <c r="S33" s="270"/>
      <c r="U33" s="281"/>
      <c r="V33" s="281"/>
      <c r="W33" s="44">
        <v>0.43089120370370365</v>
      </c>
      <c r="X33" s="230">
        <v>0.47729166666666667</v>
      </c>
      <c r="Y33" s="230">
        <v>0.47967592592592595</v>
      </c>
      <c r="Z33" s="41">
        <v>4.6400462962963018E-2</v>
      </c>
      <c r="AA33" s="42">
        <v>2.3842592592592804E-3</v>
      </c>
      <c r="AB33" s="41">
        <v>4.8784722222222299E-2</v>
      </c>
      <c r="AC33" s="43">
        <v>22.449488650536292</v>
      </c>
      <c r="AD33" s="43">
        <v>21.352313167259787</v>
      </c>
      <c r="AH33" s="45"/>
      <c r="AI33" s="42"/>
      <c r="AJ33" s="45"/>
      <c r="AK33" s="275"/>
      <c r="AL33" s="275"/>
      <c r="AM33" s="44">
        <v>0.50745370370370368</v>
      </c>
      <c r="AN33" s="241" t="s">
        <v>148</v>
      </c>
      <c r="AO33" s="241" t="s">
        <v>149</v>
      </c>
      <c r="AP33" s="45">
        <v>4.1180555555555554E-2</v>
      </c>
      <c r="AQ33" s="253">
        <v>1.4120370370370727E-3</v>
      </c>
      <c r="AR33" s="45">
        <v>4.2592592592592626E-2</v>
      </c>
      <c r="AS33" s="43">
        <v>20.236087689713322</v>
      </c>
      <c r="AT33" s="43">
        <v>19.565217391304348</v>
      </c>
      <c r="AU33" s="44">
        <v>0.5778240740740741</v>
      </c>
      <c r="AV33" s="230">
        <v>0.62142361111111111</v>
      </c>
      <c r="AW33" s="230">
        <v>0.62307870370370366</v>
      </c>
      <c r="AX33" s="45">
        <v>4.3599537037037006E-2</v>
      </c>
      <c r="AY33" s="42">
        <v>1.6550925925925553E-3</v>
      </c>
      <c r="AZ33" s="45">
        <v>4.5254629629629561E-2</v>
      </c>
      <c r="BA33" s="43">
        <v>14.335014600477832</v>
      </c>
      <c r="BB33" s="43">
        <v>13.81074168797954</v>
      </c>
      <c r="BC33" s="77">
        <v>17.464071311624522</v>
      </c>
      <c r="BD33" s="68"/>
      <c r="BE33" s="50">
        <v>0.18592592592592588</v>
      </c>
      <c r="BF33" s="50">
        <v>0.19086805555555558</v>
      </c>
      <c r="BG33" s="8"/>
      <c r="BH33" s="51">
        <v>96</v>
      </c>
      <c r="BI33" s="52">
        <v>4.4622222222222225</v>
      </c>
      <c r="BJ33" s="52">
        <v>4.5808333333333335</v>
      </c>
      <c r="BK33" s="2">
        <v>155</v>
      </c>
      <c r="BL33" s="2">
        <v>-51.133333333333333</v>
      </c>
      <c r="BM33" s="53">
        <v>199.86666666666667</v>
      </c>
      <c r="BN33" s="53">
        <v>199.86666666666667</v>
      </c>
      <c r="BO33" s="53">
        <v>199.86666666666667</v>
      </c>
      <c r="BP33" s="53">
        <v>199.86666666666667</v>
      </c>
      <c r="BQ33" s="53">
        <v>199.86666666666667</v>
      </c>
      <c r="BR33" s="53">
        <v>199.86666666666667</v>
      </c>
      <c r="BS33" s="53">
        <v>199.86666666666667</v>
      </c>
      <c r="BT33" s="53">
        <v>199.86666666666667</v>
      </c>
      <c r="BU33" s="54">
        <v>199.8666666666667</v>
      </c>
      <c r="BV33" s="465">
        <v>60</v>
      </c>
      <c r="BW33" s="5">
        <v>96</v>
      </c>
    </row>
    <row r="34" spans="1:75" s="5" customFormat="1">
      <c r="A34" s="55">
        <v>11</v>
      </c>
      <c r="B34" s="228">
        <v>80</v>
      </c>
      <c r="C34" s="213">
        <v>147</v>
      </c>
      <c r="D34" s="57" t="s">
        <v>111</v>
      </c>
      <c r="E34" s="57" t="s">
        <v>112</v>
      </c>
      <c r="F34" s="57"/>
      <c r="G34" s="44">
        <v>0.35416666666666669</v>
      </c>
      <c r="H34" s="230">
        <v>0.40429398148148149</v>
      </c>
      <c r="I34" s="230">
        <v>0.40569444444444441</v>
      </c>
      <c r="J34" s="41">
        <v>5.0127314814814805E-2</v>
      </c>
      <c r="K34" s="42">
        <v>1.4004629629629228E-3</v>
      </c>
      <c r="L34" s="41">
        <v>5.1527777777777728E-2</v>
      </c>
      <c r="M34" s="43">
        <v>16.624336181020549</v>
      </c>
      <c r="N34" s="43">
        <v>16.172506738544474</v>
      </c>
      <c r="S34" s="270"/>
      <c r="U34" s="281"/>
      <c r="V34" s="281"/>
      <c r="W34" s="44">
        <v>0.42652777777777773</v>
      </c>
      <c r="X34" s="230">
        <v>0.47684027777777777</v>
      </c>
      <c r="Y34" s="230">
        <v>0.47840277777777779</v>
      </c>
      <c r="Z34" s="41">
        <v>5.0312500000000038E-2</v>
      </c>
      <c r="AA34" s="42">
        <v>1.5625000000000222E-3</v>
      </c>
      <c r="AB34" s="41">
        <v>5.187500000000006E-2</v>
      </c>
      <c r="AC34" s="43">
        <v>20.703933747412009</v>
      </c>
      <c r="AD34" s="43">
        <v>20.08032128514056</v>
      </c>
      <c r="AH34" s="45"/>
      <c r="AI34" s="42"/>
      <c r="AJ34" s="45"/>
      <c r="AK34" s="275"/>
      <c r="AL34" s="275"/>
      <c r="AM34" s="44">
        <v>0.50618055555555552</v>
      </c>
      <c r="AN34" s="241" t="s">
        <v>150</v>
      </c>
      <c r="AO34" s="241" t="s">
        <v>151</v>
      </c>
      <c r="AP34" s="45">
        <v>4.38425925925926E-2</v>
      </c>
      <c r="AQ34" s="253">
        <v>2.6967592592592737E-3</v>
      </c>
      <c r="AR34" s="45">
        <v>4.6539351851851873E-2</v>
      </c>
      <c r="AS34" s="43">
        <v>19.00739176346357</v>
      </c>
      <c r="AT34" s="43">
        <v>17.905993533946777</v>
      </c>
      <c r="AU34" s="44">
        <v>0.58049768518518519</v>
      </c>
      <c r="AV34" s="230">
        <v>0.6230324074074074</v>
      </c>
      <c r="AW34" s="230">
        <v>0.64351851851851849</v>
      </c>
      <c r="AX34" s="45">
        <v>4.253472222222221E-2</v>
      </c>
      <c r="AY34" s="42">
        <v>2.0486111111111094E-2</v>
      </c>
      <c r="AZ34" s="45">
        <v>6.3020833333333304E-2</v>
      </c>
      <c r="BA34" s="43">
        <v>14.693877551020408</v>
      </c>
      <c r="BB34" s="43">
        <v>9.9173553719008272</v>
      </c>
      <c r="BC34" s="48">
        <v>17.318099819603123</v>
      </c>
      <c r="BD34" s="68"/>
      <c r="BE34" s="50">
        <v>0.18681712962962965</v>
      </c>
      <c r="BF34" s="50">
        <v>0.19247685185185187</v>
      </c>
      <c r="BG34" s="8"/>
      <c r="BH34" s="51">
        <v>80</v>
      </c>
      <c r="BI34" s="52">
        <v>4.4836111111111112</v>
      </c>
      <c r="BJ34" s="52">
        <v>4.6194444444444454</v>
      </c>
      <c r="BK34" s="2">
        <v>150</v>
      </c>
      <c r="BL34" s="2">
        <v>-53.45</v>
      </c>
      <c r="BM34" s="53">
        <v>176.55</v>
      </c>
      <c r="BN34" s="53">
        <v>176.55</v>
      </c>
      <c r="BO34" s="53">
        <v>176.55</v>
      </c>
      <c r="BP34" s="53">
        <v>176.55</v>
      </c>
      <c r="BQ34" s="53">
        <v>176.55</v>
      </c>
      <c r="BR34" s="53">
        <v>176.55</v>
      </c>
      <c r="BS34" s="53">
        <v>176.55</v>
      </c>
      <c r="BT34" s="53">
        <v>176.55</v>
      </c>
      <c r="BU34" s="54">
        <v>176.54999999999998</v>
      </c>
      <c r="BV34" s="465">
        <v>60</v>
      </c>
      <c r="BW34" s="465">
        <v>80</v>
      </c>
    </row>
    <row r="35" spans="1:75" s="5" customFormat="1">
      <c r="A35" s="55">
        <v>12</v>
      </c>
      <c r="B35" s="228">
        <v>80</v>
      </c>
      <c r="C35" s="213">
        <v>142</v>
      </c>
      <c r="D35" s="57" t="s">
        <v>113</v>
      </c>
      <c r="E35" s="57" t="s">
        <v>114</v>
      </c>
      <c r="F35" s="57"/>
      <c r="G35" s="44">
        <v>0.35416666666666669</v>
      </c>
      <c r="H35" s="230">
        <v>0.41675925925925927</v>
      </c>
      <c r="I35" s="230">
        <v>0.4183796296296296</v>
      </c>
      <c r="J35" s="41">
        <v>6.2592592592592589E-2</v>
      </c>
      <c r="K35" s="42">
        <v>1.6203703703703276E-3</v>
      </c>
      <c r="L35" s="41">
        <v>6.4212962962962916E-2</v>
      </c>
      <c r="M35" s="43">
        <v>13.313609467455622</v>
      </c>
      <c r="N35" s="43">
        <v>12.977649603460707</v>
      </c>
      <c r="S35" s="270"/>
      <c r="U35" s="281"/>
      <c r="V35" s="281"/>
      <c r="W35" s="44">
        <v>0.43921296296296292</v>
      </c>
      <c r="X35" s="230">
        <v>0.49289351851851854</v>
      </c>
      <c r="Y35" s="230">
        <v>0.49447916666666664</v>
      </c>
      <c r="Z35" s="41">
        <v>5.368055555555562E-2</v>
      </c>
      <c r="AA35" s="42">
        <v>1.5856481481481E-3</v>
      </c>
      <c r="AB35" s="41">
        <v>5.526620370370372E-2</v>
      </c>
      <c r="AC35" s="43">
        <v>19.404915912031051</v>
      </c>
      <c r="AD35" s="43">
        <v>18.848167539267017</v>
      </c>
      <c r="AH35" s="45"/>
      <c r="AI35" s="42"/>
      <c r="AJ35" s="45"/>
      <c r="AK35" s="275"/>
      <c r="AL35" s="275"/>
      <c r="AM35" s="44">
        <v>0.52225694444444437</v>
      </c>
      <c r="AN35" s="241" t="s">
        <v>152</v>
      </c>
      <c r="AO35" s="241" t="s">
        <v>153</v>
      </c>
      <c r="AP35" s="45">
        <v>4.4247685185185293E-2</v>
      </c>
      <c r="AQ35" s="253">
        <v>1.8518518518518823E-3</v>
      </c>
      <c r="AR35" s="45">
        <v>4.6099537037037175E-2</v>
      </c>
      <c r="AS35" s="43">
        <v>18.83337692911326</v>
      </c>
      <c r="AT35" s="43">
        <v>18.076826512678881</v>
      </c>
      <c r="AU35" s="44">
        <v>0.59613425925925934</v>
      </c>
      <c r="AV35" s="230">
        <v>0.63826388888888885</v>
      </c>
      <c r="AW35" s="230">
        <v>0.64</v>
      </c>
      <c r="AX35" s="45">
        <v>4.2129629629629517E-2</v>
      </c>
      <c r="AY35" s="42">
        <v>1.7361111111111605E-3</v>
      </c>
      <c r="AZ35" s="45">
        <v>4.3865740740740677E-2</v>
      </c>
      <c r="BA35" s="43">
        <v>14.835164835164836</v>
      </c>
      <c r="BB35" s="43">
        <v>14.248021108179419</v>
      </c>
      <c r="BC35" s="48">
        <v>16.0481444332999</v>
      </c>
      <c r="BD35" s="68"/>
      <c r="BE35" s="50">
        <v>0.20265046296296302</v>
      </c>
      <c r="BF35" s="50">
        <v>0.20770833333333333</v>
      </c>
      <c r="BG35" s="8"/>
      <c r="BH35" s="51">
        <v>80</v>
      </c>
      <c r="BI35" s="52">
        <v>4.8636111111111111</v>
      </c>
      <c r="BJ35" s="52">
        <v>4.9850000000000003</v>
      </c>
      <c r="BK35" s="2">
        <v>145</v>
      </c>
      <c r="BL35" s="2">
        <v>-75.383333333333326</v>
      </c>
      <c r="BM35" s="53">
        <v>149.61666666666667</v>
      </c>
      <c r="BN35" s="53">
        <v>149.61666666666667</v>
      </c>
      <c r="BO35" s="53">
        <v>149.61666666666667</v>
      </c>
      <c r="BP35" s="53">
        <v>149.61666666666667</v>
      </c>
      <c r="BQ35" s="53">
        <v>149.61666666666667</v>
      </c>
      <c r="BR35" s="53">
        <v>149.61666666666667</v>
      </c>
      <c r="BS35" s="53">
        <v>149.61666666666667</v>
      </c>
      <c r="BT35" s="53">
        <v>149.61666666666667</v>
      </c>
      <c r="BU35" s="54">
        <v>149.61666666666667</v>
      </c>
      <c r="BV35" s="465">
        <v>60</v>
      </c>
      <c r="BW35" s="465">
        <v>80</v>
      </c>
    </row>
    <row r="36" spans="1:75" s="5" customFormat="1">
      <c r="A36" s="55">
        <v>13</v>
      </c>
      <c r="B36" s="228">
        <v>80</v>
      </c>
      <c r="C36" s="213">
        <v>126</v>
      </c>
      <c r="D36" s="57" t="s">
        <v>115</v>
      </c>
      <c r="E36" s="57" t="s">
        <v>116</v>
      </c>
      <c r="F36" s="57"/>
      <c r="G36" s="44">
        <v>0.35416666666666669</v>
      </c>
      <c r="H36" s="230">
        <v>0.40752314814814811</v>
      </c>
      <c r="I36" s="230">
        <v>0.411099537037037</v>
      </c>
      <c r="J36" s="41">
        <v>5.3356481481481421E-2</v>
      </c>
      <c r="K36" s="42">
        <v>3.5763888888888928E-3</v>
      </c>
      <c r="L36" s="41">
        <v>5.6932870370370314E-2</v>
      </c>
      <c r="M36" s="43">
        <v>15.618221258134492</v>
      </c>
      <c r="N36" s="43">
        <v>14.637121366131328</v>
      </c>
      <c r="S36" s="270"/>
      <c r="U36" s="281"/>
      <c r="V36" s="281"/>
      <c r="W36" s="44">
        <v>0.43193287037037031</v>
      </c>
      <c r="X36" s="230">
        <v>0.48694444444444446</v>
      </c>
      <c r="Y36" s="230">
        <v>0.48902777777777778</v>
      </c>
      <c r="Z36" s="41">
        <v>5.5011574074074143E-2</v>
      </c>
      <c r="AA36" s="42">
        <v>2.0833333333333259E-3</v>
      </c>
      <c r="AB36" s="41">
        <v>5.7094907407407469E-2</v>
      </c>
      <c r="AC36" s="43">
        <v>18.935409215232486</v>
      </c>
      <c r="AD36" s="43">
        <v>18.244475978106628</v>
      </c>
      <c r="AH36" s="45"/>
      <c r="AI36" s="42"/>
      <c r="AJ36" s="45"/>
      <c r="AK36" s="275"/>
      <c r="AL36" s="275"/>
      <c r="AM36" s="44">
        <v>0.51680555555555552</v>
      </c>
      <c r="AN36" s="241" t="s">
        <v>154</v>
      </c>
      <c r="AO36" s="241" t="s">
        <v>155</v>
      </c>
      <c r="AP36" s="45">
        <v>5.0023148148148233E-2</v>
      </c>
      <c r="AQ36" s="253">
        <v>3.3564814814814881E-3</v>
      </c>
      <c r="AR36" s="45">
        <v>5.3379629629629721E-2</v>
      </c>
      <c r="AS36" s="43">
        <v>16.658954187875981</v>
      </c>
      <c r="AT36" s="43">
        <v>15.611448395490026</v>
      </c>
      <c r="AU36" s="44">
        <v>0.59796296296296303</v>
      </c>
      <c r="AV36" s="230">
        <v>0.64728009259259256</v>
      </c>
      <c r="AW36" s="230">
        <v>0.64900462962962957</v>
      </c>
      <c r="AX36" s="45">
        <v>4.931712962962953E-2</v>
      </c>
      <c r="AY36" s="42">
        <v>1.7245370370370106E-3</v>
      </c>
      <c r="AZ36" s="45">
        <v>5.1041666666666541E-2</v>
      </c>
      <c r="BA36" s="43">
        <v>12.673081436282562</v>
      </c>
      <c r="BB36" s="43">
        <v>12.244897959183673</v>
      </c>
      <c r="BC36" s="48">
        <v>15.380507343124165</v>
      </c>
      <c r="BD36" s="68"/>
      <c r="BE36" s="50">
        <v>0.20770833333333333</v>
      </c>
      <c r="BF36" s="50">
        <v>0.21672453703703703</v>
      </c>
      <c r="BG36" s="8"/>
      <c r="BH36" s="51">
        <v>80</v>
      </c>
      <c r="BI36" s="52">
        <v>4.9850000000000003</v>
      </c>
      <c r="BJ36" s="52">
        <v>5.2013888888888893</v>
      </c>
      <c r="BK36" s="2">
        <v>140</v>
      </c>
      <c r="BL36" s="2">
        <v>-88.366666666666674</v>
      </c>
      <c r="BM36" s="53">
        <v>131.63333333333333</v>
      </c>
      <c r="BN36" s="53">
        <v>131.63333333333333</v>
      </c>
      <c r="BO36" s="53">
        <v>131.63333333333333</v>
      </c>
      <c r="BP36" s="53">
        <v>131.63333333333333</v>
      </c>
      <c r="BQ36" s="53">
        <v>131.63333333333333</v>
      </c>
      <c r="BR36" s="53">
        <v>131.63333333333333</v>
      </c>
      <c r="BS36" s="53">
        <v>131.63333333333333</v>
      </c>
      <c r="BT36" s="53">
        <v>131.63333333333333</v>
      </c>
      <c r="BU36" s="54">
        <v>131.63333333333333</v>
      </c>
      <c r="BV36" s="465">
        <v>60</v>
      </c>
      <c r="BW36" s="465">
        <v>80</v>
      </c>
    </row>
    <row r="37" spans="1:75" s="5" customFormat="1">
      <c r="A37" s="55">
        <v>14</v>
      </c>
      <c r="B37" s="228">
        <v>80</v>
      </c>
      <c r="C37" s="213">
        <v>131</v>
      </c>
      <c r="D37" s="57" t="s">
        <v>117</v>
      </c>
      <c r="E37" s="57" t="s">
        <v>118</v>
      </c>
      <c r="F37" s="57"/>
      <c r="G37" s="44">
        <v>0.35416666666666669</v>
      </c>
      <c r="H37" s="230">
        <v>0.41677083333333331</v>
      </c>
      <c r="I37" s="230">
        <v>0.42280092592592594</v>
      </c>
      <c r="J37" s="41">
        <v>6.2604166666666627E-2</v>
      </c>
      <c r="K37" s="42">
        <v>6.0300925925926285E-3</v>
      </c>
      <c r="L37" s="41">
        <v>6.8634259259259256E-2</v>
      </c>
      <c r="M37" s="43">
        <v>13.311148086522463</v>
      </c>
      <c r="N37" s="43">
        <v>12.141652613827993</v>
      </c>
      <c r="S37" s="270"/>
      <c r="U37" s="281"/>
      <c r="V37" s="281"/>
      <c r="W37" s="44">
        <v>0.44363425925925926</v>
      </c>
      <c r="X37" s="230">
        <v>0.49587962962962967</v>
      </c>
      <c r="Y37" s="230">
        <v>0.49884259259259256</v>
      </c>
      <c r="Z37" s="41">
        <v>5.2245370370370414E-2</v>
      </c>
      <c r="AA37" s="42">
        <v>2.9629629629628895E-3</v>
      </c>
      <c r="AB37" s="41">
        <v>5.5208333333333304E-2</v>
      </c>
      <c r="AC37" s="43">
        <v>19.937970757642891</v>
      </c>
      <c r="AD37" s="43">
        <v>18.867924528301888</v>
      </c>
      <c r="AH37" s="45"/>
      <c r="AI37" s="42"/>
      <c r="AJ37" s="45"/>
      <c r="AK37" s="275"/>
      <c r="AL37" s="275"/>
      <c r="AM37" s="44">
        <v>0.52662037037037035</v>
      </c>
      <c r="AN37" s="241" t="s">
        <v>156</v>
      </c>
      <c r="AO37" s="241" t="s">
        <v>157</v>
      </c>
      <c r="AP37" s="45">
        <v>5.2326388888888964E-2</v>
      </c>
      <c r="AQ37" s="253">
        <v>3.3217592592591494E-3</v>
      </c>
      <c r="AR37" s="45">
        <v>5.5648148148148113E-2</v>
      </c>
      <c r="AS37" s="43">
        <v>15.925680159256801</v>
      </c>
      <c r="AT37" s="43">
        <v>14.975041597337773</v>
      </c>
      <c r="AU37" s="44">
        <v>0.61004629629629625</v>
      </c>
      <c r="AV37" s="230">
        <v>0.64853009259259264</v>
      </c>
      <c r="AW37" s="230">
        <v>0.65112268518518512</v>
      </c>
      <c r="AX37" s="45">
        <v>3.8483796296296391E-2</v>
      </c>
      <c r="AY37" s="42">
        <v>2.5925925925924798E-3</v>
      </c>
      <c r="AZ37" s="45">
        <v>4.1076388888888871E-2</v>
      </c>
      <c r="BA37" s="43">
        <v>16.2406015037594</v>
      </c>
      <c r="BB37" s="43">
        <v>15.21555367709214</v>
      </c>
      <c r="BC37" s="48">
        <v>15.292306058514312</v>
      </c>
      <c r="BD37" s="68"/>
      <c r="BE37" s="50">
        <v>0.2056597222222224</v>
      </c>
      <c r="BF37" s="50">
        <v>0.21797453703703706</v>
      </c>
      <c r="BG37" s="8"/>
      <c r="BH37" s="51">
        <v>80</v>
      </c>
      <c r="BI37" s="52">
        <v>4.935833333333334</v>
      </c>
      <c r="BJ37" s="52">
        <v>5.2313888888888886</v>
      </c>
      <c r="BK37" s="2">
        <v>135</v>
      </c>
      <c r="BL37" s="2">
        <v>-90.166666666666671</v>
      </c>
      <c r="BM37" s="53">
        <v>124.83333333333333</v>
      </c>
      <c r="BN37" s="53">
        <v>124.83333333333333</v>
      </c>
      <c r="BO37" s="53">
        <v>124.83333333333333</v>
      </c>
      <c r="BP37" s="53">
        <v>124.83333333333333</v>
      </c>
      <c r="BQ37" s="53">
        <v>124.83333333333333</v>
      </c>
      <c r="BR37" s="53">
        <v>124.83333333333333</v>
      </c>
      <c r="BS37" s="53">
        <v>124.83333333333333</v>
      </c>
      <c r="BT37" s="53">
        <v>124.83333333333333</v>
      </c>
      <c r="BU37" s="54">
        <v>124.83333333333333</v>
      </c>
      <c r="BV37" s="465">
        <v>60</v>
      </c>
      <c r="BW37" s="465">
        <v>80</v>
      </c>
    </row>
    <row r="38" spans="1:75" s="5" customFormat="1">
      <c r="A38" s="55">
        <v>15</v>
      </c>
      <c r="B38" s="228">
        <v>80</v>
      </c>
      <c r="C38" s="213">
        <v>138</v>
      </c>
      <c r="D38" s="57" t="s">
        <v>119</v>
      </c>
      <c r="E38" s="57" t="s">
        <v>120</v>
      </c>
      <c r="F38" s="57"/>
      <c r="G38" s="44">
        <v>0.35416666666666669</v>
      </c>
      <c r="H38" s="230">
        <v>0.40875</v>
      </c>
      <c r="I38" s="230">
        <v>0.41093750000000001</v>
      </c>
      <c r="J38" s="41">
        <v>5.4583333333333317E-2</v>
      </c>
      <c r="K38" s="42">
        <v>2.1875000000000089E-3</v>
      </c>
      <c r="L38" s="41">
        <v>5.6770833333333326E-2</v>
      </c>
      <c r="M38" s="43">
        <v>15.267175572519083</v>
      </c>
      <c r="N38" s="43">
        <v>14.678899082568806</v>
      </c>
      <c r="S38" s="270"/>
      <c r="U38" s="281"/>
      <c r="V38" s="281"/>
      <c r="W38" s="44">
        <v>0.43177083333333333</v>
      </c>
      <c r="X38" s="230">
        <v>0.47545138888888888</v>
      </c>
      <c r="Y38" s="230">
        <v>0.48072916666666665</v>
      </c>
      <c r="Z38" s="41">
        <v>4.3680555555555556E-2</v>
      </c>
      <c r="AA38" s="42">
        <v>5.2777777777777701E-3</v>
      </c>
      <c r="AB38" s="41">
        <v>4.8958333333333326E-2</v>
      </c>
      <c r="AC38" s="43">
        <v>23.847376788553259</v>
      </c>
      <c r="AD38" s="43">
        <v>21.276595744680851</v>
      </c>
      <c r="AH38" s="45"/>
      <c r="AI38" s="42"/>
      <c r="AJ38" s="45"/>
      <c r="AK38" s="275"/>
      <c r="AL38" s="275"/>
      <c r="AM38" s="44">
        <v>0.50850694444444444</v>
      </c>
      <c r="AN38" s="241" t="s">
        <v>158</v>
      </c>
      <c r="AO38" s="241" t="s">
        <v>159</v>
      </c>
      <c r="AP38" s="45">
        <v>4.0567129629629606E-2</v>
      </c>
      <c r="AQ38" s="253">
        <v>5.3240740740740922E-3</v>
      </c>
      <c r="AR38" s="45">
        <v>4.5891203703703698E-2</v>
      </c>
      <c r="AS38" s="43">
        <v>20.542082738944366</v>
      </c>
      <c r="AT38" s="43">
        <v>18.158890290037828</v>
      </c>
      <c r="AU38" s="44">
        <v>0.58217592592592593</v>
      </c>
      <c r="AV38" s="230">
        <v>0.67473379629629626</v>
      </c>
      <c r="AW38" s="230">
        <v>0.6787037037037037</v>
      </c>
      <c r="AX38" s="45">
        <v>9.2557870370370332E-2</v>
      </c>
      <c r="AY38" s="42">
        <v>3.9699074074074359E-3</v>
      </c>
      <c r="AZ38" s="45">
        <v>9.6527777777777768E-2</v>
      </c>
      <c r="BA38" s="43">
        <v>6.7525321995748406</v>
      </c>
      <c r="BB38" s="43">
        <v>6.4748201438848927</v>
      </c>
      <c r="BC38" s="48">
        <v>13.651230032706072</v>
      </c>
      <c r="BD38" s="68"/>
      <c r="BE38" s="50">
        <v>0.23138888888888881</v>
      </c>
      <c r="BF38" s="50">
        <v>0.24417824074074068</v>
      </c>
      <c r="BG38" s="8"/>
      <c r="BH38" s="51">
        <v>80</v>
      </c>
      <c r="BI38" s="52">
        <v>5.5533333333333328</v>
      </c>
      <c r="BJ38" s="52">
        <v>5.8602777777777773</v>
      </c>
      <c r="BK38" s="2">
        <v>130</v>
      </c>
      <c r="BL38" s="2">
        <v>-127.9</v>
      </c>
      <c r="BM38" s="53">
        <v>82.1</v>
      </c>
      <c r="BN38" s="53">
        <v>82.1</v>
      </c>
      <c r="BO38" s="53">
        <v>82.1</v>
      </c>
      <c r="BP38" s="53">
        <v>82.1</v>
      </c>
      <c r="BQ38" s="53">
        <v>82.1</v>
      </c>
      <c r="BR38" s="53">
        <v>82.1</v>
      </c>
      <c r="BS38" s="53">
        <v>82.1</v>
      </c>
      <c r="BT38" s="53">
        <v>82.1</v>
      </c>
      <c r="BU38" s="54">
        <v>82.1</v>
      </c>
      <c r="BV38" s="465">
        <v>60</v>
      </c>
      <c r="BW38" s="465">
        <v>80</v>
      </c>
    </row>
    <row r="39" spans="1:75" s="5" customFormat="1">
      <c r="A39" s="247">
        <v>16</v>
      </c>
      <c r="B39" s="232">
        <v>80</v>
      </c>
      <c r="C39" s="269">
        <v>105</v>
      </c>
      <c r="D39" s="250" t="s">
        <v>121</v>
      </c>
      <c r="E39" s="250" t="s">
        <v>122</v>
      </c>
      <c r="F39" s="250" t="s">
        <v>123</v>
      </c>
      <c r="G39" s="255">
        <v>0.35416666666666669</v>
      </c>
      <c r="H39" s="234">
        <v>0.40159722222222222</v>
      </c>
      <c r="I39" s="234">
        <v>0.40614583333333337</v>
      </c>
      <c r="J39" s="253">
        <v>4.7430555555555531E-2</v>
      </c>
      <c r="K39" s="253">
        <v>4.548611111111156E-3</v>
      </c>
      <c r="L39" s="253">
        <v>5.1979166666666687E-2</v>
      </c>
      <c r="M39" s="254">
        <v>17.569546120058568</v>
      </c>
      <c r="N39" s="254">
        <v>16.032064128256511</v>
      </c>
      <c r="O39" s="270"/>
      <c r="P39" s="270"/>
      <c r="Q39" s="270"/>
      <c r="R39" s="270"/>
      <c r="S39" s="270"/>
      <c r="T39" s="270"/>
      <c r="U39" s="285"/>
      <c r="V39" s="285"/>
      <c r="W39" s="255">
        <v>0.42697916666666669</v>
      </c>
      <c r="X39" s="234">
        <v>0.46903935185185186</v>
      </c>
      <c r="Y39" s="234">
        <v>0.47400462962962964</v>
      </c>
      <c r="Z39" s="253">
        <v>4.2060185185185173E-2</v>
      </c>
      <c r="AA39" s="253">
        <v>4.9652777777777768E-3</v>
      </c>
      <c r="AB39" s="253">
        <v>4.7025462962962949E-2</v>
      </c>
      <c r="AC39" s="254">
        <v>24.76609796367639</v>
      </c>
      <c r="AD39" s="254">
        <v>22.151119862170809</v>
      </c>
      <c r="AE39" s="270"/>
      <c r="AF39" s="270"/>
      <c r="AG39" s="270"/>
      <c r="AH39" s="256"/>
      <c r="AI39" s="253"/>
      <c r="AJ39" s="256"/>
      <c r="AK39" s="317"/>
      <c r="AL39" s="317"/>
      <c r="AM39" s="255">
        <v>0.50178240740740743</v>
      </c>
      <c r="AN39" s="243" t="s">
        <v>160</v>
      </c>
      <c r="AO39" s="243" t="s">
        <v>161</v>
      </c>
      <c r="AP39" s="256">
        <v>3.1273148148148078E-2</v>
      </c>
      <c r="AQ39" s="253">
        <v>5.740740740740824E-3</v>
      </c>
      <c r="AR39" s="256">
        <v>3.7013888888888902E-2</v>
      </c>
      <c r="AS39" s="254">
        <v>26.646928201332347</v>
      </c>
      <c r="AT39" s="254">
        <v>22.514071294559098</v>
      </c>
      <c r="AU39" s="44">
        <v>0.56657407407407412</v>
      </c>
      <c r="AV39" s="234">
        <v>0.60465277777777782</v>
      </c>
      <c r="AW39" s="234">
        <v>0.60763888888888895</v>
      </c>
      <c r="AX39" s="256">
        <v>3.8078703703703698E-2</v>
      </c>
      <c r="AY39" s="253">
        <v>2.9861111111111338E-3</v>
      </c>
      <c r="AZ39" s="256">
        <v>4.1064814814814832E-2</v>
      </c>
      <c r="BA39" s="254">
        <v>16.413373860182372</v>
      </c>
      <c r="BB39" s="254">
        <v>15.219842164599775</v>
      </c>
      <c r="BC39" s="259">
        <v>19.146390107698444</v>
      </c>
      <c r="BD39" s="260"/>
      <c r="BE39" s="50">
        <v>0.15884259259259248</v>
      </c>
      <c r="BF39" s="50">
        <v>0.17409722222222224</v>
      </c>
      <c r="BG39" s="262"/>
      <c r="BH39" s="263"/>
      <c r="BI39" s="264"/>
      <c r="BJ39" s="264"/>
      <c r="BK39" s="265"/>
      <c r="BL39" s="265"/>
      <c r="BM39" s="266"/>
      <c r="BN39" s="266"/>
      <c r="BO39" s="266"/>
      <c r="BP39" s="266"/>
      <c r="BQ39" s="266"/>
      <c r="BR39" s="266"/>
      <c r="BS39" s="266"/>
      <c r="BT39" s="266"/>
      <c r="BU39" s="267"/>
      <c r="BV39" s="465">
        <v>60</v>
      </c>
      <c r="BW39" s="465">
        <v>80</v>
      </c>
    </row>
    <row r="40" spans="1:75" s="5" customFormat="1">
      <c r="A40" s="247">
        <v>17</v>
      </c>
      <c r="B40" s="232">
        <v>80</v>
      </c>
      <c r="C40" s="269">
        <v>158</v>
      </c>
      <c r="D40" s="250" t="s">
        <v>124</v>
      </c>
      <c r="E40" s="250" t="s">
        <v>125</v>
      </c>
      <c r="F40" s="250" t="s">
        <v>81</v>
      </c>
      <c r="G40" s="255">
        <v>0.35416666666666669</v>
      </c>
      <c r="H40" s="244">
        <v>0.39814814814814814</v>
      </c>
      <c r="I40" s="234">
        <v>0.40346064814814814</v>
      </c>
      <c r="J40" s="253">
        <v>4.3981481481481455E-2</v>
      </c>
      <c r="K40" s="253">
        <v>5.3124999999999978E-3</v>
      </c>
      <c r="L40" s="253">
        <v>4.9293981481481453E-2</v>
      </c>
      <c r="M40" s="254">
        <v>18.94736842105263</v>
      </c>
      <c r="N40" s="254">
        <v>16.905376849025593</v>
      </c>
      <c r="O40" s="270"/>
      <c r="P40" s="270"/>
      <c r="Q40" s="270"/>
      <c r="R40" s="270"/>
      <c r="S40" s="270"/>
      <c r="T40" s="270"/>
      <c r="U40" s="285"/>
      <c r="V40" s="285"/>
      <c r="W40" s="255">
        <v>0.42429398148148145</v>
      </c>
      <c r="X40" s="234">
        <v>0.46092592592592596</v>
      </c>
      <c r="Y40" s="234">
        <v>0.46718750000000003</v>
      </c>
      <c r="Z40" s="253">
        <v>3.6631944444444509E-2</v>
      </c>
      <c r="AA40" s="253">
        <v>6.2615740740740722E-3</v>
      </c>
      <c r="AB40" s="253">
        <v>4.2893518518518581E-2</v>
      </c>
      <c r="AC40" s="254">
        <v>28.436018957345972</v>
      </c>
      <c r="AD40" s="254">
        <v>24.284943335132219</v>
      </c>
      <c r="AE40" s="270"/>
      <c r="AF40" s="270"/>
      <c r="AG40" s="270"/>
      <c r="AH40" s="256"/>
      <c r="AI40" s="253"/>
      <c r="AJ40" s="256"/>
      <c r="AK40" s="317"/>
      <c r="AL40" s="317"/>
      <c r="AM40" s="255">
        <v>0.49496527777777782</v>
      </c>
      <c r="AN40" s="234">
        <v>0.52899305555555554</v>
      </c>
      <c r="AO40" s="243" t="s">
        <v>162</v>
      </c>
      <c r="AP40" s="256">
        <v>3.4027777777777712E-2</v>
      </c>
      <c r="AQ40" s="253">
        <v>5.3819444444443976E-3</v>
      </c>
      <c r="AR40" s="256">
        <v>3.940972222222211E-2</v>
      </c>
      <c r="AS40" s="254">
        <v>24.489795918367346</v>
      </c>
      <c r="AT40" s="254">
        <v>21.145374449339208</v>
      </c>
      <c r="AU40" s="44">
        <v>0.56215277777777772</v>
      </c>
      <c r="AV40" s="258"/>
      <c r="AW40" s="258"/>
      <c r="AX40" s="256"/>
      <c r="AY40" s="253"/>
      <c r="AZ40" s="256"/>
      <c r="BA40" s="254"/>
      <c r="BB40" s="254"/>
      <c r="BC40" s="259"/>
      <c r="BD40" s="260"/>
      <c r="BE40" s="50"/>
      <c r="BF40" s="50"/>
      <c r="BG40" s="262"/>
      <c r="BH40" s="263"/>
      <c r="BI40" s="264"/>
      <c r="BJ40" s="264"/>
      <c r="BK40" s="265"/>
      <c r="BL40" s="265"/>
      <c r="BM40" s="266"/>
      <c r="BN40" s="266"/>
      <c r="BO40" s="266"/>
      <c r="BP40" s="266"/>
      <c r="BQ40" s="266"/>
      <c r="BR40" s="266"/>
      <c r="BS40" s="266"/>
      <c r="BT40" s="266"/>
      <c r="BU40" s="267"/>
      <c r="BV40" s="465">
        <v>60</v>
      </c>
      <c r="BW40" s="465">
        <v>80</v>
      </c>
    </row>
    <row r="41" spans="1:75" s="5" customFormat="1">
      <c r="A41" s="247">
        <v>18</v>
      </c>
      <c r="B41" s="232">
        <v>80</v>
      </c>
      <c r="C41" s="269">
        <v>178</v>
      </c>
      <c r="D41" s="250" t="s">
        <v>126</v>
      </c>
      <c r="E41" s="250" t="s">
        <v>127</v>
      </c>
      <c r="F41" s="250" t="s">
        <v>81</v>
      </c>
      <c r="G41" s="255">
        <v>0.35416666666666669</v>
      </c>
      <c r="H41" s="234">
        <v>0.39745370370370375</v>
      </c>
      <c r="I41" s="234">
        <v>0.39929398148148149</v>
      </c>
      <c r="J41" s="253">
        <v>4.3287037037037068E-2</v>
      </c>
      <c r="K41" s="253">
        <v>1.8402777777777324E-3</v>
      </c>
      <c r="L41" s="253">
        <v>4.5127314814814801E-2</v>
      </c>
      <c r="M41" s="254">
        <v>19.251336898395721</v>
      </c>
      <c r="N41" s="254">
        <v>18.46627340343678</v>
      </c>
      <c r="O41" s="270"/>
      <c r="P41" s="270"/>
      <c r="Q41" s="270"/>
      <c r="R41" s="270"/>
      <c r="S41" s="270"/>
      <c r="T41" s="270"/>
      <c r="U41" s="285"/>
      <c r="V41" s="285"/>
      <c r="W41" s="255">
        <v>0.4201273148148148</v>
      </c>
      <c r="X41" s="234">
        <v>0.46605324074074073</v>
      </c>
      <c r="Y41" s="234">
        <v>0.46902777777777777</v>
      </c>
      <c r="Z41" s="253">
        <v>4.5925925925925926E-2</v>
      </c>
      <c r="AA41" s="253">
        <v>2.9745370370370394E-3</v>
      </c>
      <c r="AB41" s="253">
        <v>4.8900462962962965E-2</v>
      </c>
      <c r="AC41" s="254">
        <v>22.681451612903224</v>
      </c>
      <c r="AD41" s="254">
        <v>21.301775147928993</v>
      </c>
      <c r="AE41" s="270"/>
      <c r="AF41" s="270"/>
      <c r="AG41" s="270"/>
      <c r="AH41" s="256"/>
      <c r="AI41" s="253"/>
      <c r="AJ41" s="256"/>
      <c r="AK41" s="317"/>
      <c r="AL41" s="317"/>
      <c r="AM41" s="255">
        <v>0.49680555555555556</v>
      </c>
      <c r="AN41" s="243" t="s">
        <v>163</v>
      </c>
      <c r="AO41" s="243" t="s">
        <v>164</v>
      </c>
      <c r="AP41" s="256">
        <v>2.6805555555555582E-2</v>
      </c>
      <c r="AQ41" s="253">
        <v>3.7384259259258812E-3</v>
      </c>
      <c r="AR41" s="256">
        <v>3.0543981481481464E-2</v>
      </c>
      <c r="AS41" s="254">
        <v>31.088082901554404</v>
      </c>
      <c r="AT41" s="254">
        <v>27.283061765820385</v>
      </c>
      <c r="AU41" s="44">
        <v>0.55512731481481481</v>
      </c>
      <c r="AV41" s="258"/>
      <c r="AW41" s="258"/>
      <c r="AX41" s="256"/>
      <c r="AY41" s="253"/>
      <c r="AZ41" s="256"/>
      <c r="BA41" s="254"/>
      <c r="BB41" s="254"/>
      <c r="BC41" s="259"/>
      <c r="BD41" s="260"/>
      <c r="BE41" s="50"/>
      <c r="BF41" s="50"/>
      <c r="BG41" s="262"/>
      <c r="BH41" s="263"/>
      <c r="BI41" s="264"/>
      <c r="BJ41" s="264"/>
      <c r="BK41" s="265"/>
      <c r="BL41" s="265"/>
      <c r="BM41" s="266"/>
      <c r="BN41" s="266"/>
      <c r="BO41" s="266"/>
      <c r="BP41" s="266"/>
      <c r="BQ41" s="266"/>
      <c r="BR41" s="266"/>
      <c r="BS41" s="266"/>
      <c r="BT41" s="266"/>
      <c r="BU41" s="267"/>
      <c r="BV41" s="465">
        <v>60</v>
      </c>
      <c r="BW41" s="465">
        <v>80</v>
      </c>
    </row>
    <row r="42" spans="1:75" s="5" customFormat="1">
      <c r="A42" s="247">
        <v>19</v>
      </c>
      <c r="B42" s="232">
        <v>80</v>
      </c>
      <c r="C42" s="269">
        <v>189</v>
      </c>
      <c r="D42" s="250" t="s">
        <v>128</v>
      </c>
      <c r="E42" s="250" t="s">
        <v>129</v>
      </c>
      <c r="F42" s="250" t="s">
        <v>81</v>
      </c>
      <c r="G42" s="255">
        <v>0.35416666666666669</v>
      </c>
      <c r="H42" s="234">
        <v>0.4296875</v>
      </c>
      <c r="I42" s="234">
        <v>0.4367476851851852</v>
      </c>
      <c r="J42" s="253">
        <v>7.5520833333333315E-2</v>
      </c>
      <c r="K42" s="253">
        <v>7.0601851851851971E-3</v>
      </c>
      <c r="L42" s="253">
        <v>8.2581018518518512E-2</v>
      </c>
      <c r="M42" s="254">
        <v>11.03448275862069</v>
      </c>
      <c r="N42" s="254">
        <v>10.091100210231254</v>
      </c>
      <c r="O42" s="270"/>
      <c r="P42" s="270"/>
      <c r="Q42" s="270"/>
      <c r="R42" s="270"/>
      <c r="S42" s="270"/>
      <c r="T42" s="270"/>
      <c r="U42" s="285"/>
      <c r="V42" s="285"/>
      <c r="W42" s="255">
        <v>0.45758101851851851</v>
      </c>
      <c r="X42" s="234">
        <v>0.50753472222222229</v>
      </c>
      <c r="Y42" s="234">
        <v>0.51236111111111116</v>
      </c>
      <c r="Z42" s="253">
        <v>4.9953703703703778E-2</v>
      </c>
      <c r="AA42" s="253">
        <v>4.8263888888888662E-3</v>
      </c>
      <c r="AB42" s="253">
        <v>5.4780092592592644E-2</v>
      </c>
      <c r="AC42" s="254">
        <v>20.852641334569046</v>
      </c>
      <c r="AD42" s="254">
        <v>19.015423621381785</v>
      </c>
      <c r="AE42" s="270"/>
      <c r="AF42" s="270"/>
      <c r="AG42" s="270"/>
      <c r="AH42" s="256"/>
      <c r="AI42" s="253"/>
      <c r="AJ42" s="256"/>
      <c r="AK42" s="317"/>
      <c r="AL42" s="317"/>
      <c r="AM42" s="255">
        <v>0.54013888888888895</v>
      </c>
      <c r="AN42" s="252"/>
      <c r="AO42" s="252"/>
      <c r="AP42" s="256"/>
      <c r="AQ42" s="253"/>
      <c r="AR42" s="256"/>
      <c r="AS42" s="254"/>
      <c r="AT42" s="254"/>
      <c r="AU42" s="255"/>
      <c r="AV42" s="258"/>
      <c r="AW42" s="258"/>
      <c r="AX42" s="256"/>
      <c r="AY42" s="253"/>
      <c r="AZ42" s="256"/>
      <c r="BA42" s="254"/>
      <c r="BB42" s="254"/>
      <c r="BC42" s="259"/>
      <c r="BD42" s="260"/>
      <c r="BE42" s="50"/>
      <c r="BF42" s="50"/>
      <c r="BG42" s="262"/>
      <c r="BH42" s="263"/>
      <c r="BI42" s="264"/>
      <c r="BJ42" s="264"/>
      <c r="BK42" s="265"/>
      <c r="BL42" s="265"/>
      <c r="BM42" s="266"/>
      <c r="BN42" s="266"/>
      <c r="BO42" s="266"/>
      <c r="BP42" s="266"/>
      <c r="BQ42" s="266"/>
      <c r="BR42" s="266"/>
      <c r="BS42" s="266"/>
      <c r="BT42" s="266"/>
      <c r="BU42" s="267"/>
      <c r="BV42" s="465">
        <v>60</v>
      </c>
      <c r="BW42" s="465">
        <v>80</v>
      </c>
    </row>
    <row r="43" spans="1:75" s="5" customFormat="1">
      <c r="A43" s="247">
        <v>20</v>
      </c>
      <c r="B43" s="232">
        <v>80</v>
      </c>
      <c r="C43" s="269">
        <v>199</v>
      </c>
      <c r="D43" s="250" t="s">
        <v>130</v>
      </c>
      <c r="E43" s="250" t="s">
        <v>131</v>
      </c>
      <c r="F43" s="250" t="s">
        <v>81</v>
      </c>
      <c r="G43" s="255">
        <v>0.35416666666666669</v>
      </c>
      <c r="H43" s="234">
        <v>0.40876157407407404</v>
      </c>
      <c r="I43" s="234">
        <v>0.41164351851851855</v>
      </c>
      <c r="J43" s="253">
        <v>5.4594907407407356E-2</v>
      </c>
      <c r="K43" s="253">
        <v>2.8819444444445064E-3</v>
      </c>
      <c r="L43" s="253">
        <v>5.7476851851851862E-2</v>
      </c>
      <c r="M43" s="254">
        <v>15.263938944244222</v>
      </c>
      <c r="N43" s="254">
        <v>14.49859041482078</v>
      </c>
      <c r="O43" s="270"/>
      <c r="P43" s="270"/>
      <c r="Q43" s="270"/>
      <c r="R43" s="270"/>
      <c r="S43" s="270"/>
      <c r="T43" s="270"/>
      <c r="U43" s="285"/>
      <c r="V43" s="285"/>
      <c r="W43" s="255">
        <v>0.43247685185185186</v>
      </c>
      <c r="X43" s="234">
        <v>0.47752314814814811</v>
      </c>
      <c r="Y43" s="234">
        <v>0.48290509259259262</v>
      </c>
      <c r="Z43" s="253">
        <v>4.5046296296296251E-2</v>
      </c>
      <c r="AA43" s="253">
        <v>5.3819444444445086E-3</v>
      </c>
      <c r="AB43" s="253">
        <v>5.042824074074076E-2</v>
      </c>
      <c r="AC43" s="254">
        <v>23.124357656731757</v>
      </c>
      <c r="AD43" s="254">
        <v>20.656414964425064</v>
      </c>
      <c r="AE43" s="270"/>
      <c r="AF43" s="270"/>
      <c r="AG43" s="270"/>
      <c r="AH43" s="256"/>
      <c r="AI43" s="253"/>
      <c r="AJ43" s="256"/>
      <c r="AK43" s="317"/>
      <c r="AL43" s="317"/>
      <c r="AM43" s="255">
        <v>0.51068287037037041</v>
      </c>
      <c r="AN43" s="252"/>
      <c r="AO43" s="252"/>
      <c r="AP43" s="45"/>
      <c r="AQ43" s="253"/>
      <c r="AR43" s="45"/>
      <c r="AS43" s="43"/>
      <c r="AT43" s="43"/>
      <c r="AU43" s="255"/>
      <c r="AV43" s="258"/>
      <c r="AW43" s="258"/>
      <c r="AX43" s="256"/>
      <c r="AY43" s="253"/>
      <c r="AZ43" s="256"/>
      <c r="BA43" s="254"/>
      <c r="BB43" s="254"/>
      <c r="BC43" s="259"/>
      <c r="BD43" s="260"/>
      <c r="BE43" s="50"/>
      <c r="BF43" s="50"/>
      <c r="BG43" s="262"/>
      <c r="BH43" s="263"/>
      <c r="BI43" s="264"/>
      <c r="BJ43" s="264"/>
      <c r="BK43" s="265"/>
      <c r="BL43" s="265"/>
      <c r="BM43" s="266"/>
      <c r="BN43" s="266"/>
      <c r="BO43" s="266"/>
      <c r="BP43" s="266"/>
      <c r="BQ43" s="266"/>
      <c r="BR43" s="266"/>
      <c r="BS43" s="266"/>
      <c r="BT43" s="266"/>
      <c r="BU43" s="267"/>
      <c r="BV43" s="465">
        <v>60</v>
      </c>
      <c r="BW43" s="465">
        <v>80</v>
      </c>
    </row>
    <row r="44" spans="1:75">
      <c r="A44" s="78" t="s">
        <v>0</v>
      </c>
      <c r="B44" s="78">
        <v>80</v>
      </c>
      <c r="C44" s="102" t="s">
        <v>50</v>
      </c>
      <c r="D44" s="102"/>
      <c r="E44" s="102"/>
      <c r="F44" s="102"/>
      <c r="G44" s="97"/>
      <c r="H44" s="98"/>
      <c r="I44" s="98"/>
      <c r="J44" s="99"/>
      <c r="K44" s="99"/>
      <c r="L44" s="99"/>
      <c r="M44" s="99"/>
      <c r="N44" s="99"/>
      <c r="O44" s="97"/>
      <c r="P44" s="98"/>
      <c r="Q44" s="98"/>
      <c r="R44" s="99"/>
      <c r="S44" s="298"/>
      <c r="T44" s="99"/>
      <c r="U44" s="99"/>
      <c r="V44" s="99"/>
      <c r="W44" s="99"/>
      <c r="X44" s="98"/>
      <c r="Y44" s="98"/>
      <c r="Z44" s="98"/>
      <c r="AA44" s="100"/>
      <c r="AB44" s="98"/>
      <c r="AC44" s="98"/>
      <c r="AD44" s="98"/>
      <c r="AE44" s="81"/>
      <c r="AF44" s="87"/>
      <c r="AG44" s="87"/>
      <c r="AH44" s="81"/>
      <c r="AI44" s="82"/>
      <c r="AJ44" s="81"/>
      <c r="AK44" s="81"/>
      <c r="AL44" s="81"/>
      <c r="AM44" s="81"/>
      <c r="AN44" s="87"/>
      <c r="AO44" s="87"/>
      <c r="AP44" s="81"/>
      <c r="AQ44" s="297"/>
      <c r="AR44" s="81"/>
      <c r="AS44" s="101"/>
      <c r="AT44" s="101"/>
      <c r="AU44" s="81"/>
      <c r="AV44" s="81"/>
      <c r="AW44" s="81"/>
      <c r="AX44" s="81"/>
      <c r="AY44" s="82"/>
      <c r="AZ44" s="81"/>
      <c r="BA44" s="81"/>
      <c r="BB44" s="81"/>
      <c r="BC44" s="81"/>
      <c r="BD44" s="102"/>
      <c r="BE44" s="85" t="s">
        <v>0</v>
      </c>
      <c r="BF44" s="78">
        <v>80</v>
      </c>
      <c r="BG44" s="8"/>
      <c r="BH44" s="83" t="s">
        <v>51</v>
      </c>
      <c r="BI44" s="90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</row>
    <row r="45" spans="1:75" s="5" customFormat="1">
      <c r="A45" s="55">
        <v>1</v>
      </c>
      <c r="B45" s="240">
        <v>80</v>
      </c>
      <c r="C45" s="213">
        <v>149</v>
      </c>
      <c r="D45" s="57" t="s">
        <v>165</v>
      </c>
      <c r="E45" s="57" t="s">
        <v>166</v>
      </c>
      <c r="F45" s="57"/>
      <c r="G45" s="44">
        <v>0.35416666666666669</v>
      </c>
      <c r="H45" s="230">
        <v>0.39755787037037038</v>
      </c>
      <c r="I45" s="230">
        <v>0.39937500000000004</v>
      </c>
      <c r="J45" s="41">
        <v>4.3391203703703696E-2</v>
      </c>
      <c r="K45" s="42">
        <v>1.8171296296296546E-3</v>
      </c>
      <c r="L45" s="41">
        <v>4.520833333333335E-2</v>
      </c>
      <c r="M45" s="43">
        <v>19.205121365697519</v>
      </c>
      <c r="N45" s="43">
        <v>18.433179723502306</v>
      </c>
      <c r="O45" s="286"/>
      <c r="P45" s="279"/>
      <c r="Q45" s="279"/>
      <c r="R45" s="280"/>
      <c r="S45" s="284"/>
      <c r="T45" s="280"/>
      <c r="U45" s="281"/>
      <c r="V45" s="281"/>
      <c r="W45" s="44">
        <v>0.42020833333333335</v>
      </c>
      <c r="X45" s="230">
        <v>0.45949074074074076</v>
      </c>
      <c r="Y45" s="230">
        <v>0.46114583333333337</v>
      </c>
      <c r="Z45" s="41">
        <v>3.9282407407407405E-2</v>
      </c>
      <c r="AA45" s="253">
        <v>1.6550925925926108E-3</v>
      </c>
      <c r="AB45" s="41">
        <v>4.0937500000000016E-2</v>
      </c>
      <c r="AC45" s="43">
        <v>26.517383618149676</v>
      </c>
      <c r="AD45" s="43">
        <v>25.445292620865139</v>
      </c>
      <c r="AE45" s="44"/>
      <c r="AF45" s="40"/>
      <c r="AG45" s="40"/>
      <c r="AH45" s="45"/>
      <c r="AI45" s="42"/>
      <c r="AJ45" s="45"/>
      <c r="AK45" s="43"/>
      <c r="AL45" s="43"/>
      <c r="AM45" s="44">
        <v>0.48892361111111116</v>
      </c>
      <c r="AN45" s="241" t="s">
        <v>187</v>
      </c>
      <c r="AO45" s="241" t="s">
        <v>188</v>
      </c>
      <c r="AP45" s="45">
        <v>2.9733796296296244E-2</v>
      </c>
      <c r="AQ45" s="253">
        <v>1.7476851851851993E-3</v>
      </c>
      <c r="AR45" s="45">
        <v>3.1481481481481444E-2</v>
      </c>
      <c r="AS45" s="47">
        <v>28.026469443363176</v>
      </c>
      <c r="AT45" s="43">
        <v>26.47058823529412</v>
      </c>
      <c r="AU45" s="44">
        <v>0.54818287037037039</v>
      </c>
      <c r="AV45" s="230">
        <v>0.58590277777777777</v>
      </c>
      <c r="AW45" s="230">
        <v>0.59079861111111109</v>
      </c>
      <c r="AX45" s="45">
        <v>3.7719907407407383E-2</v>
      </c>
      <c r="AY45" s="42">
        <v>4.8958333333333215E-3</v>
      </c>
      <c r="AZ45" s="45">
        <v>4.2615740740740704E-2</v>
      </c>
      <c r="BA45" s="43">
        <v>16.569499846578704</v>
      </c>
      <c r="BB45" s="43">
        <v>14.665942422596414</v>
      </c>
      <c r="BC45" s="77">
        <v>21.457308895842644</v>
      </c>
      <c r="BD45" s="68"/>
      <c r="BE45" s="50">
        <v>0.15012731481481473</v>
      </c>
      <c r="BF45" s="50">
        <v>0.15534722222222219</v>
      </c>
      <c r="BG45" s="8"/>
      <c r="BH45" s="51">
        <v>96</v>
      </c>
      <c r="BI45" s="52">
        <v>3.6030555555555557</v>
      </c>
      <c r="BJ45" s="52">
        <v>3.7283333333333335</v>
      </c>
      <c r="BK45" s="2">
        <v>200</v>
      </c>
      <c r="BL45" s="2">
        <v>0</v>
      </c>
      <c r="BM45" s="53">
        <v>296</v>
      </c>
      <c r="BN45" s="53">
        <v>296</v>
      </c>
      <c r="BO45" s="53">
        <v>296</v>
      </c>
      <c r="BP45" s="53">
        <v>296</v>
      </c>
      <c r="BQ45" s="53">
        <v>296</v>
      </c>
      <c r="BR45" s="53">
        <v>296</v>
      </c>
      <c r="BS45" s="53">
        <v>296</v>
      </c>
      <c r="BT45" s="53">
        <v>296</v>
      </c>
      <c r="BU45" s="54">
        <v>296</v>
      </c>
      <c r="BV45" s="5">
        <v>50</v>
      </c>
      <c r="BW45" s="5">
        <v>96</v>
      </c>
    </row>
    <row r="46" spans="1:75" s="5" customFormat="1">
      <c r="A46" s="55">
        <v>2</v>
      </c>
      <c r="B46" s="56">
        <v>80</v>
      </c>
      <c r="C46" s="213">
        <v>176</v>
      </c>
      <c r="D46" s="57" t="s">
        <v>174</v>
      </c>
      <c r="E46" s="57" t="s">
        <v>175</v>
      </c>
      <c r="F46" s="57"/>
      <c r="G46" s="44">
        <v>0.35416666666666669</v>
      </c>
      <c r="H46" s="230">
        <v>0.39960648148148148</v>
      </c>
      <c r="I46" s="230">
        <v>0.40134259259259258</v>
      </c>
      <c r="J46" s="41">
        <v>4.5439814814814794E-2</v>
      </c>
      <c r="K46" s="42">
        <v>1.7361111111111049E-3</v>
      </c>
      <c r="L46" s="41">
        <v>4.7175925925925899E-2</v>
      </c>
      <c r="M46" s="43">
        <v>18.339276617422314</v>
      </c>
      <c r="N46" s="43">
        <v>17.664376840039253</v>
      </c>
      <c r="O46" s="286"/>
      <c r="P46" s="279"/>
      <c r="Q46" s="279"/>
      <c r="R46" s="280"/>
      <c r="S46" s="284"/>
      <c r="T46" s="280"/>
      <c r="U46" s="281"/>
      <c r="V46" s="281"/>
      <c r="W46" s="44">
        <v>0.4221759259259259</v>
      </c>
      <c r="X46" s="230">
        <v>0.46287037037037032</v>
      </c>
      <c r="Y46" s="230">
        <v>0.46557870370370374</v>
      </c>
      <c r="Z46" s="41">
        <v>4.0694444444444422E-2</v>
      </c>
      <c r="AA46" s="253">
        <v>2.7083333333334236E-3</v>
      </c>
      <c r="AB46" s="41">
        <v>4.3402777777777846E-2</v>
      </c>
      <c r="AC46" s="43">
        <v>25.597269624573379</v>
      </c>
      <c r="AD46" s="43">
        <v>24</v>
      </c>
      <c r="AE46" s="44"/>
      <c r="AF46" s="40"/>
      <c r="AG46" s="40"/>
      <c r="AH46" s="45"/>
      <c r="AI46" s="42"/>
      <c r="AJ46" s="45"/>
      <c r="AK46" s="43"/>
      <c r="AL46" s="43"/>
      <c r="AM46" s="44">
        <v>0.49335648148148153</v>
      </c>
      <c r="AN46" s="241" t="s">
        <v>189</v>
      </c>
      <c r="AO46" s="241" t="s">
        <v>190</v>
      </c>
      <c r="AP46" s="45">
        <v>2.9826388888888833E-2</v>
      </c>
      <c r="AQ46" s="253">
        <v>3.3796296296295658E-3</v>
      </c>
      <c r="AR46" s="45">
        <v>3.3206018518518399E-2</v>
      </c>
      <c r="AS46" s="47">
        <v>27.939464493597207</v>
      </c>
      <c r="AT46" s="43">
        <v>25.095852213314743</v>
      </c>
      <c r="AU46" s="44">
        <v>0.55434027777777772</v>
      </c>
      <c r="AV46" s="230">
        <v>0.58592592592592596</v>
      </c>
      <c r="AW46" s="230">
        <v>0.59622685185185187</v>
      </c>
      <c r="AX46" s="45">
        <v>3.1585648148148238E-2</v>
      </c>
      <c r="AY46" s="42">
        <v>1.0300925925925908E-2</v>
      </c>
      <c r="AZ46" s="45">
        <v>4.1886574074074145E-2</v>
      </c>
      <c r="BA46" s="43">
        <v>19.78746793697325</v>
      </c>
      <c r="BB46" s="43">
        <v>14.921248963802157</v>
      </c>
      <c r="BC46" s="77">
        <v>21.454112038140643</v>
      </c>
      <c r="BD46" s="68"/>
      <c r="BE46" s="50">
        <v>0.14754629629629629</v>
      </c>
      <c r="BF46" s="50">
        <v>0.15537037037037038</v>
      </c>
      <c r="BG46" s="8"/>
      <c r="BH46" s="51">
        <v>80</v>
      </c>
      <c r="BI46" s="52">
        <v>3.5411111111111109</v>
      </c>
      <c r="BJ46" s="52">
        <v>3.7288888888888891</v>
      </c>
      <c r="BK46" s="2">
        <v>195</v>
      </c>
      <c r="BL46" s="2">
        <v>-3.3333333333333333E-2</v>
      </c>
      <c r="BM46" s="53">
        <v>274.96666666666664</v>
      </c>
      <c r="BN46" s="53">
        <v>274.96666666666664</v>
      </c>
      <c r="BO46" s="53">
        <v>274.96666666666664</v>
      </c>
      <c r="BP46" s="53">
        <v>274.96666666666664</v>
      </c>
      <c r="BQ46" s="53">
        <v>274.96666666666664</v>
      </c>
      <c r="BR46" s="53">
        <v>274.96666666666664</v>
      </c>
      <c r="BS46" s="53">
        <v>274.96666666666664</v>
      </c>
      <c r="BT46" s="53">
        <v>274.96666666666664</v>
      </c>
      <c r="BU46" s="54">
        <v>274.96666666666664</v>
      </c>
      <c r="BV46" s="465">
        <v>50</v>
      </c>
      <c r="BW46" s="5">
        <v>80</v>
      </c>
    </row>
    <row r="47" spans="1:75" s="5" customFormat="1">
      <c r="A47" s="55">
        <v>3</v>
      </c>
      <c r="B47" s="56">
        <v>80</v>
      </c>
      <c r="C47" s="213">
        <v>162</v>
      </c>
      <c r="D47" s="57" t="s">
        <v>167</v>
      </c>
      <c r="E47" s="57" t="s">
        <v>168</v>
      </c>
      <c r="F47" s="57"/>
      <c r="G47" s="44">
        <v>0.35416666666666669</v>
      </c>
      <c r="H47" s="230">
        <v>0.39745370370370375</v>
      </c>
      <c r="I47" s="230">
        <v>0.39969907407407407</v>
      </c>
      <c r="J47" s="41">
        <v>4.3287037037037068E-2</v>
      </c>
      <c r="K47" s="42">
        <v>2.2453703703703143E-3</v>
      </c>
      <c r="L47" s="41">
        <v>4.5532407407407383E-2</v>
      </c>
      <c r="M47" s="43">
        <v>19.251336898395721</v>
      </c>
      <c r="N47" s="43">
        <v>18.301982714794104</v>
      </c>
      <c r="O47" s="286"/>
      <c r="P47" s="279"/>
      <c r="Q47" s="279"/>
      <c r="R47" s="280"/>
      <c r="S47" s="284"/>
      <c r="T47" s="280"/>
      <c r="U47" s="281"/>
      <c r="V47" s="281"/>
      <c r="W47" s="44">
        <v>0.42053240740740738</v>
      </c>
      <c r="X47" s="230">
        <v>0.46067129629629627</v>
      </c>
      <c r="Y47" s="230">
        <v>0.46444444444444444</v>
      </c>
      <c r="Z47" s="41">
        <v>4.0138888888888891E-2</v>
      </c>
      <c r="AA47" s="253">
        <v>3.7731481481481643E-3</v>
      </c>
      <c r="AB47" s="41">
        <v>4.3912037037037055E-2</v>
      </c>
      <c r="AC47" s="43">
        <v>25.951557093425606</v>
      </c>
      <c r="AD47" s="43">
        <v>23.721665788086451</v>
      </c>
      <c r="AE47" s="44"/>
      <c r="AF47" s="40"/>
      <c r="AG47" s="40"/>
      <c r="AH47" s="45"/>
      <c r="AI47" s="42"/>
      <c r="AJ47" s="45"/>
      <c r="AK47" s="43"/>
      <c r="AL47" s="43"/>
      <c r="AM47" s="44">
        <v>0.49222222222222223</v>
      </c>
      <c r="AN47" s="241" t="s">
        <v>191</v>
      </c>
      <c r="AO47" s="241" t="s">
        <v>192</v>
      </c>
      <c r="AP47" s="45">
        <v>3.1504629629629632E-2</v>
      </c>
      <c r="AQ47" s="253">
        <v>2.4305555555556024E-3</v>
      </c>
      <c r="AR47" s="45">
        <v>3.3935185185185235E-2</v>
      </c>
      <c r="AS47" s="47">
        <v>26.45113886847906</v>
      </c>
      <c r="AT47" s="43">
        <v>24.556616643929058</v>
      </c>
      <c r="AU47" s="44">
        <v>0.55393518518518525</v>
      </c>
      <c r="AV47" s="230">
        <v>0.58601851851851849</v>
      </c>
      <c r="AW47" s="230">
        <v>0.59208333333333341</v>
      </c>
      <c r="AX47" s="45">
        <v>3.2083333333333242E-2</v>
      </c>
      <c r="AY47" s="42">
        <v>6.0648148148149117E-3</v>
      </c>
      <c r="AZ47" s="45">
        <v>3.8148148148148153E-2</v>
      </c>
      <c r="BA47" s="43">
        <v>19.480519480519479</v>
      </c>
      <c r="BB47" s="43">
        <v>16.383495145631066</v>
      </c>
      <c r="BC47" s="77">
        <v>21.44133412745682</v>
      </c>
      <c r="BD47" s="68"/>
      <c r="BE47" s="50">
        <v>0.14701388888888883</v>
      </c>
      <c r="BF47" s="50">
        <v>0.15546296296296291</v>
      </c>
      <c r="BG47" s="8"/>
      <c r="BH47" s="51">
        <v>80</v>
      </c>
      <c r="BI47" s="52">
        <v>3.5283333333333333</v>
      </c>
      <c r="BJ47" s="52">
        <v>3.7311111111111113</v>
      </c>
      <c r="BK47" s="2">
        <v>190</v>
      </c>
      <c r="BL47" s="2">
        <v>-0.16666666666666666</v>
      </c>
      <c r="BM47" s="53">
        <v>269.83333333333331</v>
      </c>
      <c r="BN47" s="53">
        <v>269.83333333333331</v>
      </c>
      <c r="BO47" s="53">
        <v>269.83333333333331</v>
      </c>
      <c r="BP47" s="53">
        <v>269.83333333333331</v>
      </c>
      <c r="BQ47" s="53">
        <v>269.83333333333331</v>
      </c>
      <c r="BR47" s="53">
        <v>269.83333333333331</v>
      </c>
      <c r="BS47" s="53">
        <v>269.83333333333331</v>
      </c>
      <c r="BT47" s="53">
        <v>269.83333333333331</v>
      </c>
      <c r="BU47" s="54">
        <v>269.83333333333331</v>
      </c>
      <c r="BV47" s="465">
        <v>50</v>
      </c>
      <c r="BW47" s="5">
        <v>80</v>
      </c>
    </row>
    <row r="48" spans="1:75" s="5" customFormat="1">
      <c r="A48" s="55">
        <v>4</v>
      </c>
      <c r="B48" s="240">
        <v>80</v>
      </c>
      <c r="C48" s="213">
        <v>128</v>
      </c>
      <c r="D48" s="57" t="s">
        <v>169</v>
      </c>
      <c r="E48" s="57" t="s">
        <v>170</v>
      </c>
      <c r="F48" s="57"/>
      <c r="G48" s="44">
        <v>0.35416666666666669</v>
      </c>
      <c r="H48" s="230">
        <v>0.39803240740740736</v>
      </c>
      <c r="I48" s="230">
        <v>0.40219907407407413</v>
      </c>
      <c r="J48" s="41">
        <v>4.3865740740740677E-2</v>
      </c>
      <c r="K48" s="42">
        <v>4.1666666666667629E-3</v>
      </c>
      <c r="L48" s="41">
        <v>4.803240740740744E-2</v>
      </c>
      <c r="M48" s="43">
        <v>18.997361477572557</v>
      </c>
      <c r="N48" s="43">
        <v>17.349397590361448</v>
      </c>
      <c r="O48" s="286"/>
      <c r="P48" s="279"/>
      <c r="Q48" s="279"/>
      <c r="R48" s="280"/>
      <c r="S48" s="284"/>
      <c r="T48" s="280"/>
      <c r="U48" s="281"/>
      <c r="V48" s="281"/>
      <c r="W48" s="44">
        <v>0.42303240740740744</v>
      </c>
      <c r="X48" s="230">
        <v>0.46291666666666664</v>
      </c>
      <c r="Y48" s="230">
        <v>0.46556712962962959</v>
      </c>
      <c r="Z48" s="41">
        <v>3.9884259259259203E-2</v>
      </c>
      <c r="AA48" s="253">
        <v>2.6504629629629517E-3</v>
      </c>
      <c r="AB48" s="41">
        <v>4.2534722222222154E-2</v>
      </c>
      <c r="AC48" s="43">
        <v>26.117237376668601</v>
      </c>
      <c r="AD48" s="43">
        <v>24.489795918367349</v>
      </c>
      <c r="AE48" s="44"/>
      <c r="AF48" s="40"/>
      <c r="AG48" s="40"/>
      <c r="AH48" s="45"/>
      <c r="AI48" s="42"/>
      <c r="AJ48" s="45"/>
      <c r="AK48" s="43"/>
      <c r="AL48" s="43"/>
      <c r="AM48" s="44">
        <v>0.49334490740740738</v>
      </c>
      <c r="AN48" s="241" t="s">
        <v>193</v>
      </c>
      <c r="AO48" s="241" t="s">
        <v>194</v>
      </c>
      <c r="AP48" s="45">
        <v>2.9895833333333399E-2</v>
      </c>
      <c r="AQ48" s="253">
        <v>4.5370370370370061E-3</v>
      </c>
      <c r="AR48" s="45">
        <v>3.4432870370370405E-2</v>
      </c>
      <c r="AS48" s="47">
        <v>27.874564459930312</v>
      </c>
      <c r="AT48" s="43">
        <v>24.20168067226891</v>
      </c>
      <c r="AU48" s="44">
        <v>0.55555555555555558</v>
      </c>
      <c r="AV48" s="230">
        <v>0.58671296296296294</v>
      </c>
      <c r="AW48" s="230">
        <v>0.59832175925925923</v>
      </c>
      <c r="AX48" s="45">
        <v>3.1157407407407356E-2</v>
      </c>
      <c r="AY48" s="42">
        <v>1.1608796296296298E-2</v>
      </c>
      <c r="AZ48" s="45">
        <v>4.2766203703703654E-2</v>
      </c>
      <c r="BA48" s="43">
        <v>20.059435364041605</v>
      </c>
      <c r="BB48" s="43">
        <v>14.614343707713127</v>
      </c>
      <c r="BC48" s="77">
        <v>21.345982804624963</v>
      </c>
      <c r="BD48" s="68"/>
      <c r="BE48" s="50">
        <v>0.14480324074074064</v>
      </c>
      <c r="BF48" s="50">
        <v>0.15615740740740736</v>
      </c>
      <c r="BG48" s="8"/>
      <c r="BH48" s="51">
        <v>96</v>
      </c>
      <c r="BI48" s="52">
        <v>3.4752777777777779</v>
      </c>
      <c r="BJ48" s="52">
        <v>3.7477777777777779</v>
      </c>
      <c r="BK48" s="2">
        <v>185</v>
      </c>
      <c r="BL48" s="2">
        <v>-1.1666666666666667</v>
      </c>
      <c r="BM48" s="53">
        <v>279.83333333333331</v>
      </c>
      <c r="BN48" s="53">
        <v>279.83333333333331</v>
      </c>
      <c r="BO48" s="53">
        <v>279.83333333333331</v>
      </c>
      <c r="BP48" s="53">
        <v>279.83333333333331</v>
      </c>
      <c r="BQ48" s="53">
        <v>279.83333333333331</v>
      </c>
      <c r="BR48" s="53">
        <v>279.83333333333331</v>
      </c>
      <c r="BS48" s="53">
        <v>279.83333333333331</v>
      </c>
      <c r="BT48" s="53">
        <v>279.83333333333331</v>
      </c>
      <c r="BU48" s="54">
        <v>279.83333333333331</v>
      </c>
      <c r="BV48" s="465">
        <v>50</v>
      </c>
      <c r="BW48" s="5">
        <v>96</v>
      </c>
    </row>
    <row r="49" spans="1:75" s="5" customFormat="1">
      <c r="A49" s="55">
        <v>5</v>
      </c>
      <c r="B49" s="240">
        <v>80</v>
      </c>
      <c r="C49" s="213">
        <v>135</v>
      </c>
      <c r="D49" s="57" t="s">
        <v>176</v>
      </c>
      <c r="E49" s="57" t="s">
        <v>177</v>
      </c>
      <c r="F49" s="57"/>
      <c r="G49" s="44">
        <v>0.35416666666666669</v>
      </c>
      <c r="H49" s="230">
        <v>0.40297453703703701</v>
      </c>
      <c r="I49" s="230">
        <v>0.40612268518518518</v>
      </c>
      <c r="J49" s="41">
        <v>4.8807870370370321E-2</v>
      </c>
      <c r="K49" s="42">
        <v>3.1481481481481777E-3</v>
      </c>
      <c r="L49" s="41">
        <v>5.1956018518518499E-2</v>
      </c>
      <c r="M49" s="43">
        <v>17.073749110742231</v>
      </c>
      <c r="N49" s="43">
        <v>16.039206950323013</v>
      </c>
      <c r="O49" s="286"/>
      <c r="P49" s="279"/>
      <c r="Q49" s="279"/>
      <c r="R49" s="280"/>
      <c r="S49" s="284"/>
      <c r="T49" s="280"/>
      <c r="U49" s="281"/>
      <c r="V49" s="281"/>
      <c r="W49" s="44">
        <v>0.4269560185185185</v>
      </c>
      <c r="X49" s="230">
        <v>0.48268518518518522</v>
      </c>
      <c r="Y49" s="230">
        <v>0.48562499999999997</v>
      </c>
      <c r="Z49" s="41">
        <v>5.5729166666666718E-2</v>
      </c>
      <c r="AA49" s="253">
        <v>2.9398148148147563E-3</v>
      </c>
      <c r="AB49" s="41">
        <v>5.8668981481481475E-2</v>
      </c>
      <c r="AC49" s="43">
        <v>18.691588785046729</v>
      </c>
      <c r="AD49" s="43">
        <v>17.754981258630895</v>
      </c>
      <c r="AE49" s="44"/>
      <c r="AF49" s="40"/>
      <c r="AG49" s="40"/>
      <c r="AH49" s="45"/>
      <c r="AI49" s="42"/>
      <c r="AJ49" s="45"/>
      <c r="AK49" s="43"/>
      <c r="AL49" s="43"/>
      <c r="AM49" s="44">
        <v>0.51340277777777776</v>
      </c>
      <c r="AN49" s="241" t="s">
        <v>195</v>
      </c>
      <c r="AO49" s="241" t="s">
        <v>196</v>
      </c>
      <c r="AP49" s="45">
        <v>4.6666666666666634E-2</v>
      </c>
      <c r="AQ49" s="253">
        <v>5.7870370370370905E-3</v>
      </c>
      <c r="AR49" s="45">
        <v>5.2453703703703725E-2</v>
      </c>
      <c r="AS49" s="47">
        <v>17.857142857142854</v>
      </c>
      <c r="AT49" s="43">
        <v>15.887025595763459</v>
      </c>
      <c r="AU49" s="44">
        <v>0.59363425925925928</v>
      </c>
      <c r="AV49" s="230">
        <v>0.62314814814814812</v>
      </c>
      <c r="AW49" s="230">
        <v>0.62937500000000002</v>
      </c>
      <c r="AX49" s="45">
        <v>2.951388888888884E-2</v>
      </c>
      <c r="AY49" s="42">
        <v>6.2268518518519E-3</v>
      </c>
      <c r="AZ49" s="45">
        <v>3.574074074074074E-2</v>
      </c>
      <c r="BA49" s="43">
        <v>21.176470588235297</v>
      </c>
      <c r="BB49" s="43">
        <v>17.487046632124354</v>
      </c>
      <c r="BC49" s="77">
        <v>17.307692307692307</v>
      </c>
      <c r="BD49" s="68"/>
      <c r="BE49" s="50">
        <v>0.18071759259259251</v>
      </c>
      <c r="BF49" s="50">
        <v>0.19259259259259254</v>
      </c>
      <c r="BG49" s="8"/>
      <c r="BH49" s="51">
        <v>96</v>
      </c>
      <c r="BI49" s="52">
        <v>4.3372222222222216</v>
      </c>
      <c r="BJ49" s="52">
        <v>4.6222222222222227</v>
      </c>
      <c r="BK49" s="2">
        <v>180</v>
      </c>
      <c r="BL49" s="2">
        <v>-53.633333333333333</v>
      </c>
      <c r="BM49" s="53">
        <v>222.36666666666667</v>
      </c>
      <c r="BN49" s="53">
        <v>222.36666666666667</v>
      </c>
      <c r="BO49" s="53">
        <v>222.36666666666667</v>
      </c>
      <c r="BP49" s="53">
        <v>222.36666666666667</v>
      </c>
      <c r="BQ49" s="53">
        <v>222.36666666666667</v>
      </c>
      <c r="BR49" s="53">
        <v>222.36666666666667</v>
      </c>
      <c r="BS49" s="53">
        <v>222.36666666666667</v>
      </c>
      <c r="BT49" s="53">
        <v>222.36666666666667</v>
      </c>
      <c r="BU49" s="54">
        <v>222.36666666666667</v>
      </c>
      <c r="BV49" s="465">
        <v>50</v>
      </c>
      <c r="BW49" s="5">
        <v>96</v>
      </c>
    </row>
    <row r="50" spans="1:75" s="5" customFormat="1">
      <c r="A50" s="55">
        <v>6</v>
      </c>
      <c r="B50" s="240">
        <v>80</v>
      </c>
      <c r="C50" s="213">
        <v>156</v>
      </c>
      <c r="D50" s="57" t="s">
        <v>171</v>
      </c>
      <c r="E50" s="57" t="s">
        <v>172</v>
      </c>
      <c r="F50" s="57"/>
      <c r="G50" s="44">
        <v>0.35416666666666669</v>
      </c>
      <c r="H50" s="230">
        <v>0.40765046296296298</v>
      </c>
      <c r="I50" s="230">
        <v>0.4104976851851852</v>
      </c>
      <c r="J50" s="41">
        <v>5.3483796296296293E-2</v>
      </c>
      <c r="K50" s="42">
        <v>2.8472222222222232E-3</v>
      </c>
      <c r="L50" s="41">
        <v>5.6331018518518516E-2</v>
      </c>
      <c r="M50" s="43">
        <v>15.581043064271803</v>
      </c>
      <c r="N50" s="43">
        <v>14.793507294020955</v>
      </c>
      <c r="O50" s="286"/>
      <c r="P50" s="279"/>
      <c r="Q50" s="279"/>
      <c r="R50" s="280"/>
      <c r="S50" s="284"/>
      <c r="T50" s="280"/>
      <c r="U50" s="281"/>
      <c r="V50" s="281"/>
      <c r="W50" s="44">
        <v>0.43133101851851852</v>
      </c>
      <c r="X50" s="230">
        <v>0.48694444444444446</v>
      </c>
      <c r="Y50" s="230">
        <v>0.48937499999999995</v>
      </c>
      <c r="Z50" s="41">
        <v>5.5613425925925941E-2</v>
      </c>
      <c r="AA50" s="253">
        <v>2.4305555555554914E-3</v>
      </c>
      <c r="AB50" s="41">
        <v>5.8043981481481433E-2</v>
      </c>
      <c r="AC50" s="43">
        <v>18.730489073881376</v>
      </c>
      <c r="AD50" s="43">
        <v>17.946161515453639</v>
      </c>
      <c r="AE50" s="44"/>
      <c r="AF50" s="40"/>
      <c r="AG50" s="40"/>
      <c r="AH50" s="45"/>
      <c r="AI50" s="42"/>
      <c r="AJ50" s="45"/>
      <c r="AK50" s="43"/>
      <c r="AL50" s="43"/>
      <c r="AM50" s="44">
        <v>0.51715277777777768</v>
      </c>
      <c r="AN50" s="241" t="s">
        <v>197</v>
      </c>
      <c r="AO50" s="241" t="s">
        <v>198</v>
      </c>
      <c r="AP50" s="45">
        <v>5.078703703703713E-2</v>
      </c>
      <c r="AQ50" s="253">
        <v>3.9351851851854303E-4</v>
      </c>
      <c r="AR50" s="45">
        <v>5.1180555555555673E-2</v>
      </c>
      <c r="AS50" s="47">
        <v>16.40838650865998</v>
      </c>
      <c r="AT50" s="43">
        <v>16.282225237449115</v>
      </c>
      <c r="AU50" s="44">
        <v>0.59611111111111115</v>
      </c>
      <c r="AV50" s="230">
        <v>0.64585648148148145</v>
      </c>
      <c r="AW50" s="230">
        <v>0.64927083333333335</v>
      </c>
      <c r="AX50" s="45">
        <v>4.9745370370370301E-2</v>
      </c>
      <c r="AY50" s="42">
        <v>3.4143518518519045E-3</v>
      </c>
      <c r="AZ50" s="45">
        <v>5.3159722222222205E-2</v>
      </c>
      <c r="BA50" s="43">
        <v>12.563983248022335</v>
      </c>
      <c r="BB50" s="43">
        <v>11.757021554539516</v>
      </c>
      <c r="BC50" s="77">
        <v>15.482206214385549</v>
      </c>
      <c r="BD50" s="68"/>
      <c r="BE50" s="50">
        <v>0.20962962962962967</v>
      </c>
      <c r="BF50" s="50">
        <v>0.21530092592592592</v>
      </c>
      <c r="BG50" s="8"/>
      <c r="BH50" s="51">
        <v>96</v>
      </c>
      <c r="BI50" s="52">
        <v>5.0311111111111106</v>
      </c>
      <c r="BJ50" s="52">
        <v>5.1672222222222226</v>
      </c>
      <c r="BK50" s="2">
        <v>175</v>
      </c>
      <c r="BL50" s="2">
        <v>-86.333333333333329</v>
      </c>
      <c r="BM50" s="53">
        <v>184.66666666666669</v>
      </c>
      <c r="BN50" s="53">
        <v>184.66666666666669</v>
      </c>
      <c r="BO50" s="53">
        <v>184.66666666666669</v>
      </c>
      <c r="BP50" s="53">
        <v>184.66666666666669</v>
      </c>
      <c r="BQ50" s="53">
        <v>184.66666666666669</v>
      </c>
      <c r="BR50" s="53">
        <v>184.66666666666669</v>
      </c>
      <c r="BS50" s="53">
        <v>184.66666666666669</v>
      </c>
      <c r="BT50" s="53">
        <v>184.66666666666669</v>
      </c>
      <c r="BU50" s="54">
        <v>184.66666666666677</v>
      </c>
      <c r="BV50" s="465">
        <v>50</v>
      </c>
      <c r="BW50" s="5">
        <v>96</v>
      </c>
    </row>
    <row r="51" spans="1:75" s="96" customFormat="1">
      <c r="A51" s="55">
        <v>7</v>
      </c>
      <c r="B51" s="56">
        <v>80</v>
      </c>
      <c r="C51" s="213">
        <v>192</v>
      </c>
      <c r="D51" s="57" t="s">
        <v>178</v>
      </c>
      <c r="E51" s="57" t="s">
        <v>179</v>
      </c>
      <c r="F51" s="57"/>
      <c r="G51" s="44">
        <v>0.35416666666666669</v>
      </c>
      <c r="H51" s="230">
        <v>0.43201388888888892</v>
      </c>
      <c r="I51" s="230">
        <v>0.43717592592592597</v>
      </c>
      <c r="J51" s="41">
        <v>7.7847222222222234E-2</v>
      </c>
      <c r="K51" s="42">
        <v>5.1620370370370483E-3</v>
      </c>
      <c r="L51" s="41">
        <v>8.3009259259259283E-2</v>
      </c>
      <c r="M51" s="43">
        <v>10.704727921498662</v>
      </c>
      <c r="N51" s="43">
        <v>10.039040713887339</v>
      </c>
      <c r="O51" s="286"/>
      <c r="P51" s="279"/>
      <c r="Q51" s="279"/>
      <c r="R51" s="280"/>
      <c r="S51" s="284"/>
      <c r="T51" s="280"/>
      <c r="U51" s="281"/>
      <c r="V51" s="281"/>
      <c r="W51" s="44">
        <v>0.45800925925925928</v>
      </c>
      <c r="X51" s="230">
        <v>0.50755787037037037</v>
      </c>
      <c r="Y51" s="230">
        <v>0.51250000000000007</v>
      </c>
      <c r="Z51" s="41">
        <v>4.9548611111111085E-2</v>
      </c>
      <c r="AA51" s="253">
        <v>4.942129629629699E-3</v>
      </c>
      <c r="AB51" s="41">
        <v>5.4490740740740784E-2</v>
      </c>
      <c r="AC51" s="43">
        <v>21.023125437981779</v>
      </c>
      <c r="AD51" s="43">
        <v>19.116397621070515</v>
      </c>
      <c r="AE51" s="44"/>
      <c r="AF51" s="40"/>
      <c r="AG51" s="40"/>
      <c r="AH51" s="45"/>
      <c r="AI51" s="41"/>
      <c r="AJ51" s="45"/>
      <c r="AK51" s="43"/>
      <c r="AL51" s="43"/>
      <c r="AM51" s="44">
        <v>0.54027777777777786</v>
      </c>
      <c r="AN51" s="241" t="s">
        <v>199</v>
      </c>
      <c r="AO51" s="241" t="s">
        <v>200</v>
      </c>
      <c r="AP51" s="45">
        <v>4.1817129629629579E-2</v>
      </c>
      <c r="AQ51" s="253">
        <v>5.8217592592592071E-3</v>
      </c>
      <c r="AR51" s="45">
        <v>4.7638888888888786E-2</v>
      </c>
      <c r="AS51" s="47">
        <v>19.928037641848881</v>
      </c>
      <c r="AT51" s="43">
        <v>17.492711370262391</v>
      </c>
      <c r="AU51" s="44">
        <v>0.61569444444444443</v>
      </c>
      <c r="AV51" s="230">
        <v>0.65774305555555557</v>
      </c>
      <c r="AW51" s="230">
        <v>0.66386574074074078</v>
      </c>
      <c r="AX51" s="45">
        <v>4.2048611111111134E-2</v>
      </c>
      <c r="AY51" s="42">
        <v>6.1226851851852171E-3</v>
      </c>
      <c r="AZ51" s="45">
        <v>4.8171296296296351E-2</v>
      </c>
      <c r="BA51" s="43">
        <v>14.863748967795209</v>
      </c>
      <c r="BB51" s="43">
        <v>12.974531475252283</v>
      </c>
      <c r="BC51" s="77">
        <v>14.672168729940394</v>
      </c>
      <c r="BD51" s="49"/>
      <c r="BE51" s="50">
        <v>0.21126157407407403</v>
      </c>
      <c r="BF51" s="50">
        <v>0.22718749999999999</v>
      </c>
      <c r="BG51" s="8"/>
      <c r="BH51" s="51">
        <v>80</v>
      </c>
      <c r="BI51" s="52">
        <v>5.0702777777777772</v>
      </c>
      <c r="BJ51" s="52">
        <v>5.4525000000000006</v>
      </c>
      <c r="BK51" s="2">
        <v>170</v>
      </c>
      <c r="BL51" s="2">
        <v>-103.45</v>
      </c>
      <c r="BM51" s="53">
        <v>146.55000000000001</v>
      </c>
      <c r="BN51" s="53">
        <v>146.55000000000001</v>
      </c>
      <c r="BO51" s="53">
        <v>146.55000000000001</v>
      </c>
      <c r="BP51" s="53">
        <v>146.55000000000001</v>
      </c>
      <c r="BQ51" s="53">
        <v>146.55000000000001</v>
      </c>
      <c r="BR51" s="53">
        <v>146.55000000000001</v>
      </c>
      <c r="BS51" s="53">
        <v>146.55000000000001</v>
      </c>
      <c r="BT51" s="53">
        <v>146.55000000000001</v>
      </c>
      <c r="BU51" s="54">
        <v>146.55000000000004</v>
      </c>
      <c r="BV51" s="465">
        <v>50</v>
      </c>
      <c r="BW51" s="96">
        <v>80</v>
      </c>
    </row>
    <row r="52" spans="1:75" s="96" customFormat="1">
      <c r="A52" s="58">
        <v>8</v>
      </c>
      <c r="B52" s="59">
        <v>80</v>
      </c>
      <c r="C52" s="214">
        <v>102</v>
      </c>
      <c r="D52" s="60" t="s">
        <v>180</v>
      </c>
      <c r="E52" s="60" t="s">
        <v>181</v>
      </c>
      <c r="F52" s="60" t="s">
        <v>81</v>
      </c>
      <c r="G52" s="62">
        <v>0.35416666666666669</v>
      </c>
      <c r="H52" s="234">
        <v>0.40145833333333331</v>
      </c>
      <c r="I52" s="234">
        <v>0.4026851851851852</v>
      </c>
      <c r="J52" s="253">
        <v>4.7291666666666621E-2</v>
      </c>
      <c r="K52" s="253">
        <v>1.2268518518518956E-3</v>
      </c>
      <c r="L52" s="253">
        <v>4.8518518518518516E-2</v>
      </c>
      <c r="M52" s="254">
        <v>17.621145374449338</v>
      </c>
      <c r="N52" s="254">
        <v>17.175572519083971</v>
      </c>
      <c r="O52" s="288"/>
      <c r="P52" s="289"/>
      <c r="Q52" s="289"/>
      <c r="R52" s="287"/>
      <c r="S52" s="284"/>
      <c r="T52" s="287"/>
      <c r="U52" s="290"/>
      <c r="V52" s="290"/>
      <c r="W52" s="255">
        <v>0.42351851851851852</v>
      </c>
      <c r="X52" s="234">
        <v>0.46549768518518514</v>
      </c>
      <c r="Y52" s="234">
        <v>0.46724537037037034</v>
      </c>
      <c r="Z52" s="253">
        <v>4.1979166666666623E-2</v>
      </c>
      <c r="AA52" s="253">
        <v>1.7476851851851993E-3</v>
      </c>
      <c r="AB52" s="253">
        <v>4.3726851851851822E-2</v>
      </c>
      <c r="AC52" s="254">
        <v>24.813895781637715</v>
      </c>
      <c r="AD52" s="254">
        <v>23.822128110111166</v>
      </c>
      <c r="AE52" s="255"/>
      <c r="AF52" s="252"/>
      <c r="AG52" s="252"/>
      <c r="AH52" s="256"/>
      <c r="AI52" s="253"/>
      <c r="AJ52" s="256"/>
      <c r="AK52" s="254"/>
      <c r="AL52" s="254"/>
      <c r="AM52" s="255">
        <v>0.49502314814814813</v>
      </c>
      <c r="AN52" s="243" t="s">
        <v>201</v>
      </c>
      <c r="AO52" s="243" t="s">
        <v>142</v>
      </c>
      <c r="AP52" s="256">
        <v>3.5833333333333328E-2</v>
      </c>
      <c r="AQ52" s="253">
        <v>1.1111111111110628E-3</v>
      </c>
      <c r="AR52" s="256">
        <v>3.6944444444444391E-2</v>
      </c>
      <c r="AS52" s="257">
        <v>23.255813953488371</v>
      </c>
      <c r="AT52" s="254">
        <v>22.556390977443609</v>
      </c>
      <c r="AU52" s="255">
        <v>0.55974537037037031</v>
      </c>
      <c r="AV52" s="258"/>
      <c r="AW52" s="258"/>
      <c r="AX52" s="256"/>
      <c r="AY52" s="253"/>
      <c r="AZ52" s="256"/>
      <c r="BA52" s="254"/>
      <c r="BB52" s="254"/>
      <c r="BC52" s="259"/>
      <c r="BD52" s="260"/>
      <c r="BE52" s="50"/>
      <c r="BF52" s="50"/>
      <c r="BG52" s="262"/>
      <c r="BH52" s="263"/>
      <c r="BI52" s="264"/>
      <c r="BJ52" s="264"/>
      <c r="BK52" s="265"/>
      <c r="BL52" s="265"/>
      <c r="BM52" s="266"/>
      <c r="BN52" s="266"/>
      <c r="BO52" s="266"/>
      <c r="BP52" s="266"/>
      <c r="BQ52" s="266"/>
      <c r="BR52" s="266"/>
      <c r="BS52" s="266"/>
      <c r="BT52" s="266"/>
      <c r="BU52" s="267"/>
      <c r="BV52" s="465">
        <v>50</v>
      </c>
      <c r="BW52" s="96">
        <v>80</v>
      </c>
    </row>
    <row r="53" spans="1:75" s="96" customFormat="1">
      <c r="A53" s="58">
        <v>9</v>
      </c>
      <c r="B53" s="59">
        <v>80</v>
      </c>
      <c r="C53" s="214">
        <v>115</v>
      </c>
      <c r="D53" s="60" t="s">
        <v>173</v>
      </c>
      <c r="E53" s="60" t="s">
        <v>182</v>
      </c>
      <c r="F53" s="60" t="s">
        <v>83</v>
      </c>
      <c r="G53" s="255">
        <v>0.35416666666666702</v>
      </c>
      <c r="H53" s="234">
        <v>0.39770833333333333</v>
      </c>
      <c r="I53" s="234">
        <v>0.40109953703703699</v>
      </c>
      <c r="J53" s="253">
        <v>4.3541666666666312E-2</v>
      </c>
      <c r="K53" s="253">
        <v>3.3912037037036602E-3</v>
      </c>
      <c r="L53" s="253">
        <v>4.6932870370369972E-2</v>
      </c>
      <c r="M53" s="254">
        <v>19.138755980861241</v>
      </c>
      <c r="N53" s="254">
        <v>17.755856966707768</v>
      </c>
      <c r="O53" s="288"/>
      <c r="P53" s="289"/>
      <c r="Q53" s="289"/>
      <c r="R53" s="287"/>
      <c r="S53" s="284"/>
      <c r="T53" s="287"/>
      <c r="U53" s="290"/>
      <c r="V53" s="290"/>
      <c r="W53" s="255">
        <v>0.42193287037037031</v>
      </c>
      <c r="X53" s="234">
        <v>0.4674537037037037</v>
      </c>
      <c r="Y53" s="234">
        <v>0.46916666666666668</v>
      </c>
      <c r="Z53" s="253">
        <v>4.5520833333333399E-2</v>
      </c>
      <c r="AA53" s="253">
        <v>1.7129629629629717E-3</v>
      </c>
      <c r="AB53" s="253">
        <v>4.7233796296296371E-2</v>
      </c>
      <c r="AC53" s="254">
        <v>22.883295194508008</v>
      </c>
      <c r="AD53" s="254">
        <v>22.053418279833373</v>
      </c>
      <c r="AE53" s="255"/>
      <c r="AF53" s="252"/>
      <c r="AG53" s="252"/>
      <c r="AH53" s="256"/>
      <c r="AI53" s="253"/>
      <c r="AJ53" s="256"/>
      <c r="AK53" s="254"/>
      <c r="AL53" s="254"/>
      <c r="AM53" s="255">
        <v>0.49694444444444447</v>
      </c>
      <c r="AN53" s="243"/>
      <c r="AO53" s="243"/>
      <c r="AP53" s="256"/>
      <c r="AQ53" s="253"/>
      <c r="AR53" s="256"/>
      <c r="AS53" s="257"/>
      <c r="AT53" s="254"/>
      <c r="AU53" s="255"/>
      <c r="AV53" s="258"/>
      <c r="AW53" s="258"/>
      <c r="AX53" s="256"/>
      <c r="AY53" s="253"/>
      <c r="AZ53" s="256"/>
      <c r="BA53" s="254"/>
      <c r="BB53" s="254"/>
      <c r="BC53" s="259"/>
      <c r="BD53" s="260"/>
      <c r="BE53" s="50"/>
      <c r="BF53" s="50"/>
      <c r="BG53" s="262"/>
      <c r="BH53" s="263"/>
      <c r="BI53" s="264"/>
      <c r="BJ53" s="264"/>
      <c r="BK53" s="265"/>
      <c r="BL53" s="265"/>
      <c r="BM53" s="266"/>
      <c r="BN53" s="266"/>
      <c r="BO53" s="266"/>
      <c r="BP53" s="266"/>
      <c r="BQ53" s="266"/>
      <c r="BR53" s="266"/>
      <c r="BS53" s="266"/>
      <c r="BT53" s="266"/>
      <c r="BU53" s="267"/>
      <c r="BV53" s="465">
        <v>50</v>
      </c>
      <c r="BW53" s="96">
        <v>80</v>
      </c>
    </row>
    <row r="54" spans="1:75" s="96" customFormat="1">
      <c r="A54" s="58">
        <v>10</v>
      </c>
      <c r="B54" s="59">
        <v>80</v>
      </c>
      <c r="C54" s="214">
        <v>145</v>
      </c>
      <c r="D54" s="60" t="s">
        <v>183</v>
      </c>
      <c r="E54" s="60" t="s">
        <v>184</v>
      </c>
      <c r="F54" s="60" t="s">
        <v>81</v>
      </c>
      <c r="G54" s="255">
        <v>0.35416666666666702</v>
      </c>
      <c r="H54" s="234">
        <v>0.39930555555555558</v>
      </c>
      <c r="I54" s="234">
        <v>0.40211805555555552</v>
      </c>
      <c r="J54" s="253">
        <v>4.5138888888888562E-2</v>
      </c>
      <c r="K54" s="253">
        <v>2.81249999999994E-3</v>
      </c>
      <c r="L54" s="253">
        <v>4.7951388888888502E-2</v>
      </c>
      <c r="M54" s="254">
        <v>18.461538461538463</v>
      </c>
      <c r="N54" s="254">
        <v>17.378711078928315</v>
      </c>
      <c r="O54" s="288"/>
      <c r="P54" s="289"/>
      <c r="Q54" s="289"/>
      <c r="R54" s="287"/>
      <c r="S54" s="284"/>
      <c r="T54" s="287"/>
      <c r="U54" s="290"/>
      <c r="V54" s="290"/>
      <c r="W54" s="255">
        <v>0.42295138888888884</v>
      </c>
      <c r="X54" s="234">
        <v>0.46400462962962963</v>
      </c>
      <c r="Y54" s="245">
        <v>0.49374999999999997</v>
      </c>
      <c r="Z54" s="253">
        <v>4.1053240740740793E-2</v>
      </c>
      <c r="AA54" s="253">
        <v>2.9745370370370339E-2</v>
      </c>
      <c r="AB54" s="253">
        <v>7.0798611111111132E-2</v>
      </c>
      <c r="AC54" s="254">
        <v>25.373555117000283</v>
      </c>
      <c r="AD54" s="254">
        <v>14.713094654242274</v>
      </c>
      <c r="AE54" s="255"/>
      <c r="AF54" s="252"/>
      <c r="AG54" s="252"/>
      <c r="AH54" s="256"/>
      <c r="AI54" s="253"/>
      <c r="AJ54" s="256"/>
      <c r="AK54" s="254"/>
      <c r="AL54" s="254"/>
      <c r="AM54" s="255">
        <v>0.5215277777777777</v>
      </c>
      <c r="AN54" s="243" t="s">
        <v>202</v>
      </c>
      <c r="AO54" s="243" t="s">
        <v>203</v>
      </c>
      <c r="AP54" s="256"/>
      <c r="AQ54" s="253"/>
      <c r="AR54" s="256"/>
      <c r="AS54" s="257"/>
      <c r="AT54" s="254"/>
      <c r="AU54" s="255"/>
      <c r="AV54" s="258"/>
      <c r="AW54" s="258"/>
      <c r="AX54" s="256"/>
      <c r="AY54" s="253"/>
      <c r="AZ54" s="256"/>
      <c r="BA54" s="254"/>
      <c r="BB54" s="254"/>
      <c r="BC54" s="259"/>
      <c r="BD54" s="260"/>
      <c r="BE54" s="50"/>
      <c r="BF54" s="50"/>
      <c r="BG54" s="262"/>
      <c r="BH54" s="263"/>
      <c r="BI54" s="264"/>
      <c r="BJ54" s="264"/>
      <c r="BK54" s="265"/>
      <c r="BL54" s="265"/>
      <c r="BM54" s="266"/>
      <c r="BN54" s="266"/>
      <c r="BO54" s="266"/>
      <c r="BP54" s="266"/>
      <c r="BQ54" s="266"/>
      <c r="BR54" s="266"/>
      <c r="BS54" s="266"/>
      <c r="BT54" s="266"/>
      <c r="BU54" s="267"/>
      <c r="BV54" s="465">
        <v>50</v>
      </c>
      <c r="BW54" s="96">
        <v>80</v>
      </c>
    </row>
    <row r="55" spans="1:75" s="96" customFormat="1">
      <c r="A55" s="58">
        <v>11</v>
      </c>
      <c r="B55" s="59">
        <v>80</v>
      </c>
      <c r="C55" s="214">
        <v>148</v>
      </c>
      <c r="D55" s="60" t="s">
        <v>185</v>
      </c>
      <c r="E55" s="60" t="s">
        <v>186</v>
      </c>
      <c r="F55" s="60" t="s">
        <v>83</v>
      </c>
      <c r="G55" s="255">
        <v>0.35416666666666702</v>
      </c>
      <c r="H55" s="234">
        <v>0.39749999999999996</v>
      </c>
      <c r="I55" s="234">
        <v>0.39983796296296298</v>
      </c>
      <c r="J55" s="253">
        <v>4.3333333333332946E-2</v>
      </c>
      <c r="K55" s="253">
        <v>2.3379629629630139E-3</v>
      </c>
      <c r="L55" s="253">
        <v>4.567129629629596E-2</v>
      </c>
      <c r="M55" s="254">
        <v>19.23076923076923</v>
      </c>
      <c r="N55" s="254">
        <v>18.246325392802838</v>
      </c>
      <c r="O55" s="288"/>
      <c r="P55" s="289"/>
      <c r="Q55" s="289"/>
      <c r="R55" s="287"/>
      <c r="S55" s="284"/>
      <c r="T55" s="287"/>
      <c r="U55" s="290"/>
      <c r="V55" s="290"/>
      <c r="W55" s="255">
        <v>0.42067129629629629</v>
      </c>
      <c r="X55" s="234">
        <v>0.46233796296296298</v>
      </c>
      <c r="Y55" s="234">
        <v>0.47108796296296296</v>
      </c>
      <c r="Z55" s="253">
        <v>4.1666666666666685E-2</v>
      </c>
      <c r="AA55" s="253">
        <v>8.74999999999998E-3</v>
      </c>
      <c r="AB55" s="253">
        <v>5.0416666666666665E-2</v>
      </c>
      <c r="AC55" s="254">
        <v>25</v>
      </c>
      <c r="AD55" s="254">
        <v>20.66115702479339</v>
      </c>
      <c r="AE55" s="255"/>
      <c r="AF55" s="252"/>
      <c r="AG55" s="252"/>
      <c r="AH55" s="256"/>
      <c r="AI55" s="253"/>
      <c r="AJ55" s="256"/>
      <c r="AK55" s="254"/>
      <c r="AL55" s="254"/>
      <c r="AM55" s="255">
        <v>0.49886574074074075</v>
      </c>
      <c r="AN55" s="268"/>
      <c r="AO55" s="268"/>
      <c r="AP55" s="256"/>
      <c r="AQ55" s="253"/>
      <c r="AR55" s="256"/>
      <c r="AS55" s="257"/>
      <c r="AT55" s="254"/>
      <c r="AU55" s="255"/>
      <c r="AV55" s="258"/>
      <c r="AW55" s="258"/>
      <c r="AX55" s="256"/>
      <c r="AY55" s="253"/>
      <c r="AZ55" s="256"/>
      <c r="BA55" s="254"/>
      <c r="BB55" s="254"/>
      <c r="BC55" s="259"/>
      <c r="BD55" s="260"/>
      <c r="BE55" s="50"/>
      <c r="BF55" s="50"/>
      <c r="BG55" s="262"/>
      <c r="BH55" s="263"/>
      <c r="BI55" s="264"/>
      <c r="BJ55" s="264"/>
      <c r="BK55" s="265"/>
      <c r="BL55" s="265"/>
      <c r="BM55" s="266"/>
      <c r="BN55" s="266"/>
      <c r="BO55" s="266"/>
      <c r="BP55" s="266"/>
      <c r="BQ55" s="266"/>
      <c r="BR55" s="266"/>
      <c r="BS55" s="266"/>
      <c r="BT55" s="266"/>
      <c r="BU55" s="267"/>
      <c r="BV55" s="465">
        <v>50</v>
      </c>
      <c r="BW55" s="96">
        <v>80</v>
      </c>
    </row>
    <row r="56" spans="1:75" s="1" customFormat="1">
      <c r="A56" s="103"/>
      <c r="B56" s="103">
        <v>60</v>
      </c>
      <c r="C56" s="215" t="s">
        <v>52</v>
      </c>
      <c r="D56" s="215"/>
      <c r="E56" s="215"/>
      <c r="F56" s="215"/>
      <c r="G56" s="104"/>
      <c r="H56" s="105"/>
      <c r="I56" s="105"/>
      <c r="J56" s="106"/>
      <c r="K56" s="106"/>
      <c r="L56" s="106"/>
      <c r="M56" s="106"/>
      <c r="N56" s="106"/>
      <c r="O56" s="104"/>
      <c r="P56" s="107"/>
      <c r="Q56" s="107"/>
      <c r="R56" s="106"/>
      <c r="S56" s="299"/>
      <c r="T56" s="106"/>
      <c r="U56" s="106"/>
      <c r="V56" s="109"/>
      <c r="W56" s="109"/>
      <c r="X56" s="110"/>
      <c r="Y56" s="110"/>
      <c r="Z56" s="110"/>
      <c r="AA56" s="111"/>
      <c r="AB56" s="110"/>
      <c r="AC56" s="110"/>
      <c r="AD56" s="110"/>
      <c r="AE56" s="112"/>
      <c r="AF56" s="107"/>
      <c r="AG56" s="107"/>
      <c r="AH56" s="112"/>
      <c r="AI56" s="113"/>
      <c r="AJ56" s="112"/>
      <c r="AK56" s="112"/>
      <c r="AL56" s="112"/>
      <c r="AM56" s="112"/>
      <c r="AN56" s="107"/>
      <c r="AO56" s="107"/>
      <c r="AP56" s="104"/>
      <c r="AQ56" s="300"/>
      <c r="AR56" s="104"/>
      <c r="AS56" s="112"/>
      <c r="AT56" s="112"/>
      <c r="AU56" s="104"/>
      <c r="AV56" s="104"/>
      <c r="AW56" s="104"/>
      <c r="AX56" s="104"/>
      <c r="AY56" s="114"/>
      <c r="AZ56" s="104"/>
      <c r="BA56" s="104"/>
      <c r="BB56" s="104"/>
      <c r="BC56" s="104"/>
      <c r="BD56" s="115"/>
      <c r="BE56" s="112" t="s">
        <v>0</v>
      </c>
      <c r="BF56" s="115">
        <v>60</v>
      </c>
      <c r="BG56" s="8"/>
      <c r="BH56" s="116">
        <v>0.72916666666666663</v>
      </c>
      <c r="BI56" s="117"/>
      <c r="BJ56" s="118"/>
      <c r="BK56" s="118"/>
      <c r="BL56" s="118"/>
      <c r="BM56" s="118"/>
      <c r="BN56" s="118"/>
      <c r="BO56" s="118"/>
      <c r="BP56" s="118"/>
      <c r="BQ56" s="118"/>
      <c r="BR56" s="118"/>
      <c r="BS56" s="118"/>
      <c r="BT56" s="118"/>
      <c r="BU56" s="118"/>
    </row>
    <row r="57" spans="1:75" s="5" customFormat="1">
      <c r="A57" s="55">
        <v>1</v>
      </c>
      <c r="B57" s="56">
        <v>60</v>
      </c>
      <c r="C57" s="57">
        <v>267</v>
      </c>
      <c r="D57" s="57" t="s">
        <v>217</v>
      </c>
      <c r="E57" s="57" t="s">
        <v>218</v>
      </c>
      <c r="F57" s="92"/>
      <c r="H57" s="93"/>
      <c r="I57" s="93"/>
      <c r="J57" s="41"/>
      <c r="K57" s="42"/>
      <c r="L57" s="41"/>
      <c r="M57" s="47"/>
      <c r="N57" s="47"/>
      <c r="O57" s="286"/>
      <c r="P57" s="279"/>
      <c r="Q57" s="279"/>
      <c r="R57" s="280"/>
      <c r="S57" s="284"/>
      <c r="T57" s="280"/>
      <c r="U57" s="281"/>
      <c r="V57" s="281"/>
      <c r="W57" s="44">
        <v>0.45833333333333331</v>
      </c>
      <c r="X57" s="230">
        <v>0.49855324074074076</v>
      </c>
      <c r="Y57" s="230">
        <v>0.50405092592592593</v>
      </c>
      <c r="Z57" s="41">
        <v>4.021990740740744E-2</v>
      </c>
      <c r="AA57" s="253">
        <v>5.4976851851851749E-3</v>
      </c>
      <c r="AB57" s="41">
        <v>4.5717592592592615E-2</v>
      </c>
      <c r="AC57" s="43">
        <v>25.899280575539571</v>
      </c>
      <c r="AD57" s="43">
        <v>22.784810126582283</v>
      </c>
      <c r="AH57" s="45"/>
      <c r="AI57" s="42"/>
      <c r="AJ57" s="45"/>
      <c r="AK57" s="43"/>
      <c r="AL57" s="43"/>
      <c r="AM57" s="44">
        <v>0.5248842592592593</v>
      </c>
      <c r="AN57" s="230">
        <v>0.55901620370370375</v>
      </c>
      <c r="AO57" s="230">
        <v>0.56313657407407403</v>
      </c>
      <c r="AP57" s="45">
        <v>3.4131944444444451E-2</v>
      </c>
      <c r="AQ57" s="253">
        <v>4.1203703703702743E-3</v>
      </c>
      <c r="AR57" s="45">
        <v>3.8252314814814725E-2</v>
      </c>
      <c r="AS57" s="341">
        <v>24.41505595116989</v>
      </c>
      <c r="AT57" s="385">
        <v>21.785173978819969</v>
      </c>
      <c r="AU57" s="44">
        <v>0.5839699074074074</v>
      </c>
      <c r="AV57" s="230">
        <v>0.61494212962962969</v>
      </c>
      <c r="AW57" s="230">
        <v>0.6196990740740741</v>
      </c>
      <c r="AX57" s="45">
        <v>3.097222222222229E-2</v>
      </c>
      <c r="AY57" s="42">
        <v>4.7569444444444109E-3</v>
      </c>
      <c r="AZ57" s="45">
        <v>3.5729166666666701E-2</v>
      </c>
      <c r="BA57" s="43">
        <v>20.179372197309419</v>
      </c>
      <c r="BB57" s="43">
        <v>17.492711370262391</v>
      </c>
      <c r="BC57" s="77">
        <v>20.885708760394508</v>
      </c>
      <c r="BD57" s="68"/>
      <c r="BE57" s="50">
        <v>0.10532407407407418</v>
      </c>
      <c r="BF57" s="50">
        <v>0.11969907407407404</v>
      </c>
      <c r="BG57" s="8"/>
      <c r="BH57" s="51">
        <v>60</v>
      </c>
      <c r="BI57" s="52">
        <v>2.5277777777777777</v>
      </c>
      <c r="BJ57" s="52">
        <v>2.8727777777777779</v>
      </c>
      <c r="BK57" s="2">
        <v>200</v>
      </c>
      <c r="BL57" s="2">
        <v>0</v>
      </c>
      <c r="BM57" s="53">
        <v>260</v>
      </c>
      <c r="BN57" s="53">
        <v>260</v>
      </c>
      <c r="BO57" s="53">
        <v>260</v>
      </c>
      <c r="BP57" s="53">
        <v>260</v>
      </c>
      <c r="BQ57" s="53">
        <v>260</v>
      </c>
      <c r="BR57" s="53">
        <v>260</v>
      </c>
      <c r="BS57" s="53">
        <v>260</v>
      </c>
      <c r="BT57" s="53">
        <v>260</v>
      </c>
      <c r="BU57" s="54">
        <v>260</v>
      </c>
      <c r="BV57" s="5">
        <v>45</v>
      </c>
      <c r="BW57" s="5">
        <v>60</v>
      </c>
    </row>
    <row r="58" spans="1:75" s="5" customFormat="1">
      <c r="A58" s="55">
        <v>2</v>
      </c>
      <c r="B58" s="56">
        <v>60</v>
      </c>
      <c r="C58" s="57">
        <v>215</v>
      </c>
      <c r="D58" s="57" t="s">
        <v>4739</v>
      </c>
      <c r="E58" s="57" t="s">
        <v>219</v>
      </c>
      <c r="F58" s="92"/>
      <c r="H58" s="93"/>
      <c r="I58" s="93"/>
      <c r="J58" s="41"/>
      <c r="K58" s="42"/>
      <c r="L58" s="41"/>
      <c r="M58" s="47"/>
      <c r="N58" s="47"/>
      <c r="O58" s="286"/>
      <c r="P58" s="279"/>
      <c r="Q58" s="279"/>
      <c r="R58" s="280"/>
      <c r="S58" s="284"/>
      <c r="T58" s="280"/>
      <c r="U58" s="281"/>
      <c r="V58" s="281"/>
      <c r="W58" s="44">
        <v>0.45833333333333331</v>
      </c>
      <c r="X58" s="230">
        <v>0.49953703703703706</v>
      </c>
      <c r="Y58" s="230">
        <v>0.50211805555555555</v>
      </c>
      <c r="Z58" s="41">
        <v>4.1203703703703742E-2</v>
      </c>
      <c r="AA58" s="253">
        <v>2.5810185185184964E-3</v>
      </c>
      <c r="AB58" s="41">
        <v>4.3784722222222239E-2</v>
      </c>
      <c r="AC58" s="43">
        <v>25.280898876404496</v>
      </c>
      <c r="AD58" s="43">
        <v>23.790642347343379</v>
      </c>
      <c r="AH58" s="45"/>
      <c r="AI58" s="42"/>
      <c r="AJ58" s="45"/>
      <c r="AK58" s="43"/>
      <c r="AL58" s="43"/>
      <c r="AM58" s="44">
        <v>0.52295138888888892</v>
      </c>
      <c r="AN58" s="230">
        <v>0.5600694444444444</v>
      </c>
      <c r="AO58" s="230">
        <v>0.56510416666666663</v>
      </c>
      <c r="AP58" s="45">
        <v>3.7118055555555474E-2</v>
      </c>
      <c r="AQ58" s="253">
        <v>5.0347222222222321E-3</v>
      </c>
      <c r="AR58" s="45">
        <v>4.2152777777777706E-2</v>
      </c>
      <c r="AS58" s="341">
        <v>22.450888681010291</v>
      </c>
      <c r="AT58" s="43">
        <v>19.769357495881383</v>
      </c>
      <c r="AU58" s="44">
        <v>0.5859375</v>
      </c>
      <c r="AV58" s="230">
        <v>0.61773148148148149</v>
      </c>
      <c r="AW58" s="230">
        <v>0.62137731481481484</v>
      </c>
      <c r="AX58" s="45">
        <v>3.1793981481481493E-2</v>
      </c>
      <c r="AY58" s="42">
        <v>3.6458333333333481E-3</v>
      </c>
      <c r="AZ58" s="45">
        <v>3.5439814814814841E-2</v>
      </c>
      <c r="BA58" s="43">
        <v>19.657808518383689</v>
      </c>
      <c r="BB58" s="43">
        <v>17.635532331809276</v>
      </c>
      <c r="BC58" s="77">
        <v>20.59692953180128</v>
      </c>
      <c r="BD58" s="68"/>
      <c r="BE58" s="50">
        <v>0.11011574074074071</v>
      </c>
      <c r="BF58" s="50">
        <v>0.12137731481481479</v>
      </c>
      <c r="BG58" s="8"/>
      <c r="BH58" s="51">
        <v>60</v>
      </c>
      <c r="BI58" s="52">
        <v>2.6427777777777779</v>
      </c>
      <c r="BJ58" s="52">
        <v>2.9130555555555553</v>
      </c>
      <c r="BK58" s="2">
        <v>195</v>
      </c>
      <c r="BL58" s="2">
        <v>-2.4166666666666665</v>
      </c>
      <c r="BM58" s="53">
        <v>252.58333333333334</v>
      </c>
      <c r="BN58" s="53">
        <v>252.58333333333334</v>
      </c>
      <c r="BO58" s="53">
        <v>252.58333333333334</v>
      </c>
      <c r="BP58" s="53">
        <v>252.58333333333334</v>
      </c>
      <c r="BQ58" s="53">
        <v>252.58333333333334</v>
      </c>
      <c r="BR58" s="53">
        <v>252.58333333333334</v>
      </c>
      <c r="BS58" s="53">
        <v>252.58333333333334</v>
      </c>
      <c r="BT58" s="53">
        <v>252.58333333333334</v>
      </c>
      <c r="BU58" s="54">
        <v>252.58333333333334</v>
      </c>
      <c r="BV58" s="465">
        <v>45</v>
      </c>
      <c r="BW58" s="5">
        <v>60</v>
      </c>
    </row>
    <row r="59" spans="1:75" s="5" customFormat="1">
      <c r="A59" s="55">
        <v>3</v>
      </c>
      <c r="B59" s="56">
        <v>60</v>
      </c>
      <c r="C59" s="57">
        <v>213</v>
      </c>
      <c r="D59" s="57" t="s">
        <v>220</v>
      </c>
      <c r="E59" s="57" t="s">
        <v>221</v>
      </c>
      <c r="F59" s="92"/>
      <c r="H59" s="93"/>
      <c r="I59" s="93"/>
      <c r="J59" s="41"/>
      <c r="K59" s="42"/>
      <c r="L59" s="41"/>
      <c r="M59" s="47"/>
      <c r="N59" s="47"/>
      <c r="O59" s="286"/>
      <c r="P59" s="279"/>
      <c r="Q59" s="279"/>
      <c r="R59" s="280"/>
      <c r="S59" s="284"/>
      <c r="T59" s="280"/>
      <c r="U59" s="281"/>
      <c r="V59" s="281"/>
      <c r="W59" s="44">
        <v>0.45833333333333331</v>
      </c>
      <c r="X59" s="230">
        <v>0.4994675925925926</v>
      </c>
      <c r="Y59" s="230">
        <v>0.50274305555555554</v>
      </c>
      <c r="Z59" s="41">
        <v>4.1134259259259287E-2</v>
      </c>
      <c r="AA59" s="253">
        <v>3.2754629629629384E-3</v>
      </c>
      <c r="AB59" s="41">
        <v>4.4409722222222225E-2</v>
      </c>
      <c r="AC59" s="43">
        <v>25.323579065841304</v>
      </c>
      <c r="AD59" s="43">
        <v>23.455824863174353</v>
      </c>
      <c r="AH59" s="45"/>
      <c r="AI59" s="42"/>
      <c r="AJ59" s="45"/>
      <c r="AK59" s="43"/>
      <c r="AL59" s="43"/>
      <c r="AM59" s="44">
        <v>0.52357638888888891</v>
      </c>
      <c r="AN59" s="230">
        <v>0.55932870370370369</v>
      </c>
      <c r="AO59" s="230">
        <v>0.56483796296296296</v>
      </c>
      <c r="AP59" s="45">
        <v>3.5752314814814778E-2</v>
      </c>
      <c r="AQ59" s="253">
        <v>5.5092592592592693E-3</v>
      </c>
      <c r="AR59" s="45">
        <v>4.1261574074074048E-2</v>
      </c>
      <c r="AS59" s="341">
        <v>23.308514082227259</v>
      </c>
      <c r="AT59" s="43">
        <v>20.196353436185134</v>
      </c>
      <c r="AU59" s="44">
        <v>0.58567129629629633</v>
      </c>
      <c r="AV59" s="230">
        <v>0.6175694444444445</v>
      </c>
      <c r="AW59" s="230">
        <v>0.62261574074074078</v>
      </c>
      <c r="AX59" s="45">
        <v>3.1898148148148175E-2</v>
      </c>
      <c r="AY59" s="42">
        <v>5.046296296296271E-3</v>
      </c>
      <c r="AZ59" s="45">
        <v>3.6944444444444446E-2</v>
      </c>
      <c r="BA59" s="43">
        <v>19.593613933236576</v>
      </c>
      <c r="BB59" s="43">
        <v>16.917293233082709</v>
      </c>
      <c r="BC59" s="77">
        <v>20.388899377005849</v>
      </c>
      <c r="BD59" s="68"/>
      <c r="BE59" s="50">
        <v>0.10878472222222224</v>
      </c>
      <c r="BF59" s="50">
        <v>0.12261574074074072</v>
      </c>
      <c r="BG59" s="8"/>
      <c r="BH59" s="51">
        <v>60</v>
      </c>
      <c r="BI59" s="52">
        <v>2.6108333333333333</v>
      </c>
      <c r="BJ59" s="52">
        <v>2.9427777777777782</v>
      </c>
      <c r="BK59" s="2">
        <v>190</v>
      </c>
      <c r="BL59" s="2">
        <v>-4.2</v>
      </c>
      <c r="BM59" s="53">
        <v>245.8</v>
      </c>
      <c r="BN59" s="53">
        <v>245.8</v>
      </c>
      <c r="BO59" s="53">
        <v>245.8</v>
      </c>
      <c r="BP59" s="53">
        <v>245.8</v>
      </c>
      <c r="BQ59" s="53">
        <v>245.8</v>
      </c>
      <c r="BR59" s="53">
        <v>245.8</v>
      </c>
      <c r="BS59" s="53">
        <v>245.8</v>
      </c>
      <c r="BT59" s="53">
        <v>245.8</v>
      </c>
      <c r="BU59" s="54">
        <v>245.8</v>
      </c>
      <c r="BV59" s="465">
        <v>45</v>
      </c>
      <c r="BW59" s="465">
        <v>60</v>
      </c>
    </row>
    <row r="60" spans="1:75" s="5" customFormat="1">
      <c r="A60" s="55">
        <v>4</v>
      </c>
      <c r="B60" s="56">
        <v>60</v>
      </c>
      <c r="C60" s="57">
        <v>229</v>
      </c>
      <c r="D60" s="57" t="s">
        <v>222</v>
      </c>
      <c r="E60" s="57" t="s">
        <v>223</v>
      </c>
      <c r="F60" s="92"/>
      <c r="H60" s="93"/>
      <c r="I60" s="93"/>
      <c r="J60" s="41"/>
      <c r="K60" s="42"/>
      <c r="L60" s="41"/>
      <c r="M60" s="47"/>
      <c r="N60" s="47"/>
      <c r="O60" s="286"/>
      <c r="P60" s="279"/>
      <c r="Q60" s="279"/>
      <c r="R60" s="280"/>
      <c r="S60" s="284"/>
      <c r="T60" s="280"/>
      <c r="U60" s="281"/>
      <c r="V60" s="281"/>
      <c r="W60" s="44">
        <v>0.45833333333333331</v>
      </c>
      <c r="X60" s="230">
        <v>0.49762731481481487</v>
      </c>
      <c r="Y60" s="230">
        <v>0.50336805555555553</v>
      </c>
      <c r="Z60" s="41">
        <v>3.9293981481481555E-2</v>
      </c>
      <c r="AA60" s="253">
        <v>5.7407407407406574E-3</v>
      </c>
      <c r="AB60" s="41">
        <v>4.5034722222222212E-2</v>
      </c>
      <c r="AC60" s="43">
        <v>26.50957290132548</v>
      </c>
      <c r="AD60" s="43">
        <v>23.130300693909021</v>
      </c>
      <c r="AH60" s="45"/>
      <c r="AI60" s="42"/>
      <c r="AJ60" s="45"/>
      <c r="AK60" s="43"/>
      <c r="AL60" s="43"/>
      <c r="AM60" s="44">
        <v>0.5242013888888889</v>
      </c>
      <c r="AN60" s="230">
        <v>0.55956018518518513</v>
      </c>
      <c r="AO60" s="230">
        <v>0.56516203703703705</v>
      </c>
      <c r="AP60" s="45">
        <v>3.5358796296296235E-2</v>
      </c>
      <c r="AQ60" s="253">
        <v>5.6018518518519134E-3</v>
      </c>
      <c r="AR60" s="45">
        <v>4.0960648148148149E-2</v>
      </c>
      <c r="AS60" s="341">
        <v>23.567921440261866</v>
      </c>
      <c r="AT60" s="43">
        <v>20.344730149759819</v>
      </c>
      <c r="AU60" s="44">
        <v>0.58599537037037042</v>
      </c>
      <c r="AV60" s="230">
        <v>0.61712962962962969</v>
      </c>
      <c r="AW60" s="230">
        <v>0.62266203703703704</v>
      </c>
      <c r="AX60" s="45">
        <v>3.1134259259259278E-2</v>
      </c>
      <c r="AY60" s="42">
        <v>5.532407407407347E-3</v>
      </c>
      <c r="AZ60" s="45">
        <v>3.6666666666666625E-2</v>
      </c>
      <c r="BA60" s="43">
        <v>20.074349442379184</v>
      </c>
      <c r="BB60" s="43">
        <v>17.045454545454547</v>
      </c>
      <c r="BC60" s="77">
        <v>20.38120400075486</v>
      </c>
      <c r="BD60" s="68"/>
      <c r="BE60" s="50">
        <v>0.10578703703703707</v>
      </c>
      <c r="BF60" s="50">
        <v>0.12266203703703699</v>
      </c>
      <c r="BG60" s="8"/>
      <c r="BH60" s="51">
        <v>60</v>
      </c>
      <c r="BI60" s="52">
        <v>2.5388888888888888</v>
      </c>
      <c r="BJ60" s="52">
        <v>2.943888888888889</v>
      </c>
      <c r="BK60" s="2">
        <v>185</v>
      </c>
      <c r="BL60" s="2">
        <v>-4.2666666666666666</v>
      </c>
      <c r="BM60" s="53">
        <v>240.73333333333332</v>
      </c>
      <c r="BN60" s="53">
        <v>240.73333333333332</v>
      </c>
      <c r="BO60" s="53">
        <v>240.73333333333332</v>
      </c>
      <c r="BP60" s="53">
        <v>240.73333333333332</v>
      </c>
      <c r="BQ60" s="53">
        <v>240.73333333333332</v>
      </c>
      <c r="BR60" s="53">
        <v>240.73333333333332</v>
      </c>
      <c r="BS60" s="53">
        <v>240.73333333333332</v>
      </c>
      <c r="BT60" s="53">
        <v>240.73333333333332</v>
      </c>
      <c r="BU60" s="54">
        <v>240.73333333333332</v>
      </c>
      <c r="BV60" s="465">
        <v>45</v>
      </c>
      <c r="BW60" s="465">
        <v>60</v>
      </c>
    </row>
    <row r="61" spans="1:75" s="5" customFormat="1">
      <c r="A61" s="55">
        <v>5</v>
      </c>
      <c r="B61" s="56">
        <v>60</v>
      </c>
      <c r="C61" s="57">
        <v>237</v>
      </c>
      <c r="D61" s="57" t="s">
        <v>224</v>
      </c>
      <c r="E61" s="57" t="s">
        <v>225</v>
      </c>
      <c r="F61" s="92"/>
      <c r="H61" s="93"/>
      <c r="I61" s="93"/>
      <c r="J61" s="41"/>
      <c r="K61" s="42"/>
      <c r="L61" s="41"/>
      <c r="M61" s="47"/>
      <c r="N61" s="47"/>
      <c r="O61" s="286"/>
      <c r="P61" s="279"/>
      <c r="Q61" s="279"/>
      <c r="R61" s="280"/>
      <c r="S61" s="284"/>
      <c r="T61" s="280"/>
      <c r="U61" s="281"/>
      <c r="V61" s="281"/>
      <c r="W61" s="44">
        <v>0.45833333333333331</v>
      </c>
      <c r="X61" s="230">
        <v>0.50040509259259258</v>
      </c>
      <c r="Y61" s="230">
        <v>0.50505787037037042</v>
      </c>
      <c r="Z61" s="41">
        <v>4.2071759259259267E-2</v>
      </c>
      <c r="AA61" s="253">
        <v>4.652777777777839E-3</v>
      </c>
      <c r="AB61" s="41">
        <v>4.6724537037037106E-2</v>
      </c>
      <c r="AC61" s="43">
        <v>24.759284731774418</v>
      </c>
      <c r="AD61" s="43">
        <v>22.29378251176616</v>
      </c>
      <c r="AH61" s="45"/>
      <c r="AI61" s="42"/>
      <c r="AJ61" s="45"/>
      <c r="AK61" s="43"/>
      <c r="AL61" s="43"/>
      <c r="AM61" s="44">
        <v>0.52589120370370379</v>
      </c>
      <c r="AN61" s="230">
        <v>0.56457175925925929</v>
      </c>
      <c r="AO61" s="230">
        <v>0.56646990740740744</v>
      </c>
      <c r="AP61" s="45">
        <v>3.8680555555555496E-2</v>
      </c>
      <c r="AQ61" s="253">
        <v>1.8981481481481488E-3</v>
      </c>
      <c r="AR61" s="45">
        <v>4.0578703703703645E-2</v>
      </c>
      <c r="AS61" s="341">
        <v>21.543985637342907</v>
      </c>
      <c r="AT61" s="43">
        <v>20.536223616657157</v>
      </c>
      <c r="AU61" s="44">
        <v>0.58730324074074081</v>
      </c>
      <c r="AV61" s="230">
        <v>0.62170138888888882</v>
      </c>
      <c r="AW61" s="230">
        <v>0.6269675925925926</v>
      </c>
      <c r="AX61" s="45">
        <v>3.4398148148148011E-2</v>
      </c>
      <c r="AY61" s="42">
        <v>5.2662037037037868E-3</v>
      </c>
      <c r="AZ61" s="45">
        <v>3.9664351851851798E-2</v>
      </c>
      <c r="BA61" s="43">
        <v>18.169582772543745</v>
      </c>
      <c r="BB61" s="43">
        <v>15.757222060110886</v>
      </c>
      <c r="BC61" s="77">
        <v>19.69006381039198</v>
      </c>
      <c r="BD61" s="68"/>
      <c r="BE61" s="50">
        <v>0.11515046296296277</v>
      </c>
      <c r="BF61" s="50">
        <v>0.12696759259259255</v>
      </c>
      <c r="BG61" s="8"/>
      <c r="BH61" s="51">
        <v>60</v>
      </c>
      <c r="BI61" s="52">
        <v>2.763611111111111</v>
      </c>
      <c r="BJ61" s="52">
        <v>3.0472222222222221</v>
      </c>
      <c r="BK61" s="2">
        <v>180</v>
      </c>
      <c r="BL61" s="2">
        <v>-10.466666666666667</v>
      </c>
      <c r="BM61" s="53">
        <v>229.53333333333333</v>
      </c>
      <c r="BN61" s="53">
        <v>229.53333333333333</v>
      </c>
      <c r="BO61" s="53">
        <v>229.53333333333333</v>
      </c>
      <c r="BP61" s="53">
        <v>229.53333333333333</v>
      </c>
      <c r="BQ61" s="53">
        <v>229.53333333333333</v>
      </c>
      <c r="BR61" s="53">
        <v>229.53333333333333</v>
      </c>
      <c r="BS61" s="53">
        <v>229.53333333333333</v>
      </c>
      <c r="BT61" s="53">
        <v>229.53333333333333</v>
      </c>
      <c r="BU61" s="54">
        <v>229.53333333333333</v>
      </c>
      <c r="BV61" s="465">
        <v>45</v>
      </c>
      <c r="BW61" s="465">
        <v>60</v>
      </c>
    </row>
    <row r="62" spans="1:75" s="5" customFormat="1">
      <c r="A62" s="55">
        <v>6</v>
      </c>
      <c r="B62" s="56">
        <v>60</v>
      </c>
      <c r="C62" s="57">
        <v>260</v>
      </c>
      <c r="D62" s="57" t="s">
        <v>226</v>
      </c>
      <c r="E62" s="57" t="s">
        <v>227</v>
      </c>
      <c r="F62" s="92"/>
      <c r="H62" s="93"/>
      <c r="I62" s="93"/>
      <c r="J62" s="41"/>
      <c r="K62" s="42"/>
      <c r="L62" s="41"/>
      <c r="M62" s="47"/>
      <c r="N62" s="47"/>
      <c r="O62" s="286"/>
      <c r="P62" s="279"/>
      <c r="Q62" s="279"/>
      <c r="R62" s="280"/>
      <c r="S62" s="284"/>
      <c r="T62" s="280"/>
      <c r="U62" s="281"/>
      <c r="V62" s="281"/>
      <c r="W62" s="44">
        <v>0.45833333333333331</v>
      </c>
      <c r="X62" s="230">
        <v>0.50074074074074071</v>
      </c>
      <c r="Y62" s="230">
        <v>0.50697916666666665</v>
      </c>
      <c r="Z62" s="41">
        <v>4.2407407407407394E-2</v>
      </c>
      <c r="AA62" s="253">
        <v>6.2384259259259389E-3</v>
      </c>
      <c r="AB62" s="41">
        <v>4.8645833333333333E-2</v>
      </c>
      <c r="AC62" s="43">
        <v>24.563318777292579</v>
      </c>
      <c r="AD62" s="43">
        <v>21.413276231263385</v>
      </c>
      <c r="AH62" s="45"/>
      <c r="AI62" s="42"/>
      <c r="AJ62" s="45"/>
      <c r="AK62" s="43"/>
      <c r="AL62" s="43"/>
      <c r="AM62" s="44">
        <v>0.52781250000000002</v>
      </c>
      <c r="AN62" s="230">
        <v>0.56556712962962963</v>
      </c>
      <c r="AO62" s="230">
        <v>0.57202546296296297</v>
      </c>
      <c r="AP62" s="45">
        <v>3.775462962962961E-2</v>
      </c>
      <c r="AQ62" s="253">
        <v>6.4583333333333437E-3</v>
      </c>
      <c r="AR62" s="45">
        <v>4.4212962962962954E-2</v>
      </c>
      <c r="AS62" s="341">
        <v>22.072348252605764</v>
      </c>
      <c r="AT62" s="43">
        <v>18.848167539267017</v>
      </c>
      <c r="AU62" s="44">
        <v>0.59285879629629634</v>
      </c>
      <c r="AV62" s="230">
        <v>0.62247685185185186</v>
      </c>
      <c r="AW62" s="230">
        <v>0.62989583333333332</v>
      </c>
      <c r="AX62" s="45">
        <v>2.9618055555555522E-2</v>
      </c>
      <c r="AY62" s="42">
        <v>7.418981481481457E-3</v>
      </c>
      <c r="AZ62" s="45">
        <v>3.7037037037036979E-2</v>
      </c>
      <c r="BA62" s="43">
        <v>21.101992966002346</v>
      </c>
      <c r="BB62" s="43">
        <v>16.875</v>
      </c>
      <c r="BC62" s="77">
        <v>19.246190858059343</v>
      </c>
      <c r="BD62" s="68"/>
      <c r="BE62" s="50">
        <v>0.10978009259259253</v>
      </c>
      <c r="BF62" s="50">
        <v>0.12989583333333327</v>
      </c>
      <c r="BG62" s="8"/>
      <c r="BH62" s="51">
        <v>60</v>
      </c>
      <c r="BI62" s="52">
        <v>2.6347222222222224</v>
      </c>
      <c r="BJ62" s="52">
        <v>3.1175000000000002</v>
      </c>
      <c r="BK62" s="2">
        <v>175</v>
      </c>
      <c r="BL62" s="2">
        <v>-14.683333333333334</v>
      </c>
      <c r="BM62" s="53">
        <v>220.31666666666666</v>
      </c>
      <c r="BN62" s="53">
        <v>220.31666666666666</v>
      </c>
      <c r="BO62" s="53">
        <v>220.31666666666666</v>
      </c>
      <c r="BP62" s="53">
        <v>220.31666666666666</v>
      </c>
      <c r="BQ62" s="53">
        <v>220.31666666666666</v>
      </c>
      <c r="BR62" s="53">
        <v>220.31666666666666</v>
      </c>
      <c r="BS62" s="53">
        <v>220.31666666666666</v>
      </c>
      <c r="BT62" s="53">
        <v>220.31666666666666</v>
      </c>
      <c r="BU62" s="54">
        <v>220.31666666666666</v>
      </c>
      <c r="BV62" s="465">
        <v>45</v>
      </c>
      <c r="BW62" s="465">
        <v>60</v>
      </c>
    </row>
    <row r="63" spans="1:75" s="5" customFormat="1">
      <c r="A63" s="55">
        <v>7</v>
      </c>
      <c r="B63" s="56">
        <v>60</v>
      </c>
      <c r="C63" s="57">
        <v>264</v>
      </c>
      <c r="D63" s="57" t="s">
        <v>204</v>
      </c>
      <c r="E63" s="57" t="s">
        <v>205</v>
      </c>
      <c r="F63" s="92"/>
      <c r="H63" s="93"/>
      <c r="I63" s="93"/>
      <c r="J63" s="41"/>
      <c r="K63" s="42"/>
      <c r="L63" s="41"/>
      <c r="M63" s="47"/>
      <c r="N63" s="47"/>
      <c r="O63" s="286"/>
      <c r="P63" s="279"/>
      <c r="Q63" s="279"/>
      <c r="R63" s="280"/>
      <c r="S63" s="284"/>
      <c r="T63" s="280"/>
      <c r="U63" s="281"/>
      <c r="V63" s="281"/>
      <c r="W63" s="44">
        <v>0.45833333333333331</v>
      </c>
      <c r="X63" s="230">
        <v>0.50179398148148147</v>
      </c>
      <c r="Y63" s="230">
        <v>0.50758101851851845</v>
      </c>
      <c r="Z63" s="41">
        <v>4.3460648148148151E-2</v>
      </c>
      <c r="AA63" s="253">
        <v>5.7870370370369795E-3</v>
      </c>
      <c r="AB63" s="41">
        <v>4.924768518518513E-2</v>
      </c>
      <c r="AC63" s="43">
        <v>23.968042609853526</v>
      </c>
      <c r="AD63" s="43">
        <v>21.151586368977672</v>
      </c>
      <c r="AH63" s="45"/>
      <c r="AI63" s="42"/>
      <c r="AJ63" s="45"/>
      <c r="AK63" s="43"/>
      <c r="AL63" s="43"/>
      <c r="AM63" s="44">
        <v>0.52841435185185182</v>
      </c>
      <c r="AN63" s="230">
        <v>0.56657407407407401</v>
      </c>
      <c r="AO63" s="230">
        <v>0.57280092592592591</v>
      </c>
      <c r="AP63" s="45">
        <v>3.8159722222222192E-2</v>
      </c>
      <c r="AQ63" s="253">
        <v>6.2268518518519E-3</v>
      </c>
      <c r="AR63" s="45">
        <v>4.4386574074074092E-2</v>
      </c>
      <c r="AS63" s="341">
        <v>21.838034576888077</v>
      </c>
      <c r="AT63" s="43">
        <v>18.774445893089961</v>
      </c>
      <c r="AU63" s="44">
        <v>0.59363425925925928</v>
      </c>
      <c r="AV63" s="230">
        <v>0.63269675925925928</v>
      </c>
      <c r="AW63" s="230">
        <v>0.63831018518518523</v>
      </c>
      <c r="AX63" s="45">
        <v>3.90625E-2</v>
      </c>
      <c r="AY63" s="42">
        <v>5.6134259259259522E-3</v>
      </c>
      <c r="AZ63" s="45">
        <v>4.4675925925925952E-2</v>
      </c>
      <c r="BA63" s="43">
        <v>16</v>
      </c>
      <c r="BB63" s="43">
        <v>13.989637305699482</v>
      </c>
      <c r="BC63" s="77">
        <v>18.075313807531384</v>
      </c>
      <c r="BD63" s="68"/>
      <c r="BE63" s="50">
        <v>0.12068287037037034</v>
      </c>
      <c r="BF63" s="50">
        <v>0.13831018518518517</v>
      </c>
      <c r="BG63" s="8"/>
      <c r="BH63" s="51">
        <v>60</v>
      </c>
      <c r="BI63" s="52">
        <v>2.8963888888888887</v>
      </c>
      <c r="BJ63" s="52">
        <v>3.3194444444444442</v>
      </c>
      <c r="BK63" s="2">
        <v>170</v>
      </c>
      <c r="BL63" s="2">
        <v>-26.8</v>
      </c>
      <c r="BM63" s="53">
        <v>203.2</v>
      </c>
      <c r="BN63" s="53">
        <v>203.2</v>
      </c>
      <c r="BO63" s="53">
        <v>203.2</v>
      </c>
      <c r="BP63" s="53">
        <v>203.2</v>
      </c>
      <c r="BQ63" s="53">
        <v>203.2</v>
      </c>
      <c r="BR63" s="53">
        <v>203.2</v>
      </c>
      <c r="BS63" s="53">
        <v>203.2</v>
      </c>
      <c r="BT63" s="53">
        <v>203.2</v>
      </c>
      <c r="BU63" s="54">
        <v>203.20000000000005</v>
      </c>
      <c r="BV63" s="465">
        <v>45</v>
      </c>
      <c r="BW63" s="465">
        <v>60</v>
      </c>
    </row>
    <row r="64" spans="1:75" s="5" customFormat="1">
      <c r="A64" s="55">
        <v>8</v>
      </c>
      <c r="B64" s="56">
        <v>60</v>
      </c>
      <c r="C64" s="57">
        <v>280</v>
      </c>
      <c r="D64" s="57" t="s">
        <v>228</v>
      </c>
      <c r="E64" s="57" t="s">
        <v>229</v>
      </c>
      <c r="F64" s="92"/>
      <c r="H64" s="93"/>
      <c r="I64" s="93"/>
      <c r="J64" s="41"/>
      <c r="K64" s="42"/>
      <c r="L64" s="41"/>
      <c r="M64" s="47"/>
      <c r="N64" s="47"/>
      <c r="O64" s="286"/>
      <c r="P64" s="279"/>
      <c r="Q64" s="279"/>
      <c r="R64" s="280"/>
      <c r="S64" s="284"/>
      <c r="T64" s="280"/>
      <c r="U64" s="281"/>
      <c r="V64" s="281"/>
      <c r="W64" s="44">
        <v>0.45833333333333331</v>
      </c>
      <c r="X64" s="230">
        <v>0.5</v>
      </c>
      <c r="Y64" s="230">
        <v>0.51288194444444446</v>
      </c>
      <c r="Z64" s="41">
        <v>4.1666666666666685E-2</v>
      </c>
      <c r="AA64" s="253">
        <v>1.288194444444446E-2</v>
      </c>
      <c r="AB64" s="41">
        <v>5.4548611111111145E-2</v>
      </c>
      <c r="AC64" s="43">
        <v>25</v>
      </c>
      <c r="AD64" s="43">
        <v>19.096117122851684</v>
      </c>
      <c r="AH64" s="45"/>
      <c r="AI64" s="42"/>
      <c r="AJ64" s="45"/>
      <c r="AK64" s="43"/>
      <c r="AL64" s="43"/>
      <c r="AM64" s="44">
        <v>0.53371527777777783</v>
      </c>
      <c r="AN64" s="230">
        <v>0.56630787037037034</v>
      </c>
      <c r="AO64" s="230">
        <v>0.57310185185185192</v>
      </c>
      <c r="AP64" s="45">
        <v>3.2592592592592506E-2</v>
      </c>
      <c r="AQ64" s="253">
        <v>6.7939814814815813E-3</v>
      </c>
      <c r="AR64" s="45">
        <v>3.9386574074074088E-2</v>
      </c>
      <c r="AS64" s="341">
        <v>25.568181818181817</v>
      </c>
      <c r="AT64" s="43">
        <v>21.157801939465177</v>
      </c>
      <c r="AU64" s="44">
        <v>0.59393518518518529</v>
      </c>
      <c r="AV64" s="230">
        <v>0.62475694444444441</v>
      </c>
      <c r="AW64" s="230">
        <v>0.64013888888888892</v>
      </c>
      <c r="AX64" s="45">
        <v>3.0821759259259118E-2</v>
      </c>
      <c r="AY64" s="42">
        <v>1.5381944444444517E-2</v>
      </c>
      <c r="AZ64" s="45">
        <v>4.6203703703703636E-2</v>
      </c>
      <c r="BA64" s="43">
        <v>20.277882087870825</v>
      </c>
      <c r="BB64" s="43">
        <v>13.527054108216431</v>
      </c>
      <c r="BC64" s="77">
        <v>17.839444995044598</v>
      </c>
      <c r="BD64" s="68"/>
      <c r="BE64" s="50">
        <v>0.10508101851851831</v>
      </c>
      <c r="BF64" s="50">
        <v>0.14013888888888887</v>
      </c>
      <c r="BG64" s="8"/>
      <c r="BH64" s="51">
        <v>60</v>
      </c>
      <c r="BI64" s="52">
        <v>2.5219444444444443</v>
      </c>
      <c r="BJ64" s="52">
        <v>3.3633333333333333</v>
      </c>
      <c r="BK64" s="2">
        <v>165</v>
      </c>
      <c r="BL64" s="2">
        <v>-29.433333333333334</v>
      </c>
      <c r="BM64" s="53">
        <v>195.56666666666666</v>
      </c>
      <c r="BN64" s="53">
        <v>195.56666666666666</v>
      </c>
      <c r="BO64" s="53">
        <v>195.56666666666666</v>
      </c>
      <c r="BP64" s="53">
        <v>195.56666666666666</v>
      </c>
      <c r="BQ64" s="53">
        <v>195.56666666666666</v>
      </c>
      <c r="BR64" s="53">
        <v>195.56666666666666</v>
      </c>
      <c r="BS64" s="53">
        <v>195.56666666666666</v>
      </c>
      <c r="BT64" s="53">
        <v>195.56666666666666</v>
      </c>
      <c r="BU64" s="54">
        <v>195.56666666666666</v>
      </c>
      <c r="BV64" s="465">
        <v>45</v>
      </c>
      <c r="BW64" s="465">
        <v>60</v>
      </c>
    </row>
    <row r="65" spans="1:75" s="5" customFormat="1">
      <c r="A65" s="55">
        <v>9</v>
      </c>
      <c r="B65" s="56">
        <v>60</v>
      </c>
      <c r="C65" s="57">
        <v>214</v>
      </c>
      <c r="D65" s="57" t="s">
        <v>230</v>
      </c>
      <c r="E65" s="57" t="s">
        <v>231</v>
      </c>
      <c r="F65" s="92"/>
      <c r="H65" s="93"/>
      <c r="I65" s="93"/>
      <c r="J65" s="41"/>
      <c r="K65" s="42"/>
      <c r="L65" s="41"/>
      <c r="M65" s="47"/>
      <c r="N65" s="47"/>
      <c r="O65" s="286"/>
      <c r="P65" s="279"/>
      <c r="Q65" s="279"/>
      <c r="R65" s="280"/>
      <c r="S65" s="284"/>
      <c r="T65" s="280"/>
      <c r="U65" s="281"/>
      <c r="V65" s="281"/>
      <c r="W65" s="44">
        <v>0.45833333333333331</v>
      </c>
      <c r="X65" s="230">
        <v>0.508275462962963</v>
      </c>
      <c r="Y65" s="230">
        <v>0.51076388888888891</v>
      </c>
      <c r="Z65" s="41">
        <v>4.9942129629629683E-2</v>
      </c>
      <c r="AA65" s="253">
        <v>2.4884259259259078E-3</v>
      </c>
      <c r="AB65" s="41">
        <v>5.2430555555555591E-2</v>
      </c>
      <c r="AC65" s="43">
        <v>20.857473928157589</v>
      </c>
      <c r="AD65" s="43">
        <v>19.867549668874172</v>
      </c>
      <c r="AH65" s="45"/>
      <c r="AI65" s="42"/>
      <c r="AJ65" s="45"/>
      <c r="AK65" s="43"/>
      <c r="AL65" s="43"/>
      <c r="AM65" s="44">
        <v>0.53159722222222228</v>
      </c>
      <c r="AN65" s="230">
        <v>0.57869212962962957</v>
      </c>
      <c r="AO65" s="230">
        <v>0.5821412037037037</v>
      </c>
      <c r="AP65" s="45">
        <v>4.7094907407407294E-2</v>
      </c>
      <c r="AQ65" s="253">
        <v>3.4490740740741321E-3</v>
      </c>
      <c r="AR65" s="45">
        <v>5.0543981481481426E-2</v>
      </c>
      <c r="AS65" s="341">
        <v>17.694765298599165</v>
      </c>
      <c r="AT65" s="43">
        <v>16.487291046485002</v>
      </c>
      <c r="AU65" s="44">
        <v>0.60297453703703707</v>
      </c>
      <c r="AV65" s="230">
        <v>0.64276620370370374</v>
      </c>
      <c r="AW65" s="230">
        <v>0.64687499999999998</v>
      </c>
      <c r="AX65" s="45">
        <v>3.979166666666667E-2</v>
      </c>
      <c r="AY65" s="42">
        <v>4.1087962962962354E-3</v>
      </c>
      <c r="AZ65" s="45">
        <v>4.3900462962962905E-2</v>
      </c>
      <c r="BA65" s="43">
        <v>15.706806282722514</v>
      </c>
      <c r="BB65" s="43">
        <v>14.236751911415766</v>
      </c>
      <c r="BC65" s="77">
        <v>17.021276595744681</v>
      </c>
      <c r="BD65" s="68"/>
      <c r="BE65" s="50">
        <v>0.13682870370370365</v>
      </c>
      <c r="BF65" s="50">
        <v>0.14687499999999992</v>
      </c>
      <c r="BG65" s="8"/>
      <c r="BH65" s="51">
        <v>60</v>
      </c>
      <c r="BI65" s="52">
        <v>3.2838888888888889</v>
      </c>
      <c r="BJ65" s="52">
        <v>3.5249999999999999</v>
      </c>
      <c r="BK65" s="2">
        <v>160</v>
      </c>
      <c r="BL65" s="2">
        <v>-39.133333333333333</v>
      </c>
      <c r="BM65" s="53">
        <v>180.86666666666667</v>
      </c>
      <c r="BN65" s="53">
        <v>180.86666666666667</v>
      </c>
      <c r="BO65" s="53">
        <v>180.86666666666667</v>
      </c>
      <c r="BP65" s="53">
        <v>180.86666666666667</v>
      </c>
      <c r="BQ65" s="53">
        <v>180.86666666666667</v>
      </c>
      <c r="BR65" s="53">
        <v>180.86666666666667</v>
      </c>
      <c r="BS65" s="53">
        <v>180.86666666666667</v>
      </c>
      <c r="BT65" s="53">
        <v>180.86666666666667</v>
      </c>
      <c r="BU65" s="54">
        <v>180.86666666666667</v>
      </c>
      <c r="BV65" s="465">
        <v>45</v>
      </c>
      <c r="BW65" s="465">
        <v>60</v>
      </c>
    </row>
    <row r="66" spans="1:75" s="5" customFormat="1">
      <c r="A66" s="55">
        <v>10</v>
      </c>
      <c r="B66" s="56">
        <v>60</v>
      </c>
      <c r="C66" s="57">
        <v>223</v>
      </c>
      <c r="D66" s="57" t="s">
        <v>232</v>
      </c>
      <c r="E66" s="57" t="s">
        <v>233</v>
      </c>
      <c r="F66" s="92"/>
      <c r="H66" s="93"/>
      <c r="I66" s="93"/>
      <c r="J66" s="41"/>
      <c r="K66" s="42"/>
      <c r="L66" s="41"/>
      <c r="M66" s="47"/>
      <c r="N66" s="47"/>
      <c r="O66" s="286"/>
      <c r="P66" s="279"/>
      <c r="Q66" s="279"/>
      <c r="R66" s="280"/>
      <c r="S66" s="284"/>
      <c r="T66" s="280"/>
      <c r="U66" s="281"/>
      <c r="V66" s="281"/>
      <c r="W66" s="44">
        <v>0.45833333333333331</v>
      </c>
      <c r="X66" s="230">
        <v>0.50119212962962967</v>
      </c>
      <c r="Y66" s="230">
        <v>0.50596064814814812</v>
      </c>
      <c r="Z66" s="41">
        <v>4.2858796296296353E-2</v>
      </c>
      <c r="AA66" s="253">
        <v>4.7685185185184498E-3</v>
      </c>
      <c r="AB66" s="41">
        <v>4.7627314814814803E-2</v>
      </c>
      <c r="AC66" s="43">
        <v>24.304617877396705</v>
      </c>
      <c r="AD66" s="43">
        <v>21.871202916160389</v>
      </c>
      <c r="AH66" s="45"/>
      <c r="AI66" s="42"/>
      <c r="AJ66" s="45"/>
      <c r="AK66" s="43"/>
      <c r="AL66" s="43"/>
      <c r="AM66" s="44">
        <v>0.52679398148148149</v>
      </c>
      <c r="AN66" s="230">
        <v>0.5725231481481482</v>
      </c>
      <c r="AO66" s="230">
        <v>0.57512731481481483</v>
      </c>
      <c r="AP66" s="45">
        <v>4.572916666666671E-2</v>
      </c>
      <c r="AQ66" s="253">
        <v>2.6041666666666297E-3</v>
      </c>
      <c r="AR66" s="45">
        <v>4.8333333333333339E-2</v>
      </c>
      <c r="AS66" s="341">
        <v>18.223234624145785</v>
      </c>
      <c r="AT66" s="43">
        <v>17.241379310344829</v>
      </c>
      <c r="AU66" s="44">
        <v>0.5959606481481482</v>
      </c>
      <c r="AV66" s="230">
        <v>0.6433564814814815</v>
      </c>
      <c r="AW66" s="230">
        <v>0.64708333333333334</v>
      </c>
      <c r="AX66" s="45">
        <v>4.7395833333333304E-2</v>
      </c>
      <c r="AY66" s="42">
        <v>3.7268518518518423E-3</v>
      </c>
      <c r="AZ66" s="45">
        <v>5.1122685185185146E-2</v>
      </c>
      <c r="BA66" s="43">
        <v>13.186813186813188</v>
      </c>
      <c r="BB66" s="43">
        <v>12.225492415666741</v>
      </c>
      <c r="BC66" s="77">
        <v>16.997167138810198</v>
      </c>
      <c r="BD66" s="68"/>
      <c r="BE66" s="50">
        <v>0.13598379629629637</v>
      </c>
      <c r="BF66" s="50">
        <v>0.14708333333333329</v>
      </c>
      <c r="BG66" s="8"/>
      <c r="BH66" s="51">
        <v>60</v>
      </c>
      <c r="BI66" s="52">
        <v>3.263611111111111</v>
      </c>
      <c r="BJ66" s="52">
        <v>3.53</v>
      </c>
      <c r="BK66" s="2">
        <v>155</v>
      </c>
      <c r="BL66" s="2">
        <v>-39.43333333333333</v>
      </c>
      <c r="BM66" s="53">
        <v>175.56666666666666</v>
      </c>
      <c r="BN66" s="53">
        <v>175.56666666666666</v>
      </c>
      <c r="BO66" s="53">
        <v>175.56666666666666</v>
      </c>
      <c r="BP66" s="53">
        <v>175.56666666666666</v>
      </c>
      <c r="BQ66" s="53">
        <v>175.56666666666666</v>
      </c>
      <c r="BR66" s="53">
        <v>175.56666666666666</v>
      </c>
      <c r="BS66" s="53">
        <v>175.56666666666666</v>
      </c>
      <c r="BT66" s="53">
        <v>175.56666666666666</v>
      </c>
      <c r="BU66" s="54">
        <v>175.56666666666666</v>
      </c>
      <c r="BV66" s="465">
        <v>45</v>
      </c>
      <c r="BW66" s="465">
        <v>60</v>
      </c>
    </row>
    <row r="67" spans="1:75" s="5" customFormat="1">
      <c r="A67" s="55">
        <v>11</v>
      </c>
      <c r="B67" s="56">
        <v>60</v>
      </c>
      <c r="C67" s="57">
        <v>208</v>
      </c>
      <c r="D67" s="57" t="s">
        <v>234</v>
      </c>
      <c r="E67" s="57" t="s">
        <v>235</v>
      </c>
      <c r="F67" s="92"/>
      <c r="H67" s="93"/>
      <c r="I67" s="93"/>
      <c r="J67" s="41"/>
      <c r="K67" s="42"/>
      <c r="L67" s="41"/>
      <c r="M67" s="47"/>
      <c r="N67" s="47"/>
      <c r="O67" s="286"/>
      <c r="P67" s="279"/>
      <c r="Q67" s="279"/>
      <c r="R67" s="280"/>
      <c r="S67" s="284"/>
      <c r="T67" s="280"/>
      <c r="U67" s="281"/>
      <c r="V67" s="281"/>
      <c r="W67" s="44">
        <v>0.45833333333333331</v>
      </c>
      <c r="X67" s="230">
        <v>0.50086805555555558</v>
      </c>
      <c r="Y67" s="230">
        <v>0.50562499999999999</v>
      </c>
      <c r="Z67" s="41">
        <v>4.2534722222222265E-2</v>
      </c>
      <c r="AA67" s="253">
        <v>4.7569444444444109E-3</v>
      </c>
      <c r="AB67" s="41">
        <v>4.7291666666666676E-2</v>
      </c>
      <c r="AC67" s="43">
        <v>24.489795918367349</v>
      </c>
      <c r="AD67" s="43">
        <v>22.026431718061673</v>
      </c>
      <c r="AH67" s="45"/>
      <c r="AI67" s="42"/>
      <c r="AJ67" s="45"/>
      <c r="AK67" s="43"/>
      <c r="AL67" s="43"/>
      <c r="AM67" s="44">
        <v>0.52645833333333336</v>
      </c>
      <c r="AN67" s="230">
        <v>0.5664583333333334</v>
      </c>
      <c r="AO67" s="230">
        <v>0.57546296296296295</v>
      </c>
      <c r="AP67" s="45">
        <v>4.0000000000000036E-2</v>
      </c>
      <c r="AQ67" s="253">
        <v>9.0046296296295569E-3</v>
      </c>
      <c r="AR67" s="45">
        <v>4.9004629629629592E-2</v>
      </c>
      <c r="AS67" s="341">
        <v>20.833333333333336</v>
      </c>
      <c r="AT67" s="43">
        <v>17.005196032120924</v>
      </c>
      <c r="AU67" s="44">
        <v>0.59629629629629632</v>
      </c>
      <c r="AV67" s="230">
        <v>0.63057870370370372</v>
      </c>
      <c r="AW67" s="230">
        <v>0.64809027777777783</v>
      </c>
      <c r="AX67" s="45">
        <v>3.42824074074074E-2</v>
      </c>
      <c r="AY67" s="42">
        <v>1.751157407407411E-2</v>
      </c>
      <c r="AZ67" s="45">
        <v>5.179398148148151E-2</v>
      </c>
      <c r="BA67" s="43">
        <v>18.23092505064146</v>
      </c>
      <c r="BB67" s="43">
        <v>12.067039106145252</v>
      </c>
      <c r="BC67" s="77">
        <v>16.881594372801874</v>
      </c>
      <c r="BD67" s="68"/>
      <c r="BE67" s="50">
        <v>0.1168171296296297</v>
      </c>
      <c r="BF67" s="50">
        <v>0.14809027777777778</v>
      </c>
      <c r="BG67" s="8"/>
      <c r="BH67" s="51">
        <v>60</v>
      </c>
      <c r="BI67" s="52">
        <v>2.8036111111111111</v>
      </c>
      <c r="BJ67" s="52">
        <v>3.5541666666666667</v>
      </c>
      <c r="BK67" s="2">
        <v>150</v>
      </c>
      <c r="BL67" s="2">
        <v>-40.883333333333333</v>
      </c>
      <c r="BM67" s="53">
        <v>169.11666666666667</v>
      </c>
      <c r="BN67" s="53">
        <v>169.11666666666667</v>
      </c>
      <c r="BO67" s="53">
        <v>169.11666666666667</v>
      </c>
      <c r="BP67" s="53">
        <v>169.11666666666667</v>
      </c>
      <c r="BQ67" s="53">
        <v>169.11666666666667</v>
      </c>
      <c r="BR67" s="53">
        <v>169.11666666666667</v>
      </c>
      <c r="BS67" s="53">
        <v>169.11666666666667</v>
      </c>
      <c r="BT67" s="53">
        <v>169.11666666666667</v>
      </c>
      <c r="BU67" s="54">
        <v>169.11666666666667</v>
      </c>
      <c r="BV67" s="465">
        <v>45</v>
      </c>
      <c r="BW67" s="465">
        <v>60</v>
      </c>
    </row>
    <row r="68" spans="1:75" s="96" customFormat="1">
      <c r="A68" s="55">
        <v>12</v>
      </c>
      <c r="B68" s="56">
        <v>60</v>
      </c>
      <c r="C68" s="462">
        <v>251</v>
      </c>
      <c r="D68" s="463" t="s">
        <v>307</v>
      </c>
      <c r="E68" s="463" t="s">
        <v>271</v>
      </c>
      <c r="F68" s="463"/>
      <c r="G68" s="92"/>
      <c r="H68" s="93"/>
      <c r="I68" s="93"/>
      <c r="J68" s="41"/>
      <c r="K68" s="42"/>
      <c r="L68" s="41"/>
      <c r="M68" s="47"/>
      <c r="N68" s="47"/>
      <c r="O68" s="286"/>
      <c r="P68" s="279"/>
      <c r="Q68" s="279"/>
      <c r="R68" s="280"/>
      <c r="S68" s="284"/>
      <c r="T68" s="280"/>
      <c r="U68" s="281"/>
      <c r="V68" s="281"/>
      <c r="W68" s="44">
        <v>0.45833333333333298</v>
      </c>
      <c r="X68" s="230">
        <v>0.54997685185185186</v>
      </c>
      <c r="Y68" s="230">
        <v>0.55925925925925923</v>
      </c>
      <c r="Z68" s="41">
        <v>9.1643518518518874E-2</v>
      </c>
      <c r="AA68" s="253">
        <v>9.2824074074073781E-3</v>
      </c>
      <c r="AB68" s="41">
        <v>0.10092592592592625</v>
      </c>
      <c r="AC68" s="43">
        <v>11.3665066936095</v>
      </c>
      <c r="AD68" s="43">
        <v>10.321100917431194</v>
      </c>
      <c r="AE68" s="45"/>
      <c r="AF68" s="93"/>
      <c r="AG68" s="93"/>
      <c r="AH68" s="45"/>
      <c r="AI68" s="42"/>
      <c r="AJ68" s="45"/>
      <c r="AK68" s="47"/>
      <c r="AL68" s="43"/>
      <c r="AM68" s="44">
        <v>0.5800925925925926</v>
      </c>
      <c r="AN68" s="230">
        <v>0.63031249999999994</v>
      </c>
      <c r="AO68" s="230">
        <v>0.63750000000000007</v>
      </c>
      <c r="AP68" s="45">
        <v>5.0219907407407338E-2</v>
      </c>
      <c r="AQ68" s="42">
        <v>7.1875000000001243E-3</v>
      </c>
      <c r="AR68" s="45">
        <v>5.7407407407407463E-2</v>
      </c>
      <c r="AS68" s="341">
        <v>16.593685180917262</v>
      </c>
      <c r="AT68" s="43">
        <v>14.516129032258064</v>
      </c>
      <c r="AU68" s="44">
        <v>0.65833333333333344</v>
      </c>
      <c r="AV68" s="231">
        <v>0.68756944444444434</v>
      </c>
      <c r="AW68" s="230">
        <v>0.68979166666666669</v>
      </c>
      <c r="AX68" s="45">
        <v>2.9236111111110907E-2</v>
      </c>
      <c r="AY68" s="42">
        <v>2.2222222222223476E-3</v>
      </c>
      <c r="AZ68" s="45">
        <v>3.1458333333333255E-2</v>
      </c>
      <c r="BA68" s="43">
        <v>21.37767220902613</v>
      </c>
      <c r="BB68" s="43">
        <v>19.867549668874172</v>
      </c>
      <c r="BC68" s="77">
        <v>13.172338090010978</v>
      </c>
      <c r="BD68" s="49"/>
      <c r="BE68" s="50">
        <v>0.17109953703703712</v>
      </c>
      <c r="BF68" s="50">
        <v>0.18979166666666697</v>
      </c>
      <c r="BG68" s="8"/>
      <c r="BH68" s="51">
        <v>60</v>
      </c>
      <c r="BI68" s="52">
        <v>4.1063888888888886</v>
      </c>
      <c r="BJ68" s="52">
        <v>4.5549999999999997</v>
      </c>
      <c r="BK68" s="2">
        <v>145</v>
      </c>
      <c r="BL68" s="2">
        <v>-100.93333333333334</v>
      </c>
      <c r="BM68" s="53">
        <v>104.06666666666666</v>
      </c>
      <c r="BN68" s="53">
        <v>104.06666666666666</v>
      </c>
      <c r="BO68" s="53">
        <v>104.06666666666666</v>
      </c>
      <c r="BP68" s="53">
        <v>104.06666666666666</v>
      </c>
      <c r="BQ68" s="53">
        <v>104.06666666666666</v>
      </c>
      <c r="BR68" s="53">
        <v>104.06666666666666</v>
      </c>
      <c r="BS68" s="53">
        <v>104.06666666666666</v>
      </c>
      <c r="BT68" s="53">
        <v>104.06666666666666</v>
      </c>
      <c r="BU68" s="54">
        <v>104.06666666666663</v>
      </c>
      <c r="BV68" s="465">
        <v>45</v>
      </c>
      <c r="BW68" s="465">
        <v>60</v>
      </c>
    </row>
    <row r="69" spans="1:75" s="96" customFormat="1">
      <c r="A69" s="55">
        <v>13</v>
      </c>
      <c r="B69" s="56">
        <v>60</v>
      </c>
      <c r="C69" s="57">
        <v>275</v>
      </c>
      <c r="D69" s="57" t="s">
        <v>236</v>
      </c>
      <c r="E69" s="57" t="s">
        <v>237</v>
      </c>
      <c r="F69" s="92"/>
      <c r="G69" s="5"/>
      <c r="H69" s="93"/>
      <c r="I69" s="93"/>
      <c r="J69" s="41"/>
      <c r="K69" s="41"/>
      <c r="L69" s="41"/>
      <c r="M69" s="47"/>
      <c r="N69" s="47"/>
      <c r="O69" s="286"/>
      <c r="P69" s="279"/>
      <c r="Q69" s="279"/>
      <c r="R69" s="280"/>
      <c r="S69" s="284"/>
      <c r="T69" s="280"/>
      <c r="U69" s="281"/>
      <c r="V69" s="281"/>
      <c r="W69" s="44">
        <v>0.45833333333333331</v>
      </c>
      <c r="X69" s="230">
        <v>0.52894675925925927</v>
      </c>
      <c r="Y69" s="230">
        <v>0.531712962962963</v>
      </c>
      <c r="Z69" s="41">
        <v>7.0613425925925954E-2</v>
      </c>
      <c r="AA69" s="253">
        <v>2.766203703703729E-3</v>
      </c>
      <c r="AB69" s="41">
        <v>7.3379629629629683E-2</v>
      </c>
      <c r="AC69" s="43">
        <v>14.751680052450418</v>
      </c>
      <c r="AD69" s="43">
        <v>14.195583596214512</v>
      </c>
      <c r="AE69" s="5"/>
      <c r="AF69" s="5"/>
      <c r="AG69" s="5"/>
      <c r="AH69" s="45"/>
      <c r="AI69" s="41"/>
      <c r="AJ69" s="45"/>
      <c r="AK69" s="43"/>
      <c r="AL69" s="43"/>
      <c r="AM69" s="44">
        <v>0.55254629629629637</v>
      </c>
      <c r="AN69" s="230">
        <v>0.61714120370370373</v>
      </c>
      <c r="AO69" s="230">
        <v>0.61953703703703711</v>
      </c>
      <c r="AP69" s="45">
        <v>6.4594907407407365E-2</v>
      </c>
      <c r="AQ69" s="253">
        <v>2.3958333333333748E-3</v>
      </c>
      <c r="AR69" s="45">
        <v>6.699074074074074E-2</v>
      </c>
      <c r="AS69" s="341">
        <v>12.900913814728543</v>
      </c>
      <c r="AT69" s="43">
        <v>12.439530062197649</v>
      </c>
      <c r="AU69" s="44">
        <v>0.64037037037037048</v>
      </c>
      <c r="AV69" s="230">
        <v>0.69467592592592586</v>
      </c>
      <c r="AW69" s="230">
        <v>0.69666666666666666</v>
      </c>
      <c r="AX69" s="45">
        <v>5.4305555555555385E-2</v>
      </c>
      <c r="AY69" s="42">
        <v>1.9907407407407929E-3</v>
      </c>
      <c r="AZ69" s="45">
        <v>5.6296296296296178E-2</v>
      </c>
      <c r="BA69" s="43">
        <v>11.508951406649615</v>
      </c>
      <c r="BB69" s="43">
        <v>11.101973684210526</v>
      </c>
      <c r="BC69" s="77">
        <v>12.711864406779661</v>
      </c>
      <c r="BD69" s="49"/>
      <c r="BE69" s="50">
        <v>0.1895138888888887</v>
      </c>
      <c r="BF69" s="50">
        <v>0.1966666666666666</v>
      </c>
      <c r="BG69" s="8"/>
      <c r="BH69" s="51">
        <v>60</v>
      </c>
      <c r="BI69" s="52">
        <v>4.5483333333333329</v>
      </c>
      <c r="BJ69" s="52">
        <v>4.72</v>
      </c>
      <c r="BK69" s="2">
        <v>140</v>
      </c>
      <c r="BL69" s="2">
        <v>-110.83333333333334</v>
      </c>
      <c r="BM69" s="53">
        <v>89.166666666666657</v>
      </c>
      <c r="BN69" s="53">
        <v>89.166666666666657</v>
      </c>
      <c r="BO69" s="53">
        <v>89.166666666666657</v>
      </c>
      <c r="BP69" s="53">
        <v>89.166666666666657</v>
      </c>
      <c r="BQ69" s="53">
        <v>89.166666666666657</v>
      </c>
      <c r="BR69" s="53">
        <v>89.166666666666657</v>
      </c>
      <c r="BS69" s="53">
        <v>89.166666666666657</v>
      </c>
      <c r="BT69" s="53">
        <v>89.166666666666657</v>
      </c>
      <c r="BU69" s="54">
        <v>89.166666666666657</v>
      </c>
      <c r="BV69" s="465">
        <v>45</v>
      </c>
      <c r="BW69" s="465">
        <v>60</v>
      </c>
    </row>
    <row r="70" spans="1:75" s="96" customFormat="1">
      <c r="A70" s="55">
        <v>14</v>
      </c>
      <c r="B70" s="56">
        <v>60</v>
      </c>
      <c r="C70" s="57">
        <v>265</v>
      </c>
      <c r="D70" s="57" t="s">
        <v>206</v>
      </c>
      <c r="E70" s="57" t="s">
        <v>238</v>
      </c>
      <c r="F70" s="92"/>
      <c r="G70" s="5"/>
      <c r="H70" s="93"/>
      <c r="I70" s="93"/>
      <c r="J70" s="41"/>
      <c r="K70" s="41"/>
      <c r="L70" s="41"/>
      <c r="M70" s="47"/>
      <c r="N70" s="47"/>
      <c r="O70" s="286"/>
      <c r="P70" s="279"/>
      <c r="Q70" s="279"/>
      <c r="R70" s="280"/>
      <c r="S70" s="284"/>
      <c r="T70" s="280"/>
      <c r="U70" s="281"/>
      <c r="V70" s="281"/>
      <c r="W70" s="44">
        <v>0.45833333333333331</v>
      </c>
      <c r="X70" s="230">
        <v>0.51135416666666667</v>
      </c>
      <c r="Y70" s="230">
        <v>0.52465277777777775</v>
      </c>
      <c r="Z70" s="41">
        <v>5.302083333333335E-2</v>
      </c>
      <c r="AA70" s="253">
        <v>1.3298611111111081E-2</v>
      </c>
      <c r="AB70" s="41">
        <v>6.6319444444444431E-2</v>
      </c>
      <c r="AC70" s="43">
        <v>19.646365422396858</v>
      </c>
      <c r="AD70" s="43">
        <v>15.706806282722512</v>
      </c>
      <c r="AE70" s="5"/>
      <c r="AF70" s="5"/>
      <c r="AG70" s="5"/>
      <c r="AH70" s="45"/>
      <c r="AI70" s="41"/>
      <c r="AJ70" s="45"/>
      <c r="AK70" s="43"/>
      <c r="AL70" s="43"/>
      <c r="AM70" s="44">
        <v>0.54548611111111112</v>
      </c>
      <c r="AN70" s="230">
        <v>0.61203703703703705</v>
      </c>
      <c r="AO70" s="230">
        <v>0.61745370370370367</v>
      </c>
      <c r="AP70" s="45">
        <v>6.655092592592593E-2</v>
      </c>
      <c r="AQ70" s="253">
        <v>5.4166666666666252E-3</v>
      </c>
      <c r="AR70" s="45">
        <v>7.1967592592592555E-2</v>
      </c>
      <c r="AS70" s="341">
        <v>12.521739130434781</v>
      </c>
      <c r="AT70" s="43">
        <v>11.579285944033449</v>
      </c>
      <c r="AU70" s="44">
        <v>0.63828703703703704</v>
      </c>
      <c r="AV70" s="230">
        <v>0.69675925925925919</v>
      </c>
      <c r="AW70" s="230">
        <v>0.70038194444444446</v>
      </c>
      <c r="AX70" s="45">
        <v>5.8472222222222148E-2</v>
      </c>
      <c r="AY70" s="42">
        <v>3.6226851851852704E-3</v>
      </c>
      <c r="AZ70" s="45">
        <v>6.2094907407407418E-2</v>
      </c>
      <c r="BA70" s="43">
        <v>10.688836104513065</v>
      </c>
      <c r="BB70" s="43">
        <v>10.065237651444548</v>
      </c>
      <c r="BC70" s="77">
        <v>12.476173973314852</v>
      </c>
      <c r="BD70" s="49"/>
      <c r="BE70" s="50">
        <v>0.17804398148148143</v>
      </c>
      <c r="BF70" s="50">
        <v>0.2003819444444444</v>
      </c>
      <c r="BG70" s="8"/>
      <c r="BH70" s="51">
        <v>60</v>
      </c>
      <c r="BI70" s="52">
        <v>4.2730555555555556</v>
      </c>
      <c r="BJ70" s="52">
        <v>4.8091666666666661</v>
      </c>
      <c r="BK70" s="2">
        <v>135</v>
      </c>
      <c r="BL70" s="2">
        <v>-116.18333333333334</v>
      </c>
      <c r="BM70" s="53">
        <v>78.816666666666663</v>
      </c>
      <c r="BN70" s="53">
        <v>78.816666666666663</v>
      </c>
      <c r="BO70" s="53">
        <v>78.816666666666663</v>
      </c>
      <c r="BP70" s="53">
        <v>78.816666666666663</v>
      </c>
      <c r="BQ70" s="53">
        <v>78.816666666666663</v>
      </c>
      <c r="BR70" s="53">
        <v>78.816666666666663</v>
      </c>
      <c r="BS70" s="53">
        <v>78.816666666666663</v>
      </c>
      <c r="BT70" s="53">
        <v>78.816666666666663</v>
      </c>
      <c r="BU70" s="54">
        <v>78.816666666666663</v>
      </c>
      <c r="BV70" s="465">
        <v>45</v>
      </c>
      <c r="BW70" s="465">
        <v>60</v>
      </c>
    </row>
    <row r="71" spans="1:75" s="323" customFormat="1">
      <c r="A71" s="55">
        <v>15</v>
      </c>
      <c r="B71" s="56">
        <v>60</v>
      </c>
      <c r="C71" s="57">
        <v>242</v>
      </c>
      <c r="D71" s="57" t="s">
        <v>207</v>
      </c>
      <c r="E71" s="57" t="s">
        <v>208</v>
      </c>
      <c r="F71" s="92"/>
      <c r="G71" s="456"/>
      <c r="H71" s="93"/>
      <c r="I71" s="93"/>
      <c r="J71" s="41"/>
      <c r="K71" s="41"/>
      <c r="L71" s="41"/>
      <c r="M71" s="47"/>
      <c r="N71" s="47"/>
      <c r="O71" s="286"/>
      <c r="P71" s="279"/>
      <c r="Q71" s="279"/>
      <c r="R71" s="280"/>
      <c r="S71" s="284"/>
      <c r="T71" s="280"/>
      <c r="U71" s="281"/>
      <c r="V71" s="281"/>
      <c r="W71" s="44">
        <v>0.45833333333333331</v>
      </c>
      <c r="X71" s="230">
        <v>0.53335648148148151</v>
      </c>
      <c r="Y71" s="230">
        <v>0.53840277777777779</v>
      </c>
      <c r="Z71" s="41">
        <v>7.50231481481482E-2</v>
      </c>
      <c r="AA71" s="253">
        <v>5.046296296296271E-3</v>
      </c>
      <c r="AB71" s="41">
        <v>8.0069444444444471E-2</v>
      </c>
      <c r="AC71" s="43">
        <v>13.88460351743289</v>
      </c>
      <c r="AD71" s="43">
        <v>13.009540329575023</v>
      </c>
      <c r="AE71" s="456"/>
      <c r="AF71" s="456"/>
      <c r="AG71" s="456"/>
      <c r="AH71" s="45"/>
      <c r="AI71" s="41"/>
      <c r="AJ71" s="45"/>
      <c r="AK71" s="43"/>
      <c r="AL71" s="43"/>
      <c r="AM71" s="44">
        <v>0.55923611111111116</v>
      </c>
      <c r="AN71" s="230">
        <v>0.63408564814814816</v>
      </c>
      <c r="AO71" s="231">
        <v>0.63788194444444446</v>
      </c>
      <c r="AP71" s="45">
        <v>7.4849537037037006E-2</v>
      </c>
      <c r="AQ71" s="253">
        <v>3.7962962962962976E-3</v>
      </c>
      <c r="AR71" s="45">
        <v>7.8645833333333304E-2</v>
      </c>
      <c r="AS71" s="341">
        <v>11.133446729550023</v>
      </c>
      <c r="AT71" s="43">
        <v>10.596026490066226</v>
      </c>
      <c r="AU71" s="44">
        <v>0.65871527777777783</v>
      </c>
      <c r="AV71" s="231">
        <v>0.70578703703703705</v>
      </c>
      <c r="AW71" s="230">
        <v>0.71146990740740745</v>
      </c>
      <c r="AX71" s="45">
        <v>4.7071759259259216E-2</v>
      </c>
      <c r="AY71" s="42">
        <v>5.6828703703704075E-3</v>
      </c>
      <c r="AZ71" s="45">
        <v>5.2754629629629624E-2</v>
      </c>
      <c r="BA71" s="43">
        <v>13.277600196705187</v>
      </c>
      <c r="BB71" s="43">
        <v>11.84730144800351</v>
      </c>
      <c r="BC71" s="77">
        <v>12.476173973314852</v>
      </c>
      <c r="BD71" s="68"/>
      <c r="BE71" s="50">
        <v>0.17804398148148143</v>
      </c>
      <c r="BF71" s="50">
        <v>0.2003819444444444</v>
      </c>
      <c r="BG71" s="8"/>
      <c r="BH71" s="51">
        <v>60</v>
      </c>
      <c r="BI71" s="52">
        <v>4.2730555555555556</v>
      </c>
      <c r="BJ71" s="52">
        <v>4.8091666666666661</v>
      </c>
      <c r="BK71" s="2">
        <v>130</v>
      </c>
      <c r="BL71" s="2">
        <v>-132.15</v>
      </c>
      <c r="BM71" s="53">
        <v>60</v>
      </c>
      <c r="BN71" s="53">
        <v>60</v>
      </c>
      <c r="BO71" s="53">
        <v>60</v>
      </c>
      <c r="BP71" s="53">
        <v>60</v>
      </c>
      <c r="BQ71" s="53">
        <v>60</v>
      </c>
      <c r="BR71" s="53">
        <v>60</v>
      </c>
      <c r="BS71" s="53">
        <v>60</v>
      </c>
      <c r="BT71" s="53">
        <v>60</v>
      </c>
      <c r="BU71" s="54">
        <v>60</v>
      </c>
      <c r="BV71" s="465">
        <v>45</v>
      </c>
      <c r="BW71" s="465">
        <v>60</v>
      </c>
    </row>
    <row r="72" spans="1:75" s="96" customFormat="1">
      <c r="A72" s="247">
        <v>16</v>
      </c>
      <c r="B72" s="59">
        <v>60</v>
      </c>
      <c r="C72" s="60">
        <v>204</v>
      </c>
      <c r="D72" s="60" t="s">
        <v>209</v>
      </c>
      <c r="E72" s="60" t="s">
        <v>210</v>
      </c>
      <c r="F72" s="94" t="s">
        <v>81</v>
      </c>
      <c r="H72" s="95"/>
      <c r="I72" s="95"/>
      <c r="J72" s="42"/>
      <c r="K72" s="42"/>
      <c r="L72" s="42"/>
      <c r="M72" s="65"/>
      <c r="N72" s="65"/>
      <c r="O72" s="288"/>
      <c r="P72" s="289"/>
      <c r="Q72" s="289"/>
      <c r="R72" s="287"/>
      <c r="S72" s="284"/>
      <c r="T72" s="284"/>
      <c r="U72" s="285"/>
      <c r="V72" s="285"/>
      <c r="W72" s="255">
        <v>0.45833333333333331</v>
      </c>
      <c r="X72" s="234">
        <v>0.50802083333333337</v>
      </c>
      <c r="Y72" s="234">
        <v>0.51113425925925926</v>
      </c>
      <c r="Z72" s="253">
        <v>4.9687500000000051E-2</v>
      </c>
      <c r="AA72" s="253">
        <v>3.1134259259258945E-3</v>
      </c>
      <c r="AB72" s="253">
        <v>5.2800925925925946E-2</v>
      </c>
      <c r="AC72" s="254">
        <v>20.964360587002094</v>
      </c>
      <c r="AD72" s="254">
        <v>19.728189390618148</v>
      </c>
      <c r="AE72" s="270"/>
      <c r="AF72" s="270"/>
      <c r="AG72" s="270"/>
      <c r="AH72" s="256"/>
      <c r="AI72" s="253"/>
      <c r="AJ72" s="256"/>
      <c r="AK72" s="254"/>
      <c r="AL72" s="254"/>
      <c r="AM72" s="255">
        <v>0.53196759259259263</v>
      </c>
      <c r="AN72" s="234">
        <v>0.58240740740740737</v>
      </c>
      <c r="AO72" s="234">
        <v>0.5860995370370371</v>
      </c>
      <c r="AP72" s="256">
        <v>5.0439814814814743E-2</v>
      </c>
      <c r="AQ72" s="253">
        <v>3.6921296296297257E-3</v>
      </c>
      <c r="AR72" s="256">
        <v>5.4131944444444469E-2</v>
      </c>
      <c r="AS72" s="354">
        <v>16.521340064249657</v>
      </c>
      <c r="AT72" s="254">
        <v>15.394483643361131</v>
      </c>
      <c r="AU72" s="255">
        <v>0.60693287037037047</v>
      </c>
      <c r="AV72" s="234">
        <v>0.65707175925925931</v>
      </c>
      <c r="AW72" s="234">
        <v>0.65770833333333334</v>
      </c>
      <c r="AX72" s="256">
        <v>5.0138888888888844E-2</v>
      </c>
      <c r="AY72" s="253">
        <v>6.3657407407402555E-4</v>
      </c>
      <c r="AZ72" s="256">
        <v>5.077546296296287E-2</v>
      </c>
      <c r="BA72" s="254">
        <v>12.465373961218836</v>
      </c>
      <c r="BB72" s="254">
        <v>12.309095053567356</v>
      </c>
      <c r="BC72" s="259">
        <v>15.85204755614267</v>
      </c>
      <c r="BD72" s="260"/>
      <c r="BE72" s="261">
        <v>0.15026620370370364</v>
      </c>
      <c r="BF72" s="261">
        <v>0.15770833333333328</v>
      </c>
      <c r="BG72" s="70"/>
      <c r="BH72" s="71"/>
      <c r="BI72" s="72"/>
      <c r="BJ72" s="72"/>
      <c r="BK72" s="73"/>
      <c r="BL72" s="73"/>
      <c r="BM72" s="74"/>
      <c r="BN72" s="74"/>
      <c r="BO72" s="74"/>
      <c r="BP72" s="74"/>
      <c r="BQ72" s="74"/>
      <c r="BR72" s="74"/>
      <c r="BS72" s="74"/>
      <c r="BT72" s="74"/>
      <c r="BU72" s="75"/>
      <c r="BV72" s="465">
        <v>45</v>
      </c>
      <c r="BW72" s="465">
        <v>60</v>
      </c>
    </row>
    <row r="73" spans="1:75" s="96" customFormat="1">
      <c r="A73" s="58">
        <v>17</v>
      </c>
      <c r="B73" s="59">
        <v>60</v>
      </c>
      <c r="C73" s="60">
        <v>272</v>
      </c>
      <c r="D73" s="60" t="s">
        <v>211</v>
      </c>
      <c r="E73" s="60" t="s">
        <v>212</v>
      </c>
      <c r="F73" s="94" t="s">
        <v>81</v>
      </c>
      <c r="H73" s="95"/>
      <c r="I73" s="95"/>
      <c r="J73" s="42"/>
      <c r="K73" s="42"/>
      <c r="L73" s="42"/>
      <c r="M73" s="65"/>
      <c r="N73" s="65"/>
      <c r="O73" s="288"/>
      <c r="P73" s="289"/>
      <c r="Q73" s="289"/>
      <c r="R73" s="287"/>
      <c r="S73" s="284"/>
      <c r="T73" s="287"/>
      <c r="U73" s="290"/>
      <c r="V73" s="290"/>
      <c r="W73" s="62">
        <v>0.45833333333333331</v>
      </c>
      <c r="X73" s="244">
        <v>0.50026620370370367</v>
      </c>
      <c r="Y73" s="234">
        <v>0.50159722222222225</v>
      </c>
      <c r="Z73" s="253">
        <v>4.1932870370370356E-2</v>
      </c>
      <c r="AA73" s="253">
        <v>1.3310185185185786E-3</v>
      </c>
      <c r="AB73" s="253">
        <v>4.3263888888888935E-2</v>
      </c>
      <c r="AC73" s="254">
        <v>24.84129174717085</v>
      </c>
      <c r="AD73" s="254">
        <v>24.077046548956663</v>
      </c>
      <c r="AH73" s="63"/>
      <c r="AI73" s="42"/>
      <c r="AJ73" s="63"/>
      <c r="AK73" s="61"/>
      <c r="AL73" s="61"/>
      <c r="AM73" s="62">
        <v>0.52243055555555562</v>
      </c>
      <c r="AN73" s="234">
        <v>0.58359953703703704</v>
      </c>
      <c r="AO73" s="235"/>
      <c r="AP73" s="45">
        <v>6.1168981481481421E-2</v>
      </c>
      <c r="AQ73" s="253"/>
      <c r="AR73" s="45"/>
      <c r="AS73" s="354">
        <v>13.623462630085145</v>
      </c>
      <c r="AT73" s="43"/>
      <c r="AU73" s="62"/>
      <c r="AV73" s="234"/>
      <c r="AW73" s="234"/>
      <c r="AX73" s="63"/>
      <c r="AY73" s="42"/>
      <c r="AZ73" s="63"/>
      <c r="BA73" s="61"/>
      <c r="BB73" s="61"/>
      <c r="BC73" s="67"/>
      <c r="BD73" s="68"/>
      <c r="BE73" s="50"/>
      <c r="BF73" s="50"/>
      <c r="BG73" s="70"/>
      <c r="BH73" s="71"/>
      <c r="BI73" s="72"/>
      <c r="BJ73" s="72"/>
      <c r="BK73" s="73"/>
      <c r="BL73" s="73"/>
      <c r="BM73" s="74"/>
      <c r="BN73" s="74"/>
      <c r="BO73" s="74"/>
      <c r="BP73" s="74"/>
      <c r="BQ73" s="74"/>
      <c r="BR73" s="74"/>
      <c r="BS73" s="74"/>
      <c r="BT73" s="74"/>
      <c r="BU73" s="75"/>
      <c r="BV73" s="465">
        <v>45</v>
      </c>
      <c r="BW73" s="465">
        <v>60</v>
      </c>
    </row>
    <row r="74" spans="1:75" s="96" customFormat="1">
      <c r="A74" s="58">
        <v>18</v>
      </c>
      <c r="B74" s="59">
        <v>60</v>
      </c>
      <c r="C74" s="60">
        <v>203</v>
      </c>
      <c r="D74" s="60" t="s">
        <v>239</v>
      </c>
      <c r="E74" s="60" t="s">
        <v>240</v>
      </c>
      <c r="F74" s="94" t="s">
        <v>81</v>
      </c>
      <c r="H74" s="95"/>
      <c r="I74" s="95"/>
      <c r="J74" s="42"/>
      <c r="K74" s="42"/>
      <c r="L74" s="42"/>
      <c r="M74" s="65"/>
      <c r="N74" s="65"/>
      <c r="O74" s="288"/>
      <c r="P74" s="289"/>
      <c r="Q74" s="289"/>
      <c r="R74" s="287"/>
      <c r="S74" s="284"/>
      <c r="T74" s="287"/>
      <c r="U74" s="290"/>
      <c r="V74" s="290"/>
      <c r="W74" s="62">
        <v>0.45833333333333331</v>
      </c>
      <c r="X74" s="234">
        <v>0.50075231481481486</v>
      </c>
      <c r="Y74" s="234">
        <v>0.50741898148148146</v>
      </c>
      <c r="Z74" s="253">
        <v>4.2418981481481544E-2</v>
      </c>
      <c r="AA74" s="253">
        <v>6.6666666666665986E-3</v>
      </c>
      <c r="AB74" s="253">
        <v>4.9085648148148142E-2</v>
      </c>
      <c r="AC74" s="254">
        <v>24.556616643929061</v>
      </c>
      <c r="AD74" s="254">
        <v>21.221410044800752</v>
      </c>
      <c r="AH74" s="63"/>
      <c r="AI74" s="42"/>
      <c r="AJ74" s="63"/>
      <c r="AK74" s="61"/>
      <c r="AL74" s="61"/>
      <c r="AM74" s="62">
        <v>0.52825231481481483</v>
      </c>
      <c r="AN74" s="246"/>
      <c r="AO74" s="235"/>
      <c r="AP74" s="45"/>
      <c r="AQ74" s="253"/>
      <c r="AR74" s="45"/>
      <c r="AS74" s="341"/>
      <c r="AT74" s="43"/>
      <c r="AU74" s="62"/>
      <c r="AV74" s="235"/>
      <c r="AW74" s="235"/>
      <c r="AX74" s="63"/>
      <c r="AY74" s="42"/>
      <c r="AZ74" s="63"/>
      <c r="BA74" s="61"/>
      <c r="BB74" s="61"/>
      <c r="BC74" s="67"/>
      <c r="BD74" s="68"/>
      <c r="BE74" s="50"/>
      <c r="BF74" s="50"/>
      <c r="BG74" s="70"/>
      <c r="BH74" s="71"/>
      <c r="BI74" s="72"/>
      <c r="BJ74" s="72"/>
      <c r="BK74" s="73"/>
      <c r="BL74" s="73"/>
      <c r="BM74" s="74"/>
      <c r="BN74" s="74"/>
      <c r="BO74" s="74"/>
      <c r="BP74" s="74"/>
      <c r="BQ74" s="74"/>
      <c r="BR74" s="74"/>
      <c r="BS74" s="74"/>
      <c r="BT74" s="74"/>
      <c r="BU74" s="75"/>
      <c r="BV74" s="465">
        <v>45</v>
      </c>
      <c r="BW74" s="465">
        <v>60</v>
      </c>
    </row>
    <row r="75" spans="1:75" s="96" customFormat="1">
      <c r="A75" s="58">
        <v>19</v>
      </c>
      <c r="B75" s="59">
        <v>60</v>
      </c>
      <c r="C75" s="60">
        <v>221</v>
      </c>
      <c r="D75" s="60" t="s">
        <v>213</v>
      </c>
      <c r="E75" s="60" t="s">
        <v>214</v>
      </c>
      <c r="F75" s="94" t="s">
        <v>81</v>
      </c>
      <c r="H75" s="95"/>
      <c r="I75" s="95"/>
      <c r="J75" s="42"/>
      <c r="K75" s="42"/>
      <c r="L75" s="42"/>
      <c r="M75" s="65"/>
      <c r="N75" s="65"/>
      <c r="O75" s="288"/>
      <c r="P75" s="289"/>
      <c r="Q75" s="289"/>
      <c r="R75" s="287"/>
      <c r="S75" s="284"/>
      <c r="T75" s="287"/>
      <c r="U75" s="290"/>
      <c r="V75" s="290"/>
      <c r="W75" s="62">
        <v>0.45833333333333298</v>
      </c>
      <c r="X75" s="234">
        <v>0.50091435185185185</v>
      </c>
      <c r="Y75" s="234">
        <v>0.50569444444444445</v>
      </c>
      <c r="Z75" s="253">
        <v>4.2581018518518865E-2</v>
      </c>
      <c r="AA75" s="253">
        <v>4.7800925925925997E-3</v>
      </c>
      <c r="AB75" s="253">
        <v>4.7361111111111465E-2</v>
      </c>
      <c r="AC75" s="254">
        <v>24.463169339494431</v>
      </c>
      <c r="AD75" s="254">
        <v>21.994134897360702</v>
      </c>
      <c r="AH75" s="63"/>
      <c r="AI75" s="42"/>
      <c r="AJ75" s="63"/>
      <c r="AK75" s="61"/>
      <c r="AL75" s="61"/>
      <c r="AM75" s="62">
        <v>0.52652777777777782</v>
      </c>
      <c r="AN75" s="235"/>
      <c r="AO75" s="235"/>
      <c r="AP75" s="45"/>
      <c r="AQ75" s="253"/>
      <c r="AR75" s="45"/>
      <c r="AS75" s="341"/>
      <c r="AT75" s="43"/>
      <c r="AU75" s="62"/>
      <c r="AV75" s="235"/>
      <c r="AW75" s="235"/>
      <c r="AX75" s="63"/>
      <c r="AY75" s="42"/>
      <c r="AZ75" s="63"/>
      <c r="BA75" s="61"/>
      <c r="BB75" s="61"/>
      <c r="BC75" s="67"/>
      <c r="BD75" s="68"/>
      <c r="BE75" s="50"/>
      <c r="BF75" s="50"/>
      <c r="BG75" s="70"/>
      <c r="BH75" s="71"/>
      <c r="BI75" s="72"/>
      <c r="BJ75" s="72"/>
      <c r="BK75" s="73"/>
      <c r="BL75" s="73"/>
      <c r="BM75" s="74"/>
      <c r="BN75" s="74"/>
      <c r="BO75" s="74"/>
      <c r="BP75" s="74"/>
      <c r="BQ75" s="74"/>
      <c r="BR75" s="74"/>
      <c r="BS75" s="74"/>
      <c r="BT75" s="74"/>
      <c r="BU75" s="75"/>
      <c r="BV75" s="465">
        <v>45</v>
      </c>
      <c r="BW75" s="465">
        <v>60</v>
      </c>
    </row>
    <row r="76" spans="1:75" s="96" customFormat="1">
      <c r="A76" s="58">
        <v>20</v>
      </c>
      <c r="B76" s="59">
        <v>60</v>
      </c>
      <c r="C76" s="60">
        <v>245</v>
      </c>
      <c r="D76" s="60" t="s">
        <v>241</v>
      </c>
      <c r="E76" s="60" t="s">
        <v>242</v>
      </c>
      <c r="F76" s="94" t="s">
        <v>83</v>
      </c>
      <c r="H76" s="95"/>
      <c r="I76" s="95"/>
      <c r="J76" s="42"/>
      <c r="K76" s="42"/>
      <c r="L76" s="42"/>
      <c r="M76" s="65"/>
      <c r="N76" s="65"/>
      <c r="O76" s="288"/>
      <c r="P76" s="289"/>
      <c r="Q76" s="289"/>
      <c r="R76" s="287"/>
      <c r="S76" s="284"/>
      <c r="T76" s="287"/>
      <c r="U76" s="290"/>
      <c r="V76" s="290"/>
      <c r="W76" s="62">
        <v>0.45833333333333298</v>
      </c>
      <c r="X76" s="234">
        <v>0.49855324074074076</v>
      </c>
      <c r="Y76" s="234">
        <v>0.50259259259259259</v>
      </c>
      <c r="Z76" s="253">
        <v>4.0219907407407773E-2</v>
      </c>
      <c r="AA76" s="253">
        <v>4.0393518518518357E-3</v>
      </c>
      <c r="AB76" s="253">
        <v>4.4259259259259609E-2</v>
      </c>
      <c r="AC76" s="254">
        <v>25.899280575539571</v>
      </c>
      <c r="AD76" s="254">
        <v>23.535564853556487</v>
      </c>
      <c r="AH76" s="63"/>
      <c r="AI76" s="42"/>
      <c r="AJ76" s="63"/>
      <c r="AK76" s="61"/>
      <c r="AL76" s="61"/>
      <c r="AM76" s="62">
        <v>0.52342592592592596</v>
      </c>
      <c r="AN76" s="235"/>
      <c r="AO76" s="235"/>
      <c r="AP76" s="45"/>
      <c r="AQ76" s="253"/>
      <c r="AR76" s="45"/>
      <c r="AS76" s="341"/>
      <c r="AT76" s="43"/>
      <c r="AU76" s="62"/>
      <c r="AV76" s="235"/>
      <c r="AW76" s="235"/>
      <c r="AX76" s="63"/>
      <c r="AY76" s="42"/>
      <c r="AZ76" s="63"/>
      <c r="BA76" s="61"/>
      <c r="BB76" s="61"/>
      <c r="BC76" s="67"/>
      <c r="BD76" s="68"/>
      <c r="BE76" s="50"/>
      <c r="BF76" s="50"/>
      <c r="BG76" s="70"/>
      <c r="BH76" s="71"/>
      <c r="BI76" s="72"/>
      <c r="BJ76" s="72"/>
      <c r="BK76" s="73"/>
      <c r="BL76" s="73"/>
      <c r="BM76" s="74"/>
      <c r="BN76" s="74"/>
      <c r="BO76" s="74"/>
      <c r="BP76" s="74"/>
      <c r="BQ76" s="74"/>
      <c r="BR76" s="74"/>
      <c r="BS76" s="74"/>
      <c r="BT76" s="74"/>
      <c r="BU76" s="75"/>
      <c r="BV76" s="465">
        <v>45</v>
      </c>
      <c r="BW76" s="465">
        <v>60</v>
      </c>
    </row>
    <row r="77" spans="1:75" s="96" customFormat="1">
      <c r="A77" s="58">
        <v>21</v>
      </c>
      <c r="B77" s="59">
        <v>60</v>
      </c>
      <c r="C77" s="60">
        <v>246</v>
      </c>
      <c r="D77" s="60" t="s">
        <v>243</v>
      </c>
      <c r="E77" s="60" t="s">
        <v>244</v>
      </c>
      <c r="F77" s="94" t="s">
        <v>81</v>
      </c>
      <c r="H77" s="95"/>
      <c r="I77" s="95"/>
      <c r="J77" s="42"/>
      <c r="K77" s="42"/>
      <c r="L77" s="42"/>
      <c r="M77" s="65"/>
      <c r="N77" s="65"/>
      <c r="O77" s="288"/>
      <c r="P77" s="289"/>
      <c r="Q77" s="289"/>
      <c r="R77" s="287"/>
      <c r="S77" s="284"/>
      <c r="T77" s="287"/>
      <c r="U77" s="290"/>
      <c r="V77" s="290"/>
      <c r="W77" s="62">
        <v>0.45833333333333298</v>
      </c>
      <c r="X77" s="234">
        <v>0.50057870370370372</v>
      </c>
      <c r="Y77" s="234">
        <v>0.50365740740740739</v>
      </c>
      <c r="Z77" s="253">
        <v>4.2245370370370738E-2</v>
      </c>
      <c r="AA77" s="253">
        <v>3.0787037037036669E-3</v>
      </c>
      <c r="AB77" s="253">
        <v>4.5324074074074405E-2</v>
      </c>
      <c r="AC77" s="254">
        <v>24.657534246575345</v>
      </c>
      <c r="AD77" s="254">
        <v>22.982635342185905</v>
      </c>
      <c r="AH77" s="63"/>
      <c r="AI77" s="42"/>
      <c r="AJ77" s="63"/>
      <c r="AK77" s="61"/>
      <c r="AL77" s="61"/>
      <c r="AM77" s="62">
        <v>0.52449074074074076</v>
      </c>
      <c r="AN77" s="234">
        <v>0.56504629629629632</v>
      </c>
      <c r="AO77" s="234">
        <v>0.56828703703703709</v>
      </c>
      <c r="AP77" s="45">
        <v>4.0555555555555567E-2</v>
      </c>
      <c r="AQ77" s="253">
        <v>3.2407407407407662E-3</v>
      </c>
      <c r="AR77" s="256">
        <v>4.3796296296296333E-2</v>
      </c>
      <c r="AS77" s="354">
        <v>20.547945205479451</v>
      </c>
      <c r="AT77" s="254">
        <v>19.027484143763214</v>
      </c>
      <c r="AU77" s="255">
        <v>0.58912037037037046</v>
      </c>
      <c r="AV77" s="235"/>
      <c r="AW77" s="235"/>
      <c r="AX77" s="63"/>
      <c r="AY77" s="42"/>
      <c r="AZ77" s="63"/>
      <c r="BA77" s="61"/>
      <c r="BB77" s="61"/>
      <c r="BC77" s="67"/>
      <c r="BD77" s="68"/>
      <c r="BE77" s="50">
        <v>8.2800925925926305E-2</v>
      </c>
      <c r="BF77" s="50">
        <v>8.9120370370370738E-2</v>
      </c>
      <c r="BG77" s="70"/>
      <c r="BH77" s="71"/>
      <c r="BI77" s="72"/>
      <c r="BJ77" s="72"/>
      <c r="BK77" s="73"/>
      <c r="BL77" s="73"/>
      <c r="BM77" s="74"/>
      <c r="BN77" s="74"/>
      <c r="BO77" s="74"/>
      <c r="BP77" s="74"/>
      <c r="BQ77" s="74"/>
      <c r="BR77" s="74"/>
      <c r="BS77" s="74"/>
      <c r="BT77" s="74"/>
      <c r="BU77" s="75"/>
      <c r="BV77" s="465">
        <v>45</v>
      </c>
      <c r="BW77" s="465">
        <v>60</v>
      </c>
    </row>
    <row r="78" spans="1:75" s="96" customFormat="1">
      <c r="A78" s="58">
        <v>22</v>
      </c>
      <c r="B78" s="59">
        <v>60</v>
      </c>
      <c r="C78" s="60">
        <v>250</v>
      </c>
      <c r="D78" s="60" t="s">
        <v>245</v>
      </c>
      <c r="E78" s="60" t="s">
        <v>246</v>
      </c>
      <c r="F78" s="94" t="s">
        <v>81</v>
      </c>
      <c r="H78" s="95"/>
      <c r="I78" s="95"/>
      <c r="J78" s="42"/>
      <c r="K78" s="42"/>
      <c r="L78" s="42"/>
      <c r="M78" s="65"/>
      <c r="N78" s="65"/>
      <c r="O78" s="288"/>
      <c r="P78" s="289"/>
      <c r="Q78" s="289"/>
      <c r="R78" s="287"/>
      <c r="S78" s="284"/>
      <c r="T78" s="287"/>
      <c r="U78" s="290"/>
      <c r="V78" s="290"/>
      <c r="W78" s="62">
        <v>0.45833333333333298</v>
      </c>
      <c r="X78" s="234">
        <v>0.50825231481481481</v>
      </c>
      <c r="Y78" s="234">
        <v>0.51107638888888884</v>
      </c>
      <c r="Z78" s="253">
        <v>4.9918981481481828E-2</v>
      </c>
      <c r="AA78" s="253">
        <v>2.8240740740740344E-3</v>
      </c>
      <c r="AB78" s="253">
        <v>5.2743055555555862E-2</v>
      </c>
      <c r="AC78" s="254">
        <v>20.86714583816369</v>
      </c>
      <c r="AD78" s="254">
        <v>19.749835418038181</v>
      </c>
      <c r="AH78" s="63"/>
      <c r="AI78" s="42"/>
      <c r="AJ78" s="63"/>
      <c r="AK78" s="61"/>
      <c r="AL78" s="61"/>
      <c r="AM78" s="62">
        <v>0.53190972222222221</v>
      </c>
      <c r="AN78" s="234">
        <v>0.5786458333333333</v>
      </c>
      <c r="AO78" s="234">
        <v>0.58233796296296292</v>
      </c>
      <c r="AP78" s="45">
        <v>4.6736111111111089E-2</v>
      </c>
      <c r="AQ78" s="253">
        <v>3.6921296296296147E-3</v>
      </c>
      <c r="AR78" s="256">
        <v>5.0428240740740704E-2</v>
      </c>
      <c r="AS78" s="354">
        <v>17.830609212481427</v>
      </c>
      <c r="AT78" s="254">
        <v>16.525131971540052</v>
      </c>
      <c r="AU78" s="255">
        <v>0.60317129629629629</v>
      </c>
      <c r="AV78" s="235"/>
      <c r="AW78" s="235"/>
      <c r="AX78" s="63"/>
      <c r="AY78" s="42"/>
      <c r="AZ78" s="63"/>
      <c r="BA78" s="61"/>
      <c r="BB78" s="61"/>
      <c r="BC78" s="67"/>
      <c r="BD78" s="68"/>
      <c r="BE78" s="50">
        <v>9.6655092592592917E-2</v>
      </c>
      <c r="BF78" s="50">
        <v>0.10317129629629657</v>
      </c>
      <c r="BG78" s="70"/>
      <c r="BH78" s="71"/>
      <c r="BI78" s="72"/>
      <c r="BJ78" s="72"/>
      <c r="BK78" s="73"/>
      <c r="BL78" s="73"/>
      <c r="BM78" s="74"/>
      <c r="BN78" s="74"/>
      <c r="BO78" s="74"/>
      <c r="BP78" s="74"/>
      <c r="BQ78" s="74"/>
      <c r="BR78" s="74"/>
      <c r="BS78" s="74"/>
      <c r="BT78" s="74"/>
      <c r="BU78" s="75"/>
      <c r="BV78" s="465">
        <v>45</v>
      </c>
      <c r="BW78" s="465">
        <v>60</v>
      </c>
    </row>
    <row r="79" spans="1:75" s="96" customFormat="1">
      <c r="A79" s="58">
        <v>23</v>
      </c>
      <c r="B79" s="59">
        <v>60</v>
      </c>
      <c r="C79" s="60">
        <v>270</v>
      </c>
      <c r="D79" s="60" t="s">
        <v>215</v>
      </c>
      <c r="E79" s="60" t="s">
        <v>216</v>
      </c>
      <c r="F79" s="94" t="s">
        <v>81</v>
      </c>
      <c r="H79" s="95"/>
      <c r="I79" s="95"/>
      <c r="J79" s="42"/>
      <c r="K79" s="42"/>
      <c r="L79" s="42"/>
      <c r="M79" s="65"/>
      <c r="N79" s="65"/>
      <c r="O79" s="288"/>
      <c r="P79" s="289"/>
      <c r="Q79" s="289"/>
      <c r="R79" s="287"/>
      <c r="S79" s="284"/>
      <c r="T79" s="287"/>
      <c r="U79" s="290"/>
      <c r="V79" s="290"/>
      <c r="W79" s="62">
        <v>0.45833333333333298</v>
      </c>
      <c r="X79" s="234">
        <v>0.50744212962962965</v>
      </c>
      <c r="Y79" s="234">
        <v>0.5121296296296296</v>
      </c>
      <c r="Z79" s="253">
        <v>4.9108796296296664E-2</v>
      </c>
      <c r="AA79" s="253">
        <v>4.6874999999999556E-3</v>
      </c>
      <c r="AB79" s="253">
        <v>5.379629629629662E-2</v>
      </c>
      <c r="AC79" s="254">
        <v>21.211407023332544</v>
      </c>
      <c r="AD79" s="254">
        <v>19.363166953528399</v>
      </c>
      <c r="AH79" s="63"/>
      <c r="AI79" s="42"/>
      <c r="AJ79" s="63"/>
      <c r="AK79" s="61"/>
      <c r="AL79" s="61"/>
      <c r="AM79" s="62"/>
      <c r="AN79" s="235"/>
      <c r="AO79" s="235"/>
      <c r="AP79" s="45"/>
      <c r="AQ79" s="253"/>
      <c r="AR79" s="45"/>
      <c r="AS79" s="341"/>
      <c r="AT79" s="43"/>
      <c r="AU79" s="62"/>
      <c r="AV79" s="235"/>
      <c r="AW79" s="235"/>
      <c r="AX79" s="63"/>
      <c r="AY79" s="42"/>
      <c r="AZ79" s="63"/>
      <c r="BA79" s="61"/>
      <c r="BB79" s="61"/>
      <c r="BC79" s="67"/>
      <c r="BD79" s="68"/>
      <c r="BE79" s="50"/>
      <c r="BF79" s="50"/>
      <c r="BG79" s="70"/>
      <c r="BH79" s="71"/>
      <c r="BI79" s="72"/>
      <c r="BJ79" s="72"/>
      <c r="BK79" s="73"/>
      <c r="BL79" s="73"/>
      <c r="BM79" s="74"/>
      <c r="BN79" s="74"/>
      <c r="BO79" s="74"/>
      <c r="BP79" s="74"/>
      <c r="BQ79" s="74"/>
      <c r="BR79" s="74"/>
      <c r="BS79" s="74"/>
      <c r="BT79" s="74"/>
      <c r="BU79" s="75"/>
      <c r="BV79" s="465">
        <v>45</v>
      </c>
      <c r="BW79" s="465">
        <v>60</v>
      </c>
    </row>
    <row r="80" spans="1:75" s="96" customFormat="1">
      <c r="A80" s="58">
        <v>24</v>
      </c>
      <c r="B80" s="59">
        <v>60</v>
      </c>
      <c r="C80" s="60">
        <v>279</v>
      </c>
      <c r="D80" s="60" t="s">
        <v>247</v>
      </c>
      <c r="E80" s="60" t="s">
        <v>248</v>
      </c>
      <c r="F80" s="94" t="s">
        <v>81</v>
      </c>
      <c r="H80" s="95"/>
      <c r="I80" s="95"/>
      <c r="J80" s="42"/>
      <c r="K80" s="42"/>
      <c r="L80" s="42"/>
      <c r="M80" s="65"/>
      <c r="N80" s="65"/>
      <c r="O80" s="288"/>
      <c r="P80" s="289"/>
      <c r="Q80" s="289"/>
      <c r="R80" s="287"/>
      <c r="S80" s="284"/>
      <c r="T80" s="287"/>
      <c r="U80" s="290"/>
      <c r="V80" s="290"/>
      <c r="W80" s="62">
        <v>0.45833333333333298</v>
      </c>
      <c r="X80" s="234">
        <v>0.50277777777777777</v>
      </c>
      <c r="Y80" s="234">
        <v>0.51298611111111114</v>
      </c>
      <c r="Z80" s="253">
        <v>4.4444444444444786E-2</v>
      </c>
      <c r="AA80" s="253">
        <v>1.0208333333333375E-2</v>
      </c>
      <c r="AB80" s="253">
        <v>5.4652777777778161E-2</v>
      </c>
      <c r="AC80" s="254">
        <v>23.4375</v>
      </c>
      <c r="AD80" s="254">
        <v>19.05972045743329</v>
      </c>
      <c r="AH80" s="63"/>
      <c r="AI80" s="42"/>
      <c r="AJ80" s="63"/>
      <c r="AK80" s="61"/>
      <c r="AL80" s="61"/>
      <c r="AM80" s="62"/>
      <c r="AN80" s="235"/>
      <c r="AO80" s="235"/>
      <c r="AP80" s="45"/>
      <c r="AQ80" s="253"/>
      <c r="AR80" s="45"/>
      <c r="AS80" s="341"/>
      <c r="AT80" s="43"/>
      <c r="AU80" s="62"/>
      <c r="AV80" s="235"/>
      <c r="AW80" s="235"/>
      <c r="AX80" s="63"/>
      <c r="AY80" s="42"/>
      <c r="AZ80" s="63"/>
      <c r="BA80" s="61"/>
      <c r="BB80" s="61"/>
      <c r="BC80" s="67"/>
      <c r="BD80" s="68"/>
      <c r="BE80" s="50"/>
      <c r="BF80" s="50"/>
      <c r="BG80" s="70"/>
      <c r="BH80" s="71"/>
      <c r="BI80" s="72"/>
      <c r="BJ80" s="72"/>
      <c r="BK80" s="73"/>
      <c r="BL80" s="73"/>
      <c r="BM80" s="74"/>
      <c r="BN80" s="74"/>
      <c r="BO80" s="74"/>
      <c r="BP80" s="74"/>
      <c r="BQ80" s="74"/>
      <c r="BR80" s="74"/>
      <c r="BS80" s="74"/>
      <c r="BT80" s="74"/>
      <c r="BU80" s="75"/>
      <c r="BV80" s="465">
        <v>45</v>
      </c>
      <c r="BW80" s="465">
        <v>60</v>
      </c>
    </row>
    <row r="81" spans="1:75" s="1" customFormat="1">
      <c r="A81" s="103"/>
      <c r="B81" s="103">
        <v>60</v>
      </c>
      <c r="C81" s="215" t="s">
        <v>53</v>
      </c>
      <c r="D81" s="215"/>
      <c r="E81" s="215"/>
      <c r="F81" s="215"/>
      <c r="G81" s="119"/>
      <c r="H81" s="107"/>
      <c r="I81" s="107"/>
      <c r="J81" s="104"/>
      <c r="K81" s="104"/>
      <c r="L81" s="104"/>
      <c r="M81" s="104"/>
      <c r="N81" s="112"/>
      <c r="O81" s="104"/>
      <c r="P81" s="107"/>
      <c r="Q81" s="107"/>
      <c r="R81" s="104"/>
      <c r="S81" s="300"/>
      <c r="T81" s="104"/>
      <c r="U81" s="104"/>
      <c r="V81" s="112"/>
      <c r="W81" s="112"/>
      <c r="X81" s="107"/>
      <c r="Y81" s="107"/>
      <c r="Z81" s="107"/>
      <c r="AA81" s="302"/>
      <c r="AB81" s="107"/>
      <c r="AC81" s="107"/>
      <c r="AD81" s="107"/>
      <c r="AE81" s="104"/>
      <c r="AF81" s="104"/>
      <c r="AG81" s="104"/>
      <c r="AH81" s="104"/>
      <c r="AI81" s="114"/>
      <c r="AJ81" s="104"/>
      <c r="AK81" s="104"/>
      <c r="AL81" s="104"/>
      <c r="AM81" s="104"/>
      <c r="AN81" s="107"/>
      <c r="AO81" s="107"/>
      <c r="AP81" s="104"/>
      <c r="AQ81" s="300"/>
      <c r="AR81" s="104"/>
      <c r="AS81" s="112"/>
      <c r="AT81" s="112"/>
      <c r="AU81" s="104"/>
      <c r="AV81" s="104"/>
      <c r="AW81" s="104"/>
      <c r="AX81" s="104"/>
      <c r="AY81" s="114"/>
      <c r="AZ81" s="104"/>
      <c r="BA81" s="104"/>
      <c r="BB81" s="104"/>
      <c r="BC81" s="104"/>
      <c r="BD81" s="115"/>
      <c r="BE81" s="112"/>
      <c r="BF81" s="115">
        <v>60</v>
      </c>
      <c r="BG81" s="8"/>
      <c r="BH81" s="116">
        <v>0.70833333333333337</v>
      </c>
      <c r="BI81" s="117"/>
      <c r="BJ81" s="118"/>
      <c r="BK81" s="118"/>
      <c r="BL81" s="118"/>
      <c r="BM81" s="118"/>
      <c r="BN81" s="118"/>
      <c r="BO81" s="118"/>
      <c r="BP81" s="118"/>
      <c r="BQ81" s="118"/>
      <c r="BR81" s="118"/>
      <c r="BS81" s="118"/>
      <c r="BT81" s="118"/>
      <c r="BU81" s="118"/>
      <c r="BV81" s="465"/>
    </row>
    <row r="82" spans="1:75" s="5" customFormat="1">
      <c r="A82" s="55">
        <v>1</v>
      </c>
      <c r="B82" s="56">
        <v>60</v>
      </c>
      <c r="C82" s="213">
        <v>274</v>
      </c>
      <c r="D82" s="57" t="s">
        <v>249</v>
      </c>
      <c r="E82" s="57" t="s">
        <v>250</v>
      </c>
      <c r="F82" s="57"/>
      <c r="G82" s="92"/>
      <c r="H82" s="93"/>
      <c r="I82" s="93"/>
      <c r="J82" s="41"/>
      <c r="K82" s="42"/>
      <c r="L82" s="41"/>
      <c r="M82" s="47"/>
      <c r="N82" s="47"/>
      <c r="O82" s="286"/>
      <c r="P82" s="279"/>
      <c r="Q82" s="279"/>
      <c r="R82" s="280"/>
      <c r="S82" s="284"/>
      <c r="T82" s="280"/>
      <c r="U82" s="281"/>
      <c r="V82" s="281"/>
      <c r="W82" s="62">
        <v>0.4375</v>
      </c>
      <c r="X82" s="230">
        <v>0.49327546296296299</v>
      </c>
      <c r="Y82" s="230">
        <v>0.49563657407407408</v>
      </c>
      <c r="Z82" s="41">
        <v>5.5775462962962985E-2</v>
      </c>
      <c r="AA82" s="253">
        <v>2.3611111111110916E-3</v>
      </c>
      <c r="AB82" s="41">
        <v>5.8136574074074077E-2</v>
      </c>
      <c r="AC82" s="43">
        <v>18.67607387424777</v>
      </c>
      <c r="AD82" s="43">
        <v>17.917579135974517</v>
      </c>
      <c r="AE82" s="286"/>
      <c r="AF82" s="272"/>
      <c r="AG82" s="272"/>
      <c r="AH82" s="291"/>
      <c r="AI82" s="277"/>
      <c r="AJ82" s="291"/>
      <c r="AK82" s="275"/>
      <c r="AL82" s="275"/>
      <c r="AM82" s="44">
        <v>0.51646990740740739</v>
      </c>
      <c r="AN82" s="230">
        <v>0.55972222222222223</v>
      </c>
      <c r="AO82" s="230">
        <v>0.56255787037037031</v>
      </c>
      <c r="AP82" s="45">
        <v>4.3252314814814841E-2</v>
      </c>
      <c r="AQ82" s="253">
        <v>2.8356481481480733E-3</v>
      </c>
      <c r="AR82" s="45">
        <v>4.6087962962962914E-2</v>
      </c>
      <c r="AS82" s="47">
        <v>19.266791544019263</v>
      </c>
      <c r="AT82" s="43">
        <v>18.081366147664486</v>
      </c>
      <c r="AU82" s="44">
        <v>0.58339120370370368</v>
      </c>
      <c r="AV82" s="230">
        <v>0.61793981481481486</v>
      </c>
      <c r="AW82" s="230">
        <v>0.62085648148148154</v>
      </c>
      <c r="AX82" s="45">
        <v>3.4548611111111183E-2</v>
      </c>
      <c r="AY82" s="42">
        <v>2.9166666666666785E-3</v>
      </c>
      <c r="AZ82" s="45">
        <v>3.7465277777777861E-2</v>
      </c>
      <c r="BA82" s="43">
        <v>18.090452261306535</v>
      </c>
      <c r="BB82" s="43">
        <v>16.682113067655237</v>
      </c>
      <c r="BC82" s="77">
        <v>17.644175788269891</v>
      </c>
      <c r="BD82" s="68"/>
      <c r="BE82" s="50">
        <v>0.13357638888888901</v>
      </c>
      <c r="BF82" s="50">
        <v>0.14168981481481485</v>
      </c>
      <c r="BG82" s="8"/>
      <c r="BH82" s="51">
        <v>60</v>
      </c>
      <c r="BI82" s="52">
        <v>3.2058333333333335</v>
      </c>
      <c r="BJ82" s="52">
        <v>3.4005555555555556</v>
      </c>
      <c r="BK82" s="2">
        <v>200</v>
      </c>
      <c r="BL82" s="2">
        <v>0</v>
      </c>
      <c r="BM82" s="53">
        <v>260</v>
      </c>
      <c r="BN82" s="53">
        <v>260</v>
      </c>
      <c r="BO82" s="53">
        <v>260</v>
      </c>
      <c r="BP82" s="53">
        <v>260</v>
      </c>
      <c r="BQ82" s="53">
        <v>260</v>
      </c>
      <c r="BR82" s="53">
        <v>260</v>
      </c>
      <c r="BS82" s="53">
        <v>260</v>
      </c>
      <c r="BT82" s="53">
        <v>260</v>
      </c>
      <c r="BU82" s="54">
        <v>260</v>
      </c>
      <c r="BV82" s="465">
        <v>45</v>
      </c>
      <c r="BW82" s="465">
        <v>60</v>
      </c>
    </row>
    <row r="83" spans="1:75" s="5" customFormat="1">
      <c r="A83" s="55">
        <v>2</v>
      </c>
      <c r="B83" s="56">
        <v>60</v>
      </c>
      <c r="C83" s="213">
        <v>206</v>
      </c>
      <c r="D83" s="57" t="s">
        <v>251</v>
      </c>
      <c r="E83" s="57" t="s">
        <v>252</v>
      </c>
      <c r="F83" s="57"/>
      <c r="G83" s="92"/>
      <c r="H83" s="93"/>
      <c r="I83" s="93"/>
      <c r="J83" s="41"/>
      <c r="K83" s="42"/>
      <c r="L83" s="41"/>
      <c r="M83" s="47"/>
      <c r="N83" s="47"/>
      <c r="O83" s="286"/>
      <c r="P83" s="279"/>
      <c r="Q83" s="279"/>
      <c r="R83" s="280"/>
      <c r="S83" s="284"/>
      <c r="T83" s="280"/>
      <c r="U83" s="281"/>
      <c r="V83" s="281"/>
      <c r="W83" s="62">
        <v>0.4375</v>
      </c>
      <c r="X83" s="230">
        <v>0.49537037037037041</v>
      </c>
      <c r="Y83" s="230">
        <v>0.49745370370370368</v>
      </c>
      <c r="Z83" s="41">
        <v>5.7870370370370405E-2</v>
      </c>
      <c r="AA83" s="253">
        <v>2.0833333333332704E-3</v>
      </c>
      <c r="AB83" s="41">
        <v>5.9953703703703676E-2</v>
      </c>
      <c r="AC83" s="43">
        <v>18</v>
      </c>
      <c r="AD83" s="43">
        <v>17.374517374517374</v>
      </c>
      <c r="AE83" s="286"/>
      <c r="AF83" s="272"/>
      <c r="AG83" s="272"/>
      <c r="AH83" s="291"/>
      <c r="AI83" s="277"/>
      <c r="AJ83" s="291"/>
      <c r="AK83" s="275"/>
      <c r="AL83" s="275"/>
      <c r="AM83" s="44">
        <v>0.51828703703703705</v>
      </c>
      <c r="AN83" s="230">
        <v>0.56030092592592595</v>
      </c>
      <c r="AO83" s="230">
        <v>0.56365740740740744</v>
      </c>
      <c r="AP83" s="45">
        <v>4.2013888888888906E-2</v>
      </c>
      <c r="AQ83" s="253">
        <v>3.3564814814814881E-3</v>
      </c>
      <c r="AR83" s="45">
        <v>4.5370370370370394E-2</v>
      </c>
      <c r="AS83" s="47">
        <v>19.834710743801654</v>
      </c>
      <c r="AT83" s="43">
        <v>18.367346938775512</v>
      </c>
      <c r="AU83" s="44">
        <v>0.58449074074074081</v>
      </c>
      <c r="AV83" s="230">
        <v>0.61848379629629624</v>
      </c>
      <c r="AW83" s="230">
        <v>0.62299768518518517</v>
      </c>
      <c r="AX83" s="45">
        <v>3.3993055555555429E-2</v>
      </c>
      <c r="AY83" s="42">
        <v>4.5138888888889284E-3</v>
      </c>
      <c r="AZ83" s="45">
        <v>3.8506944444444358E-2</v>
      </c>
      <c r="BA83" s="43">
        <v>18.386108273748722</v>
      </c>
      <c r="BB83" s="43">
        <v>16.230838593327324</v>
      </c>
      <c r="BC83" s="77">
        <v>17.381508006759475</v>
      </c>
      <c r="BD83" s="68"/>
      <c r="BE83" s="50">
        <v>0.13387731481481474</v>
      </c>
      <c r="BF83" s="50">
        <v>0.14383101851851843</v>
      </c>
      <c r="BG83" s="8"/>
      <c r="BH83" s="51">
        <v>60</v>
      </c>
      <c r="BI83" s="52">
        <v>3.2130555555555556</v>
      </c>
      <c r="BJ83" s="52">
        <v>3.4519444444444445</v>
      </c>
      <c r="BK83" s="2">
        <v>195</v>
      </c>
      <c r="BL83" s="2">
        <v>-3.0833333333333335</v>
      </c>
      <c r="BM83" s="53">
        <v>251.91666666666666</v>
      </c>
      <c r="BN83" s="53">
        <v>251.91666666666666</v>
      </c>
      <c r="BO83" s="53">
        <v>251.91666666666666</v>
      </c>
      <c r="BP83" s="53">
        <v>251.91666666666666</v>
      </c>
      <c r="BQ83" s="53">
        <v>251.91666666666666</v>
      </c>
      <c r="BR83" s="53">
        <v>251.91666666666666</v>
      </c>
      <c r="BS83" s="53">
        <v>251.91666666666666</v>
      </c>
      <c r="BT83" s="53">
        <v>251.91666666666666</v>
      </c>
      <c r="BU83" s="54">
        <v>251.91666666666666</v>
      </c>
      <c r="BV83" s="465">
        <v>45</v>
      </c>
      <c r="BW83" s="465">
        <v>60</v>
      </c>
    </row>
    <row r="84" spans="1:75" s="5" customFormat="1">
      <c r="A84" s="55">
        <v>3</v>
      </c>
      <c r="B84" s="56">
        <v>60</v>
      </c>
      <c r="C84" s="213">
        <v>217</v>
      </c>
      <c r="D84" s="57" t="s">
        <v>253</v>
      </c>
      <c r="E84" s="57" t="s">
        <v>254</v>
      </c>
      <c r="F84" s="57"/>
      <c r="G84" s="92"/>
      <c r="H84" s="93"/>
      <c r="I84" s="93"/>
      <c r="J84" s="41"/>
      <c r="K84" s="42"/>
      <c r="L84" s="41"/>
      <c r="M84" s="47"/>
      <c r="N84" s="47"/>
      <c r="O84" s="286"/>
      <c r="P84" s="279"/>
      <c r="Q84" s="279"/>
      <c r="R84" s="280"/>
      <c r="S84" s="284"/>
      <c r="T84" s="280"/>
      <c r="U84" s="281"/>
      <c r="V84" s="281"/>
      <c r="W84" s="62">
        <v>0.4375</v>
      </c>
      <c r="X84" s="230">
        <v>0.49383101851851857</v>
      </c>
      <c r="Y84" s="230">
        <v>0.49967592592592597</v>
      </c>
      <c r="Z84" s="41">
        <v>5.6331018518518572E-2</v>
      </c>
      <c r="AA84" s="253">
        <v>5.8449074074073959E-3</v>
      </c>
      <c r="AB84" s="41">
        <v>6.2175925925925968E-2</v>
      </c>
      <c r="AC84" s="43">
        <v>18.491884117526194</v>
      </c>
      <c r="AD84" s="43">
        <v>16.753536857781086</v>
      </c>
      <c r="AE84" s="286"/>
      <c r="AF84" s="272"/>
      <c r="AG84" s="272"/>
      <c r="AH84" s="291"/>
      <c r="AI84" s="277"/>
      <c r="AJ84" s="291"/>
      <c r="AK84" s="275"/>
      <c r="AL84" s="275"/>
      <c r="AM84" s="44">
        <v>0.52050925925925928</v>
      </c>
      <c r="AN84" s="230">
        <v>0.56452546296296291</v>
      </c>
      <c r="AO84" s="230">
        <v>0.56895833333333334</v>
      </c>
      <c r="AP84" s="45">
        <v>4.4016203703703627E-2</v>
      </c>
      <c r="AQ84" s="253">
        <v>4.4328703703704342E-3</v>
      </c>
      <c r="AR84" s="45">
        <v>4.8449074074074061E-2</v>
      </c>
      <c r="AS84" s="47">
        <v>18.932421772285036</v>
      </c>
      <c r="AT84" s="43">
        <v>17.200191113234592</v>
      </c>
      <c r="AU84" s="44">
        <v>0.58979166666666671</v>
      </c>
      <c r="AV84" s="230">
        <v>0.62202546296296302</v>
      </c>
      <c r="AW84" s="230">
        <v>0.62774305555555554</v>
      </c>
      <c r="AX84" s="45">
        <v>3.2233796296296302E-2</v>
      </c>
      <c r="AY84" s="42">
        <v>5.7175925925925242E-3</v>
      </c>
      <c r="AZ84" s="45">
        <v>3.7951388888888826E-2</v>
      </c>
      <c r="BA84" s="43">
        <v>19.389587073608617</v>
      </c>
      <c r="BB84" s="43">
        <v>16.468435498627631</v>
      </c>
      <c r="BC84" s="77">
        <v>16.826361299369012</v>
      </c>
      <c r="BD84" s="68"/>
      <c r="BE84" s="50">
        <v>0.1325810185185185</v>
      </c>
      <c r="BF84" s="50">
        <v>0.14857638888888886</v>
      </c>
      <c r="BG84" s="8"/>
      <c r="BH84" s="51">
        <v>60</v>
      </c>
      <c r="BI84" s="52">
        <v>3.1819444444444445</v>
      </c>
      <c r="BJ84" s="52">
        <v>3.565833333333333</v>
      </c>
      <c r="BK84" s="2">
        <v>190</v>
      </c>
      <c r="BL84" s="2">
        <v>-9.9166666666666661</v>
      </c>
      <c r="BM84" s="53">
        <v>240.08333333333334</v>
      </c>
      <c r="BN84" s="53">
        <v>240.08333333333334</v>
      </c>
      <c r="BO84" s="53">
        <v>240.08333333333334</v>
      </c>
      <c r="BP84" s="53">
        <v>240.08333333333334</v>
      </c>
      <c r="BQ84" s="53">
        <v>240.08333333333334</v>
      </c>
      <c r="BR84" s="53">
        <v>240.08333333333334</v>
      </c>
      <c r="BS84" s="53">
        <v>240.08333333333334</v>
      </c>
      <c r="BT84" s="53">
        <v>240.08333333333334</v>
      </c>
      <c r="BU84" s="54">
        <v>240.0833333333334</v>
      </c>
      <c r="BV84" s="465">
        <v>45</v>
      </c>
      <c r="BW84" s="465">
        <v>60</v>
      </c>
    </row>
    <row r="85" spans="1:75" s="5" customFormat="1">
      <c r="A85" s="55">
        <v>4</v>
      </c>
      <c r="B85" s="56">
        <v>60</v>
      </c>
      <c r="C85" s="213">
        <v>263</v>
      </c>
      <c r="D85" s="57" t="s">
        <v>255</v>
      </c>
      <c r="E85" s="57" t="s">
        <v>256</v>
      </c>
      <c r="F85" s="57"/>
      <c r="G85" s="92"/>
      <c r="H85" s="93"/>
      <c r="I85" s="93"/>
      <c r="J85" s="41"/>
      <c r="K85" s="42"/>
      <c r="L85" s="41"/>
      <c r="M85" s="47"/>
      <c r="N85" s="47"/>
      <c r="O85" s="286"/>
      <c r="P85" s="279"/>
      <c r="Q85" s="279"/>
      <c r="R85" s="280"/>
      <c r="S85" s="284"/>
      <c r="T85" s="280"/>
      <c r="U85" s="281"/>
      <c r="V85" s="281"/>
      <c r="W85" s="62">
        <v>0.4375</v>
      </c>
      <c r="X85" s="230">
        <v>0.4939236111111111</v>
      </c>
      <c r="Y85" s="230">
        <v>0.49804398148148149</v>
      </c>
      <c r="Z85" s="41">
        <v>5.6423611111111105E-2</v>
      </c>
      <c r="AA85" s="253">
        <v>4.1203703703703853E-3</v>
      </c>
      <c r="AB85" s="41">
        <v>6.054398148148149E-2</v>
      </c>
      <c r="AC85" s="43">
        <v>18.46153846153846</v>
      </c>
      <c r="AD85" s="43">
        <v>17.205123303383676</v>
      </c>
      <c r="AE85" s="286"/>
      <c r="AF85" s="272"/>
      <c r="AG85" s="272"/>
      <c r="AH85" s="291"/>
      <c r="AI85" s="277"/>
      <c r="AJ85" s="291"/>
      <c r="AK85" s="275"/>
      <c r="AL85" s="275"/>
      <c r="AM85" s="44">
        <v>0.51887731481481481</v>
      </c>
      <c r="AN85" s="230">
        <v>0.56435185185185188</v>
      </c>
      <c r="AO85" s="230">
        <v>0.56790509259259259</v>
      </c>
      <c r="AP85" s="45">
        <v>4.5474537037037077E-2</v>
      </c>
      <c r="AQ85" s="253">
        <v>3.5532407407407041E-3</v>
      </c>
      <c r="AR85" s="45">
        <v>4.9027777777777781E-2</v>
      </c>
      <c r="AS85" s="47">
        <v>18.325273606515655</v>
      </c>
      <c r="AT85" s="43">
        <v>16.997167138810198</v>
      </c>
      <c r="AU85" s="44">
        <v>0.58873842592592596</v>
      </c>
      <c r="AV85" s="230">
        <v>0.62361111111111112</v>
      </c>
      <c r="AW85" s="230">
        <v>0.62856481481481474</v>
      </c>
      <c r="AX85" s="45">
        <v>3.4872685185185159E-2</v>
      </c>
      <c r="AY85" s="42">
        <v>4.9537037037036269E-3</v>
      </c>
      <c r="AZ85" s="45">
        <v>3.9826388888888786E-2</v>
      </c>
      <c r="BA85" s="43">
        <v>17.922336541652836</v>
      </c>
      <c r="BB85" s="43">
        <v>15.693112467306015</v>
      </c>
      <c r="BC85" s="77">
        <v>16.733808490858383</v>
      </c>
      <c r="BD85" s="68"/>
      <c r="BE85" s="50">
        <v>0.13677083333333334</v>
      </c>
      <c r="BF85" s="50">
        <v>0.14939814814814806</v>
      </c>
      <c r="BG85" s="8"/>
      <c r="BH85" s="51">
        <v>60</v>
      </c>
      <c r="BI85" s="52">
        <v>3.2824999999999998</v>
      </c>
      <c r="BJ85" s="52">
        <v>3.5855555555555556</v>
      </c>
      <c r="BK85" s="2">
        <v>185</v>
      </c>
      <c r="BL85" s="2">
        <v>-11.1</v>
      </c>
      <c r="BM85" s="53">
        <v>233.9</v>
      </c>
      <c r="BN85" s="53">
        <v>233.9</v>
      </c>
      <c r="BO85" s="53">
        <v>233.9</v>
      </c>
      <c r="BP85" s="53">
        <v>233.9</v>
      </c>
      <c r="BQ85" s="53">
        <v>233.9</v>
      </c>
      <c r="BR85" s="53">
        <v>233.9</v>
      </c>
      <c r="BS85" s="53">
        <v>233.9</v>
      </c>
      <c r="BT85" s="53">
        <v>233.9</v>
      </c>
      <c r="BU85" s="54">
        <v>233.89999999999998</v>
      </c>
      <c r="BV85" s="465">
        <v>45</v>
      </c>
      <c r="BW85" s="465">
        <v>60</v>
      </c>
    </row>
    <row r="86" spans="1:75" s="5" customFormat="1">
      <c r="A86" s="55">
        <v>5</v>
      </c>
      <c r="B86" s="56">
        <v>60</v>
      </c>
      <c r="C86" s="213">
        <v>201</v>
      </c>
      <c r="D86" s="57" t="s">
        <v>257</v>
      </c>
      <c r="E86" s="57" t="s">
        <v>258</v>
      </c>
      <c r="F86" s="57"/>
      <c r="G86" s="92"/>
      <c r="H86" s="93"/>
      <c r="I86" s="93"/>
      <c r="J86" s="41"/>
      <c r="K86" s="42"/>
      <c r="L86" s="41"/>
      <c r="M86" s="47"/>
      <c r="N86" s="47"/>
      <c r="O86" s="286"/>
      <c r="P86" s="279"/>
      <c r="Q86" s="279"/>
      <c r="R86" s="280"/>
      <c r="S86" s="284"/>
      <c r="T86" s="280"/>
      <c r="U86" s="281"/>
      <c r="V86" s="281"/>
      <c r="W86" s="62">
        <v>0.4375</v>
      </c>
      <c r="X86" s="230">
        <v>0.49344907407407407</v>
      </c>
      <c r="Y86" s="230">
        <v>0.49765046296296295</v>
      </c>
      <c r="Z86" s="41">
        <v>5.5949074074074068E-2</v>
      </c>
      <c r="AA86" s="253">
        <v>4.2013888888888795E-3</v>
      </c>
      <c r="AB86" s="41">
        <v>6.0150462962962947E-2</v>
      </c>
      <c r="AC86" s="43">
        <v>18.618121638394705</v>
      </c>
      <c r="AD86" s="43">
        <v>17.317683278814702</v>
      </c>
      <c r="AE86" s="286"/>
      <c r="AF86" s="272"/>
      <c r="AG86" s="272"/>
      <c r="AH86" s="291"/>
      <c r="AI86" s="277"/>
      <c r="AJ86" s="291"/>
      <c r="AK86" s="275"/>
      <c r="AL86" s="275"/>
      <c r="AM86" s="44">
        <v>0.51848379629629626</v>
      </c>
      <c r="AN86" s="230">
        <v>0.55978009259259254</v>
      </c>
      <c r="AO86" s="230">
        <v>0.56409722222222225</v>
      </c>
      <c r="AP86" s="45">
        <v>4.1296296296296275E-2</v>
      </c>
      <c r="AQ86" s="253">
        <v>4.3171296296297124E-3</v>
      </c>
      <c r="AR86" s="45">
        <v>4.5613425925925988E-2</v>
      </c>
      <c r="AS86" s="47">
        <v>20.179372197309419</v>
      </c>
      <c r="AT86" s="43">
        <v>18.269474752600864</v>
      </c>
      <c r="AU86" s="44">
        <v>0.58493055555555562</v>
      </c>
      <c r="AV86" s="230">
        <v>0.61799768518518516</v>
      </c>
      <c r="AW86" s="230">
        <v>0.62997685185185182</v>
      </c>
      <c r="AX86" s="45">
        <v>3.3067129629629544E-2</v>
      </c>
      <c r="AY86" s="42">
        <v>1.1979166666666652E-2</v>
      </c>
      <c r="AZ86" s="45">
        <v>4.5046296296296195E-2</v>
      </c>
      <c r="BA86" s="43">
        <v>18.90094504725236</v>
      </c>
      <c r="BB86" s="43">
        <v>13.874614594039054</v>
      </c>
      <c r="BC86" s="77">
        <v>16.577129700690712</v>
      </c>
      <c r="BD86" s="68"/>
      <c r="BE86" s="50">
        <v>0.13031249999999989</v>
      </c>
      <c r="BF86" s="50">
        <v>0.15081018518518513</v>
      </c>
      <c r="BG86" s="8"/>
      <c r="BH86" s="51">
        <v>60</v>
      </c>
      <c r="BI86" s="52">
        <v>3.1274999999999999</v>
      </c>
      <c r="BJ86" s="52">
        <v>3.6194444444444445</v>
      </c>
      <c r="BK86" s="2">
        <v>180</v>
      </c>
      <c r="BL86" s="2">
        <v>-13.133333333333333</v>
      </c>
      <c r="BM86" s="53">
        <v>226.86666666666667</v>
      </c>
      <c r="BN86" s="53">
        <v>226.86666666666667</v>
      </c>
      <c r="BO86" s="53">
        <v>226.86666666666667</v>
      </c>
      <c r="BP86" s="53">
        <v>226.86666666666667</v>
      </c>
      <c r="BQ86" s="53">
        <v>226.86666666666667</v>
      </c>
      <c r="BR86" s="53">
        <v>226.86666666666667</v>
      </c>
      <c r="BS86" s="53">
        <v>226.86666666666667</v>
      </c>
      <c r="BT86" s="53">
        <v>226.86666666666667</v>
      </c>
      <c r="BU86" s="54">
        <v>226.86666666666667</v>
      </c>
      <c r="BV86" s="465">
        <v>45</v>
      </c>
      <c r="BW86" s="465">
        <v>60</v>
      </c>
    </row>
    <row r="87" spans="1:75">
      <c r="A87" s="120" t="s">
        <v>0</v>
      </c>
      <c r="B87" s="120">
        <v>40</v>
      </c>
      <c r="C87" s="216" t="s">
        <v>54</v>
      </c>
      <c r="D87" s="216"/>
      <c r="E87" s="216"/>
      <c r="F87" s="216"/>
      <c r="G87" s="121"/>
      <c r="H87" s="122"/>
      <c r="I87" s="122"/>
      <c r="J87" s="123"/>
      <c r="K87" s="123"/>
      <c r="L87" s="123"/>
      <c r="M87" s="124"/>
      <c r="N87" s="124"/>
      <c r="O87" s="123"/>
      <c r="P87" s="123"/>
      <c r="Q87" s="123"/>
      <c r="R87" s="123"/>
      <c r="S87" s="301"/>
      <c r="T87" s="123"/>
      <c r="U87" s="123"/>
      <c r="V87" s="123"/>
      <c r="W87" s="125"/>
      <c r="X87" s="126"/>
      <c r="Y87" s="126"/>
      <c r="Z87" s="126"/>
      <c r="AA87" s="303"/>
      <c r="AB87" s="126"/>
      <c r="AC87" s="126"/>
      <c r="AD87" s="126"/>
      <c r="AE87" s="125"/>
      <c r="AF87" s="126"/>
      <c r="AG87" s="126"/>
      <c r="AH87" s="125"/>
      <c r="AI87" s="127"/>
      <c r="AJ87" s="125"/>
      <c r="AK87" s="125"/>
      <c r="AL87" s="125"/>
      <c r="AM87" s="128"/>
      <c r="AN87" s="126"/>
      <c r="AO87" s="126"/>
      <c r="AP87" s="128"/>
      <c r="AQ87" s="304"/>
      <c r="AR87" s="128"/>
      <c r="AS87" s="125"/>
      <c r="AT87" s="125"/>
      <c r="AU87" s="128"/>
      <c r="AV87" s="128"/>
      <c r="AW87" s="128"/>
      <c r="AX87" s="128"/>
      <c r="AY87" s="129"/>
      <c r="AZ87" s="128"/>
      <c r="BA87" s="128"/>
      <c r="BB87" s="128"/>
      <c r="BC87" s="128"/>
      <c r="BD87" s="130"/>
      <c r="BE87" s="125"/>
      <c r="BF87" s="120">
        <v>40</v>
      </c>
      <c r="BG87" s="8"/>
      <c r="BH87" s="131">
        <v>0.66666666666666663</v>
      </c>
      <c r="BI87" s="132"/>
      <c r="BJ87" s="54"/>
      <c r="BK87" s="54"/>
      <c r="BL87" s="54"/>
      <c r="BM87" s="54"/>
      <c r="BN87" s="54"/>
      <c r="BO87" s="54"/>
      <c r="BP87" s="54"/>
      <c r="BQ87" s="54"/>
      <c r="BR87" s="54"/>
      <c r="BS87" s="54"/>
      <c r="BT87" s="54"/>
      <c r="BU87" s="54"/>
      <c r="BV87" s="465"/>
    </row>
    <row r="88" spans="1:75" s="5" customFormat="1">
      <c r="A88" s="55">
        <v>1</v>
      </c>
      <c r="B88" s="56">
        <v>40</v>
      </c>
      <c r="C88" s="213">
        <v>347</v>
      </c>
      <c r="D88" s="57" t="s">
        <v>3858</v>
      </c>
      <c r="E88" s="57" t="s">
        <v>308</v>
      </c>
      <c r="F88" s="57"/>
      <c r="G88" s="92"/>
      <c r="H88" s="93"/>
      <c r="I88" s="93"/>
      <c r="J88" s="41"/>
      <c r="K88" s="42"/>
      <c r="L88" s="41"/>
      <c r="M88" s="47"/>
      <c r="N88" s="47"/>
      <c r="O88" s="286"/>
      <c r="P88" s="279"/>
      <c r="Q88" s="279"/>
      <c r="R88" s="280"/>
      <c r="S88" s="284"/>
      <c r="T88" s="280"/>
      <c r="U88" s="281"/>
      <c r="V88" s="281"/>
      <c r="W88" s="44">
        <v>0.52083333333333337</v>
      </c>
      <c r="X88" s="230">
        <v>0.56287037037037035</v>
      </c>
      <c r="Y88" s="230">
        <v>0.56634259259259256</v>
      </c>
      <c r="Z88" s="41">
        <v>4.2037037037036984E-2</v>
      </c>
      <c r="AA88" s="253">
        <v>3.4722222222222099E-3</v>
      </c>
      <c r="AB88" s="41">
        <v>4.5509259259259194E-2</v>
      </c>
      <c r="AC88" s="43">
        <v>24.779735682819382</v>
      </c>
      <c r="AD88" s="43">
        <v>22.889114954221771</v>
      </c>
      <c r="AE88" s="45"/>
      <c r="AF88" s="93"/>
      <c r="AG88" s="93"/>
      <c r="AH88" s="45"/>
      <c r="AI88" s="42"/>
      <c r="AJ88" s="45"/>
      <c r="AK88" s="47"/>
      <c r="AL88" s="47"/>
      <c r="AM88" s="45"/>
      <c r="AN88" s="46"/>
      <c r="AO88" s="46"/>
      <c r="AP88" s="45"/>
      <c r="AQ88" s="253"/>
      <c r="AR88" s="45"/>
      <c r="AS88" s="47"/>
      <c r="AT88" s="47"/>
      <c r="AU88" s="44">
        <v>0.58717592592592593</v>
      </c>
      <c r="AV88" s="230">
        <v>0.61805555555555558</v>
      </c>
      <c r="AW88" s="230">
        <v>0.62173611111111116</v>
      </c>
      <c r="AX88" s="45">
        <v>3.0879629629629646E-2</v>
      </c>
      <c r="AY88" s="42">
        <v>3.6805555555555758E-3</v>
      </c>
      <c r="AZ88" s="45">
        <v>3.4560185185185222E-2</v>
      </c>
      <c r="BA88" s="43">
        <v>20.239880059970016</v>
      </c>
      <c r="BB88" s="43">
        <v>18.084393837910248</v>
      </c>
      <c r="BC88" s="77">
        <v>20.815264527320039</v>
      </c>
      <c r="BD88" s="68"/>
      <c r="BE88" s="50">
        <v>7.291666666666663E-2</v>
      </c>
      <c r="BF88" s="50">
        <v>8.0069444444444415E-2</v>
      </c>
      <c r="BG88" s="8"/>
      <c r="BH88" s="51">
        <v>40</v>
      </c>
      <c r="BI88" s="52">
        <v>1.75</v>
      </c>
      <c r="BJ88" s="52">
        <v>1.9216666666666664</v>
      </c>
      <c r="BK88" s="2">
        <v>200</v>
      </c>
      <c r="BL88" s="2">
        <v>0</v>
      </c>
      <c r="BM88" s="53">
        <v>240</v>
      </c>
      <c r="BN88" s="53">
        <v>240</v>
      </c>
      <c r="BO88" s="53">
        <v>240</v>
      </c>
      <c r="BP88" s="53">
        <v>240</v>
      </c>
      <c r="BQ88" s="53">
        <v>240</v>
      </c>
      <c r="BR88" s="53">
        <v>240</v>
      </c>
      <c r="BS88" s="53">
        <v>240</v>
      </c>
      <c r="BT88" s="53">
        <v>240</v>
      </c>
      <c r="BU88" s="54">
        <v>240</v>
      </c>
      <c r="BV88" s="465">
        <v>45</v>
      </c>
      <c r="BW88" s="5">
        <v>45</v>
      </c>
    </row>
    <row r="89" spans="1:75" s="5" customFormat="1">
      <c r="A89" s="55">
        <v>2</v>
      </c>
      <c r="B89" s="56">
        <v>40</v>
      </c>
      <c r="C89" s="213">
        <v>17</v>
      </c>
      <c r="D89" s="57" t="s">
        <v>310</v>
      </c>
      <c r="E89" s="57" t="s">
        <v>311</v>
      </c>
      <c r="F89" s="57"/>
      <c r="G89" s="92"/>
      <c r="H89" s="93"/>
      <c r="I89" s="93"/>
      <c r="J89" s="41"/>
      <c r="K89" s="42"/>
      <c r="L89" s="41"/>
      <c r="M89" s="47"/>
      <c r="N89" s="47"/>
      <c r="O89" s="286"/>
      <c r="P89" s="279"/>
      <c r="Q89" s="279"/>
      <c r="R89" s="280"/>
      <c r="S89" s="284"/>
      <c r="T89" s="280"/>
      <c r="U89" s="281"/>
      <c r="V89" s="281"/>
      <c r="W89" s="44">
        <v>0.52083333333333337</v>
      </c>
      <c r="X89" s="230">
        <v>0.56149305555555562</v>
      </c>
      <c r="Y89" s="230">
        <v>0.56606481481481474</v>
      </c>
      <c r="Z89" s="41">
        <v>4.065972222222225E-2</v>
      </c>
      <c r="AA89" s="253">
        <v>4.5717592592591227E-3</v>
      </c>
      <c r="AB89" s="41">
        <v>4.5231481481481373E-2</v>
      </c>
      <c r="AC89" s="43">
        <v>25.619128949615714</v>
      </c>
      <c r="AD89" s="43">
        <v>23.02968270214944</v>
      </c>
      <c r="AE89" s="45"/>
      <c r="AF89" s="93"/>
      <c r="AG89" s="93"/>
      <c r="AH89" s="45"/>
      <c r="AI89" s="42"/>
      <c r="AJ89" s="45"/>
      <c r="AK89" s="47"/>
      <c r="AL89" s="47"/>
      <c r="AM89" s="45"/>
      <c r="AN89" s="46"/>
      <c r="AO89" s="46"/>
      <c r="AP89" s="45"/>
      <c r="AQ89" s="253"/>
      <c r="AR89" s="45"/>
      <c r="AS89" s="47"/>
      <c r="AT89" s="47"/>
      <c r="AU89" s="44">
        <v>0.58689814814814811</v>
      </c>
      <c r="AV89" s="230">
        <v>0.61508101851851849</v>
      </c>
      <c r="AW89" s="230">
        <v>0.62328703703703703</v>
      </c>
      <c r="AX89" s="45">
        <v>2.8182870370370372E-2</v>
      </c>
      <c r="AY89" s="42">
        <v>8.206018518518543E-3</v>
      </c>
      <c r="AZ89" s="45">
        <v>3.6388888888888915E-2</v>
      </c>
      <c r="BA89" s="43">
        <v>22.176591375770023</v>
      </c>
      <c r="BB89" s="43">
        <v>17.175572519083968</v>
      </c>
      <c r="BC89" s="77">
        <v>20.419739081111743</v>
      </c>
      <c r="BD89" s="68"/>
      <c r="BE89" s="50">
        <v>7.4652777777777679E-2</v>
      </c>
      <c r="BF89" s="50">
        <v>8.1192129629629517E-2</v>
      </c>
      <c r="BG89" s="8"/>
      <c r="BH89" s="51">
        <v>40</v>
      </c>
      <c r="BI89" s="52">
        <v>1.7916666666666665</v>
      </c>
      <c r="BJ89" s="52">
        <v>1.9486111111111111</v>
      </c>
      <c r="BK89" s="2">
        <v>195</v>
      </c>
      <c r="BL89" s="2">
        <v>-2.2333333333333334</v>
      </c>
      <c r="BM89" s="53">
        <v>232.76666666666668</v>
      </c>
      <c r="BN89" s="53">
        <v>232.76666666666668</v>
      </c>
      <c r="BO89" s="53">
        <v>232.76666666666668</v>
      </c>
      <c r="BP89" s="53">
        <v>232.76666666666668</v>
      </c>
      <c r="BQ89" s="53">
        <v>232.76666666666668</v>
      </c>
      <c r="BR89" s="53">
        <v>232.76666666666668</v>
      </c>
      <c r="BS89" s="53">
        <v>232.76666666666668</v>
      </c>
      <c r="BT89" s="53">
        <v>232.76666666666668</v>
      </c>
      <c r="BU89" s="54">
        <v>232.76666666666668</v>
      </c>
      <c r="BV89" s="465">
        <v>45</v>
      </c>
      <c r="BW89" s="5">
        <v>45</v>
      </c>
    </row>
    <row r="90" spans="1:75" s="5" customFormat="1">
      <c r="A90" s="55">
        <v>3</v>
      </c>
      <c r="B90" s="56">
        <v>40</v>
      </c>
      <c r="C90" s="213">
        <v>236</v>
      </c>
      <c r="D90" s="57" t="s">
        <v>312</v>
      </c>
      <c r="E90" s="57" t="s">
        <v>313</v>
      </c>
      <c r="F90" s="57"/>
      <c r="G90" s="92"/>
      <c r="H90" s="93"/>
      <c r="I90" s="93"/>
      <c r="J90" s="41"/>
      <c r="K90" s="42"/>
      <c r="L90" s="41"/>
      <c r="M90" s="47"/>
      <c r="N90" s="47"/>
      <c r="O90" s="286"/>
      <c r="P90" s="279"/>
      <c r="Q90" s="279"/>
      <c r="R90" s="280"/>
      <c r="S90" s="284"/>
      <c r="T90" s="280"/>
      <c r="U90" s="281"/>
      <c r="V90" s="281"/>
      <c r="W90" s="44">
        <v>0.52083333333333337</v>
      </c>
      <c r="X90" s="230">
        <v>0.56334490740740739</v>
      </c>
      <c r="Y90" s="230">
        <v>0.56805555555555554</v>
      </c>
      <c r="Z90" s="41">
        <v>4.2511574074074021E-2</v>
      </c>
      <c r="AA90" s="253">
        <v>4.7106481481481444E-3</v>
      </c>
      <c r="AB90" s="41">
        <v>4.7222222222222165E-2</v>
      </c>
      <c r="AC90" s="43">
        <v>24.503130955622112</v>
      </c>
      <c r="AD90" s="43">
        <v>22.058823529411764</v>
      </c>
      <c r="AE90" s="45"/>
      <c r="AF90" s="93"/>
      <c r="AG90" s="93"/>
      <c r="AH90" s="45"/>
      <c r="AI90" s="42"/>
      <c r="AJ90" s="45"/>
      <c r="AK90" s="47"/>
      <c r="AL90" s="47"/>
      <c r="AM90" s="45"/>
      <c r="AN90" s="46"/>
      <c r="AO90" s="46"/>
      <c r="AP90" s="45"/>
      <c r="AQ90" s="253"/>
      <c r="AR90" s="45"/>
      <c r="AS90" s="47"/>
      <c r="AT90" s="47"/>
      <c r="AU90" s="44">
        <v>0.58888888888888891</v>
      </c>
      <c r="AV90" s="230">
        <v>0.61849537037037039</v>
      </c>
      <c r="AW90" s="230">
        <v>0.62405092592592593</v>
      </c>
      <c r="AX90" s="45">
        <v>2.9606481481481484E-2</v>
      </c>
      <c r="AY90" s="42">
        <v>5.5555555555555358E-3</v>
      </c>
      <c r="AZ90" s="45">
        <v>3.5162037037037019E-2</v>
      </c>
      <c r="BA90" s="43">
        <v>21.11024237685692</v>
      </c>
      <c r="BB90" s="43">
        <v>17.774851876234365</v>
      </c>
      <c r="BC90" s="77">
        <v>20.230401798257937</v>
      </c>
      <c r="BD90" s="68"/>
      <c r="BE90" s="50">
        <v>6.8842592592592622E-2</v>
      </c>
      <c r="BF90" s="50">
        <v>8.1620370370370288E-2</v>
      </c>
      <c r="BG90" s="8"/>
      <c r="BH90" s="51">
        <v>40</v>
      </c>
      <c r="BI90" s="52">
        <v>1.652222222222222</v>
      </c>
      <c r="BJ90" s="52">
        <v>1.9588888888888889</v>
      </c>
      <c r="BK90" s="2">
        <v>190</v>
      </c>
      <c r="BL90" s="2">
        <v>-3.3333333333333335</v>
      </c>
      <c r="BM90" s="53">
        <v>226.66666666666666</v>
      </c>
      <c r="BN90" s="53">
        <v>226.66666666666666</v>
      </c>
      <c r="BO90" s="53">
        <v>226.66666666666666</v>
      </c>
      <c r="BP90" s="53">
        <v>226.66666666666666</v>
      </c>
      <c r="BQ90" s="53">
        <v>226.66666666666666</v>
      </c>
      <c r="BR90" s="53">
        <v>226.66666666666666</v>
      </c>
      <c r="BS90" s="53">
        <v>226.66666666666666</v>
      </c>
      <c r="BT90" s="53">
        <v>226.66666666666666</v>
      </c>
      <c r="BU90" s="54">
        <v>226.66666666666666</v>
      </c>
      <c r="BV90" s="465">
        <v>45</v>
      </c>
      <c r="BW90" s="465">
        <v>45</v>
      </c>
    </row>
    <row r="91" spans="1:75" s="5" customFormat="1">
      <c r="A91" s="55">
        <v>4</v>
      </c>
      <c r="B91" s="56">
        <v>40</v>
      </c>
      <c r="C91" s="213">
        <v>233</v>
      </c>
      <c r="D91" s="57" t="s">
        <v>314</v>
      </c>
      <c r="E91" s="57" t="s">
        <v>315</v>
      </c>
      <c r="F91" s="57"/>
      <c r="G91" s="92"/>
      <c r="H91" s="93"/>
      <c r="I91" s="93"/>
      <c r="J91" s="41"/>
      <c r="K91" s="42"/>
      <c r="L91" s="41"/>
      <c r="M91" s="47"/>
      <c r="N91" s="47"/>
      <c r="O91" s="286"/>
      <c r="P91" s="279"/>
      <c r="Q91" s="279"/>
      <c r="R91" s="280"/>
      <c r="S91" s="284"/>
      <c r="T91" s="280"/>
      <c r="U91" s="281"/>
      <c r="V91" s="281"/>
      <c r="W91" s="44">
        <v>0.52083333333333337</v>
      </c>
      <c r="X91" s="230">
        <v>0.56189814814814809</v>
      </c>
      <c r="Y91" s="230">
        <v>0.56703703703703701</v>
      </c>
      <c r="Z91" s="41">
        <v>4.1064814814814721E-2</v>
      </c>
      <c r="AA91" s="253">
        <v>5.138888888888915E-3</v>
      </c>
      <c r="AB91" s="41">
        <v>4.6203703703703636E-2</v>
      </c>
      <c r="AC91" s="43">
        <v>25.366403607666292</v>
      </c>
      <c r="AD91" s="43">
        <v>22.54509018036072</v>
      </c>
      <c r="AE91" s="45"/>
      <c r="AF91" s="93"/>
      <c r="AG91" s="93"/>
      <c r="AH91" s="45"/>
      <c r="AI91" s="42"/>
      <c r="AJ91" s="45"/>
      <c r="AK91" s="47"/>
      <c r="AL91" s="47"/>
      <c r="AM91" s="45"/>
      <c r="AN91" s="46"/>
      <c r="AO91" s="46"/>
      <c r="AP91" s="45"/>
      <c r="AQ91" s="253"/>
      <c r="AR91" s="45"/>
      <c r="AS91" s="47"/>
      <c r="AT91" s="47"/>
      <c r="AU91" s="44">
        <v>0.58787037037037038</v>
      </c>
      <c r="AV91" s="230">
        <v>0.61925925925925929</v>
      </c>
      <c r="AW91" s="230">
        <v>0.62597222222222226</v>
      </c>
      <c r="AX91" s="45">
        <v>3.1388888888888911E-2</v>
      </c>
      <c r="AY91" s="42">
        <v>6.7129629629629761E-3</v>
      </c>
      <c r="AZ91" s="45">
        <v>3.8101851851851887E-2</v>
      </c>
      <c r="BA91" s="43">
        <v>19.911504424778762</v>
      </c>
      <c r="BB91" s="43">
        <v>16.403402187120289</v>
      </c>
      <c r="BC91" s="77">
        <v>19.769357495881383</v>
      </c>
      <c r="BD91" s="68"/>
      <c r="BE91" s="50">
        <v>7.2118055555555505E-2</v>
      </c>
      <c r="BF91" s="50">
        <v>8.2384259259259185E-2</v>
      </c>
      <c r="BG91" s="8"/>
      <c r="BH91" s="51">
        <v>40</v>
      </c>
      <c r="BI91" s="52">
        <v>1.7308333333333334</v>
      </c>
      <c r="BJ91" s="52">
        <v>1.9772222222222224</v>
      </c>
      <c r="BK91" s="2">
        <v>185</v>
      </c>
      <c r="BL91" s="2">
        <v>-6.1</v>
      </c>
      <c r="BM91" s="53">
        <v>218.9</v>
      </c>
      <c r="BN91" s="53">
        <v>218.9</v>
      </c>
      <c r="BO91" s="53">
        <v>218.9</v>
      </c>
      <c r="BP91" s="53">
        <v>218.9</v>
      </c>
      <c r="BQ91" s="53">
        <v>218.9</v>
      </c>
      <c r="BR91" s="53">
        <v>218.9</v>
      </c>
      <c r="BS91" s="53">
        <v>218.9</v>
      </c>
      <c r="BT91" s="53">
        <v>218.9</v>
      </c>
      <c r="BU91" s="54">
        <v>218.90000000000003</v>
      </c>
      <c r="BV91" s="465">
        <v>45</v>
      </c>
      <c r="BW91" s="465">
        <v>45</v>
      </c>
    </row>
    <row r="92" spans="1:75" s="5" customFormat="1">
      <c r="A92" s="55">
        <v>5</v>
      </c>
      <c r="B92" s="56">
        <v>40</v>
      </c>
      <c r="C92" s="213">
        <v>337</v>
      </c>
      <c r="D92" s="57" t="s">
        <v>316</v>
      </c>
      <c r="E92" s="57" t="s">
        <v>317</v>
      </c>
      <c r="F92" s="57"/>
      <c r="G92" s="92"/>
      <c r="H92" s="93"/>
      <c r="I92" s="93"/>
      <c r="J92" s="41"/>
      <c r="K92" s="42"/>
      <c r="L92" s="41"/>
      <c r="M92" s="47"/>
      <c r="N92" s="47"/>
      <c r="O92" s="286"/>
      <c r="P92" s="279"/>
      <c r="Q92" s="279"/>
      <c r="R92" s="280"/>
      <c r="S92" s="284"/>
      <c r="T92" s="280"/>
      <c r="U92" s="281"/>
      <c r="V92" s="281"/>
      <c r="W92" s="44">
        <v>0.52083333333333337</v>
      </c>
      <c r="X92" s="230">
        <v>0.56309027777777776</v>
      </c>
      <c r="Y92" s="230">
        <v>0.56660879629629635</v>
      </c>
      <c r="Z92" s="41">
        <v>4.2256944444444389E-2</v>
      </c>
      <c r="AA92" s="253">
        <v>3.5185185185185874E-3</v>
      </c>
      <c r="AB92" s="41">
        <v>4.5775462962962976E-2</v>
      </c>
      <c r="AC92" s="43">
        <v>24.650780608052589</v>
      </c>
      <c r="AD92" s="43">
        <v>22.756005056890015</v>
      </c>
      <c r="AE92" s="45"/>
      <c r="AF92" s="93"/>
      <c r="AG92" s="93"/>
      <c r="AH92" s="45"/>
      <c r="AI92" s="42"/>
      <c r="AJ92" s="45"/>
      <c r="AK92" s="47"/>
      <c r="AL92" s="47"/>
      <c r="AM92" s="45"/>
      <c r="AN92" s="46"/>
      <c r="AO92" s="46"/>
      <c r="AP92" s="45"/>
      <c r="AQ92" s="253"/>
      <c r="AR92" s="45"/>
      <c r="AS92" s="47"/>
      <c r="AT92" s="47"/>
      <c r="AU92" s="44">
        <v>0.58744212962962972</v>
      </c>
      <c r="AV92" s="230">
        <v>0.6152199074074074</v>
      </c>
      <c r="AW92" s="230">
        <v>0.62722222222222224</v>
      </c>
      <c r="AX92" s="45">
        <v>2.7777777777777679E-2</v>
      </c>
      <c r="AY92" s="42">
        <v>1.2002314814814841E-2</v>
      </c>
      <c r="AZ92" s="45">
        <v>3.978009259259252E-2</v>
      </c>
      <c r="BA92" s="43">
        <v>22.5</v>
      </c>
      <c r="BB92" s="43">
        <v>15.711376200174572</v>
      </c>
      <c r="BC92" s="77">
        <v>19.480519480519483</v>
      </c>
      <c r="BD92" s="68"/>
      <c r="BE92" s="50">
        <v>7.2453703703703631E-2</v>
      </c>
      <c r="BF92" s="50">
        <v>8.4305555555555522E-2</v>
      </c>
      <c r="BG92" s="8"/>
      <c r="BH92" s="51">
        <v>40</v>
      </c>
      <c r="BI92" s="52">
        <v>1.7388888888888889</v>
      </c>
      <c r="BJ92" s="52">
        <v>2.0233333333333334</v>
      </c>
      <c r="BK92" s="2">
        <v>180</v>
      </c>
      <c r="BL92" s="2">
        <v>-7.9</v>
      </c>
      <c r="BM92" s="53">
        <v>212.1</v>
      </c>
      <c r="BN92" s="53">
        <v>212.1</v>
      </c>
      <c r="BO92" s="53">
        <v>212.1</v>
      </c>
      <c r="BP92" s="53">
        <v>212.1</v>
      </c>
      <c r="BQ92" s="53">
        <v>212.1</v>
      </c>
      <c r="BR92" s="53">
        <v>212.1</v>
      </c>
      <c r="BS92" s="53">
        <v>212.1</v>
      </c>
      <c r="BT92" s="53">
        <v>212.1</v>
      </c>
      <c r="BU92" s="54">
        <v>212.1</v>
      </c>
      <c r="BV92" s="465">
        <v>45</v>
      </c>
      <c r="BW92" s="465">
        <v>45</v>
      </c>
    </row>
    <row r="93" spans="1:75" s="5" customFormat="1">
      <c r="A93" s="55">
        <v>6</v>
      </c>
      <c r="B93" s="56">
        <v>40</v>
      </c>
      <c r="C93" s="213">
        <v>248</v>
      </c>
      <c r="D93" s="57" t="s">
        <v>260</v>
      </c>
      <c r="E93" s="57" t="s">
        <v>318</v>
      </c>
      <c r="F93" s="57"/>
      <c r="G93" s="92"/>
      <c r="H93" s="93"/>
      <c r="I93" s="93"/>
      <c r="J93" s="41"/>
      <c r="K93" s="42"/>
      <c r="L93" s="41"/>
      <c r="M93" s="47"/>
      <c r="N93" s="47"/>
      <c r="O93" s="286"/>
      <c r="P93" s="279"/>
      <c r="Q93" s="279"/>
      <c r="R93" s="280"/>
      <c r="S93" s="284"/>
      <c r="T93" s="280"/>
      <c r="U93" s="281"/>
      <c r="V93" s="281"/>
      <c r="W93" s="44">
        <v>0.52083333333333337</v>
      </c>
      <c r="X93" s="230">
        <v>0.56371527777777775</v>
      </c>
      <c r="Y93" s="230">
        <v>0.5683449074074074</v>
      </c>
      <c r="Z93" s="41">
        <v>4.2881944444444375E-2</v>
      </c>
      <c r="AA93" s="253">
        <v>4.6296296296296502E-3</v>
      </c>
      <c r="AB93" s="41">
        <v>4.7511574074074026E-2</v>
      </c>
      <c r="AC93" s="43">
        <v>24.291497975708506</v>
      </c>
      <c r="AD93" s="43">
        <v>21.924482338611451</v>
      </c>
      <c r="AE93" s="45"/>
      <c r="AF93" s="93"/>
      <c r="AG93" s="93"/>
      <c r="AH93" s="45"/>
      <c r="AI93" s="42"/>
      <c r="AJ93" s="45"/>
      <c r="AK93" s="47"/>
      <c r="AL93" s="47"/>
      <c r="AM93" s="45"/>
      <c r="AN93" s="46"/>
      <c r="AO93" s="46"/>
      <c r="AP93" s="45"/>
      <c r="AQ93" s="253"/>
      <c r="AR93" s="45"/>
      <c r="AS93" s="47"/>
      <c r="AT93" s="47"/>
      <c r="AU93" s="44">
        <v>0.58917824074074077</v>
      </c>
      <c r="AV93" s="230">
        <v>0.62187500000000007</v>
      </c>
      <c r="AW93" s="230">
        <v>0.62777777777777777</v>
      </c>
      <c r="AX93" s="45">
        <v>3.26967592592593E-2</v>
      </c>
      <c r="AY93" s="42">
        <v>5.9027777777777013E-3</v>
      </c>
      <c r="AZ93" s="45">
        <v>3.8599537037037002E-2</v>
      </c>
      <c r="BA93" s="43">
        <v>19.115044247787612</v>
      </c>
      <c r="BB93" s="43">
        <v>16.191904047976013</v>
      </c>
      <c r="BC93" s="77">
        <v>19.354838709677416</v>
      </c>
      <c r="BD93" s="68"/>
      <c r="BE93" s="50">
        <v>7.0034722222222068E-2</v>
      </c>
      <c r="BF93" s="50">
        <v>8.5555555555555496E-2</v>
      </c>
      <c r="BG93" s="8"/>
      <c r="BH93" s="51">
        <v>40</v>
      </c>
      <c r="BI93" s="52">
        <v>1.6808333333333332</v>
      </c>
      <c r="BJ93" s="52">
        <v>2.0533333333333332</v>
      </c>
      <c r="BK93" s="2">
        <v>175</v>
      </c>
      <c r="BL93" s="2">
        <v>-8.6999999999999993</v>
      </c>
      <c r="BM93" s="53">
        <v>206.3</v>
      </c>
      <c r="BN93" s="53">
        <v>206.3</v>
      </c>
      <c r="BO93" s="53">
        <v>206.3</v>
      </c>
      <c r="BP93" s="53">
        <v>206.3</v>
      </c>
      <c r="BQ93" s="53">
        <v>206.3</v>
      </c>
      <c r="BR93" s="53">
        <v>206.3</v>
      </c>
      <c r="BS93" s="53">
        <v>206.3</v>
      </c>
      <c r="BT93" s="53">
        <v>206.3</v>
      </c>
      <c r="BU93" s="54">
        <v>206.3</v>
      </c>
      <c r="BV93" s="465">
        <v>45</v>
      </c>
      <c r="BW93" s="465">
        <v>45</v>
      </c>
    </row>
    <row r="94" spans="1:75" s="5" customFormat="1">
      <c r="A94" s="55">
        <v>7</v>
      </c>
      <c r="B94" s="56">
        <v>40</v>
      </c>
      <c r="C94" s="213">
        <v>300</v>
      </c>
      <c r="D94" s="57" t="s">
        <v>319</v>
      </c>
      <c r="E94" s="57" t="s">
        <v>3864</v>
      </c>
      <c r="F94" s="57"/>
      <c r="G94" s="92"/>
      <c r="H94" s="93"/>
      <c r="I94" s="93"/>
      <c r="J94" s="41"/>
      <c r="K94" s="42"/>
      <c r="L94" s="41"/>
      <c r="M94" s="47"/>
      <c r="N94" s="47"/>
      <c r="O94" s="286"/>
      <c r="P94" s="279"/>
      <c r="Q94" s="279"/>
      <c r="R94" s="280"/>
      <c r="S94" s="284"/>
      <c r="T94" s="280"/>
      <c r="U94" s="281"/>
      <c r="V94" s="281"/>
      <c r="W94" s="44">
        <v>0.52083333333333337</v>
      </c>
      <c r="X94" s="230">
        <v>0.56336805555555558</v>
      </c>
      <c r="Y94" s="230">
        <v>0.56929398148148147</v>
      </c>
      <c r="Z94" s="41">
        <v>4.253472222222221E-2</v>
      </c>
      <c r="AA94" s="253">
        <v>5.9259259259258901E-3</v>
      </c>
      <c r="AB94" s="41">
        <v>4.84606481481481E-2</v>
      </c>
      <c r="AC94" s="43">
        <v>24.489795918367349</v>
      </c>
      <c r="AD94" s="43">
        <v>21.495103893002149</v>
      </c>
      <c r="AE94" s="45"/>
      <c r="AF94" s="93"/>
      <c r="AG94" s="93"/>
      <c r="AH94" s="45"/>
      <c r="AI94" s="42"/>
      <c r="AJ94" s="45"/>
      <c r="AK94" s="47"/>
      <c r="AL94" s="47"/>
      <c r="AM94" s="45"/>
      <c r="AN94" s="46"/>
      <c r="AO94" s="46"/>
      <c r="AP94" s="45"/>
      <c r="AQ94" s="253"/>
      <c r="AR94" s="45"/>
      <c r="AS94" s="47"/>
      <c r="AT94" s="47"/>
      <c r="AU94" s="44">
        <v>0.59012731481481484</v>
      </c>
      <c r="AV94" s="230">
        <v>0.62292824074074071</v>
      </c>
      <c r="AW94" s="230">
        <v>0.62893518518518521</v>
      </c>
      <c r="AX94" s="45">
        <v>3.2800925925925872E-2</v>
      </c>
      <c r="AY94" s="42">
        <v>6.0069444444444953E-3</v>
      </c>
      <c r="AZ94" s="45">
        <v>3.8807870370370368E-2</v>
      </c>
      <c r="BA94" s="43">
        <v>19.054340155257584</v>
      </c>
      <c r="BB94" s="43">
        <v>16.104980614375187</v>
      </c>
      <c r="BC94" s="77">
        <v>19.098143236074268</v>
      </c>
      <c r="BD94" s="68"/>
      <c r="BE94" s="50">
        <v>7.5578703703703676E-2</v>
      </c>
      <c r="BF94" s="50">
        <v>8.6111111111111027E-2</v>
      </c>
      <c r="BG94" s="8"/>
      <c r="BH94" s="51">
        <v>40</v>
      </c>
      <c r="BI94" s="52">
        <v>1.8138888888888889</v>
      </c>
      <c r="BJ94" s="52">
        <v>2.0666666666666669</v>
      </c>
      <c r="BK94" s="2">
        <v>170</v>
      </c>
      <c r="BL94" s="2">
        <v>-10.366666666666667</v>
      </c>
      <c r="BM94" s="53">
        <v>199.63333333333333</v>
      </c>
      <c r="BN94" s="53">
        <v>199.63333333333333</v>
      </c>
      <c r="BO94" s="53">
        <v>199.63333333333333</v>
      </c>
      <c r="BP94" s="53">
        <v>199.63333333333333</v>
      </c>
      <c r="BQ94" s="53">
        <v>199.63333333333333</v>
      </c>
      <c r="BR94" s="53">
        <v>199.63333333333333</v>
      </c>
      <c r="BS94" s="53">
        <v>199.63333333333333</v>
      </c>
      <c r="BT94" s="53">
        <v>199.63333333333333</v>
      </c>
      <c r="BU94" s="54">
        <v>199.63333333333333</v>
      </c>
      <c r="BV94" s="465">
        <v>45</v>
      </c>
      <c r="BW94" s="465">
        <v>45</v>
      </c>
    </row>
    <row r="95" spans="1:75" s="5" customFormat="1">
      <c r="A95" s="55">
        <v>8</v>
      </c>
      <c r="B95" s="56">
        <v>40</v>
      </c>
      <c r="C95" s="213">
        <v>42</v>
      </c>
      <c r="D95" s="57" t="s">
        <v>261</v>
      </c>
      <c r="E95" s="57" t="s">
        <v>262</v>
      </c>
      <c r="F95" s="57"/>
      <c r="G95" s="92"/>
      <c r="H95" s="93"/>
      <c r="I95" s="93"/>
      <c r="J95" s="41"/>
      <c r="K95" s="42"/>
      <c r="L95" s="41"/>
      <c r="M95" s="47"/>
      <c r="N95" s="47"/>
      <c r="O95" s="286"/>
      <c r="P95" s="279"/>
      <c r="Q95" s="279"/>
      <c r="R95" s="280"/>
      <c r="S95" s="284"/>
      <c r="T95" s="280"/>
      <c r="U95" s="281"/>
      <c r="V95" s="281"/>
      <c r="W95" s="44">
        <v>0.52083333333333337</v>
      </c>
      <c r="X95" s="230">
        <v>0.56502314814814814</v>
      </c>
      <c r="Y95" s="230">
        <v>0.56921296296296298</v>
      </c>
      <c r="Z95" s="41">
        <v>4.4189814814814765E-2</v>
      </c>
      <c r="AA95" s="253">
        <v>4.1898148148148406E-3</v>
      </c>
      <c r="AB95" s="41">
        <v>4.8379629629629606E-2</v>
      </c>
      <c r="AC95" s="43">
        <v>23.572551073860655</v>
      </c>
      <c r="AD95" s="43">
        <v>21.5311004784689</v>
      </c>
      <c r="AE95" s="45"/>
      <c r="AF95" s="93"/>
      <c r="AG95" s="93"/>
      <c r="AH95" s="45"/>
      <c r="AI95" s="42"/>
      <c r="AJ95" s="45"/>
      <c r="AK95" s="47"/>
      <c r="AL95" s="47"/>
      <c r="AM95" s="45"/>
      <c r="AN95" s="46"/>
      <c r="AO95" s="46"/>
      <c r="AP95" s="45"/>
      <c r="AQ95" s="253"/>
      <c r="AR95" s="45"/>
      <c r="AS95" s="47"/>
      <c r="AT95" s="47"/>
      <c r="AU95" s="44">
        <v>0.59004629629629635</v>
      </c>
      <c r="AV95" s="230">
        <v>0.62590277777777781</v>
      </c>
      <c r="AW95" s="230">
        <v>0.62976851851851856</v>
      </c>
      <c r="AX95" s="45">
        <v>3.5856481481481461E-2</v>
      </c>
      <c r="AY95" s="42">
        <v>3.8657407407407529E-3</v>
      </c>
      <c r="AZ95" s="45">
        <v>3.9722222222222214E-2</v>
      </c>
      <c r="BA95" s="43">
        <v>17.430600387346676</v>
      </c>
      <c r="BB95" s="43">
        <v>15.734265734265735</v>
      </c>
      <c r="BC95" s="77">
        <v>18.872870249017037</v>
      </c>
      <c r="BD95" s="68"/>
      <c r="BE95" s="50">
        <v>7.5335648148148082E-2</v>
      </c>
      <c r="BF95" s="50">
        <v>8.7268518518518468E-2</v>
      </c>
      <c r="BG95" s="8"/>
      <c r="BH95" s="51">
        <v>40</v>
      </c>
      <c r="BI95" s="52">
        <v>1.8080555555555555</v>
      </c>
      <c r="BJ95" s="52">
        <v>2.0944444444444446</v>
      </c>
      <c r="BK95" s="2">
        <v>165</v>
      </c>
      <c r="BL95" s="2">
        <v>-11.566666666666666</v>
      </c>
      <c r="BM95" s="53">
        <v>193.43333333333334</v>
      </c>
      <c r="BN95" s="53">
        <v>193.43333333333334</v>
      </c>
      <c r="BO95" s="53">
        <v>193.43333333333334</v>
      </c>
      <c r="BP95" s="53">
        <v>193.43333333333334</v>
      </c>
      <c r="BQ95" s="53">
        <v>193.43333333333334</v>
      </c>
      <c r="BR95" s="53">
        <v>193.43333333333334</v>
      </c>
      <c r="BS95" s="53">
        <v>193.43333333333334</v>
      </c>
      <c r="BT95" s="53">
        <v>193.43333333333334</v>
      </c>
      <c r="BU95" s="54">
        <v>193.43333333333334</v>
      </c>
      <c r="BV95" s="465">
        <v>45</v>
      </c>
      <c r="BW95" s="465">
        <v>45</v>
      </c>
    </row>
    <row r="96" spans="1:75" s="464" customFormat="1">
      <c r="A96" s="55">
        <v>9</v>
      </c>
      <c r="B96" s="56">
        <v>40</v>
      </c>
      <c r="C96" s="213">
        <v>319</v>
      </c>
      <c r="D96" s="57" t="s">
        <v>3862</v>
      </c>
      <c r="E96" s="57" t="s">
        <v>3863</v>
      </c>
      <c r="F96" s="57"/>
      <c r="G96" s="92"/>
      <c r="H96" s="93"/>
      <c r="I96" s="93"/>
      <c r="J96" s="41"/>
      <c r="K96" s="42"/>
      <c r="L96" s="41"/>
      <c r="M96" s="47"/>
      <c r="N96" s="47"/>
      <c r="O96" s="286"/>
      <c r="P96" s="279"/>
      <c r="Q96" s="279"/>
      <c r="R96" s="280"/>
      <c r="S96" s="284"/>
      <c r="T96" s="280"/>
      <c r="U96" s="281"/>
      <c r="V96" s="281"/>
      <c r="W96" s="44">
        <v>0.52083333333333337</v>
      </c>
      <c r="X96" s="230">
        <v>0.56555555555555559</v>
      </c>
      <c r="Y96" s="230">
        <v>0.57076388888888896</v>
      </c>
      <c r="Z96" s="41">
        <v>4.4722222222222219E-2</v>
      </c>
      <c r="AA96" s="253">
        <v>5.2083333333333703E-3</v>
      </c>
      <c r="AB96" s="41">
        <v>4.9930555555555589E-2</v>
      </c>
      <c r="AC96" s="43">
        <v>23.29192546583851</v>
      </c>
      <c r="AD96" s="43">
        <v>20.862308762169683</v>
      </c>
      <c r="AE96" s="45"/>
      <c r="AF96" s="93"/>
      <c r="AG96" s="93"/>
      <c r="AH96" s="45"/>
      <c r="AI96" s="42"/>
      <c r="AJ96" s="45"/>
      <c r="AK96" s="47"/>
      <c r="AL96" s="47"/>
      <c r="AM96" s="45"/>
      <c r="AN96" s="46"/>
      <c r="AO96" s="46"/>
      <c r="AP96" s="45"/>
      <c r="AQ96" s="253"/>
      <c r="AR96" s="45"/>
      <c r="AS96" s="47"/>
      <c r="AT96" s="47"/>
      <c r="AU96" s="44">
        <v>0.59159722222222233</v>
      </c>
      <c r="AV96" s="230">
        <v>0.62590277777777781</v>
      </c>
      <c r="AW96" s="230">
        <v>0.62997685185185182</v>
      </c>
      <c r="AX96" s="45">
        <v>3.4305555555555478E-2</v>
      </c>
      <c r="AY96" s="42">
        <v>4.0740740740740078E-3</v>
      </c>
      <c r="AZ96" s="45">
        <v>3.8379629629629486E-2</v>
      </c>
      <c r="BA96" s="43">
        <v>18.218623481781375</v>
      </c>
      <c r="BB96" s="43">
        <v>16.284680337756335</v>
      </c>
      <c r="BC96" s="77">
        <v>18.835840418574229</v>
      </c>
      <c r="BD96" s="68"/>
      <c r="BE96" s="50">
        <v>8.0046296296296227E-2</v>
      </c>
      <c r="BF96" s="50">
        <v>8.810185185185182E-2</v>
      </c>
      <c r="BG96" s="8"/>
      <c r="BH96" s="51">
        <v>40</v>
      </c>
      <c r="BI96" s="52">
        <v>1.921111111111111</v>
      </c>
      <c r="BJ96" s="52">
        <v>2.1144444444444446</v>
      </c>
      <c r="BK96" s="2">
        <v>160</v>
      </c>
      <c r="BL96" s="2">
        <v>-11.866666666666667</v>
      </c>
      <c r="BM96" s="53">
        <v>188.13333333333333</v>
      </c>
      <c r="BN96" s="53">
        <v>188.13333333333333</v>
      </c>
      <c r="BO96" s="53">
        <v>188.13333333333333</v>
      </c>
      <c r="BP96" s="53">
        <v>188.13333333333333</v>
      </c>
      <c r="BQ96" s="53">
        <v>188.13333333333333</v>
      </c>
      <c r="BR96" s="53">
        <v>188.13333333333333</v>
      </c>
      <c r="BS96" s="53">
        <v>188.13333333333333</v>
      </c>
      <c r="BT96" s="53">
        <v>188.13333333333333</v>
      </c>
      <c r="BU96" s="54">
        <v>188.13333333333333</v>
      </c>
      <c r="BV96" s="465">
        <v>45</v>
      </c>
      <c r="BW96" s="465">
        <v>45</v>
      </c>
    </row>
    <row r="97" spans="1:75" s="5" customFormat="1">
      <c r="A97" s="55">
        <v>10</v>
      </c>
      <c r="B97" s="56">
        <v>40</v>
      </c>
      <c r="C97" s="213">
        <v>338</v>
      </c>
      <c r="D97" s="57" t="s">
        <v>320</v>
      </c>
      <c r="E97" s="57" t="s">
        <v>321</v>
      </c>
      <c r="F97" s="57"/>
      <c r="G97" s="92"/>
      <c r="H97" s="93"/>
      <c r="I97" s="93"/>
      <c r="J97" s="41"/>
      <c r="K97" s="42"/>
      <c r="L97" s="41"/>
      <c r="M97" s="47"/>
      <c r="N97" s="47"/>
      <c r="O97" s="286"/>
      <c r="P97" s="279"/>
      <c r="Q97" s="279"/>
      <c r="R97" s="280"/>
      <c r="S97" s="284"/>
      <c r="T97" s="280"/>
      <c r="U97" s="281"/>
      <c r="V97" s="281"/>
      <c r="W97" s="44">
        <v>0.52083333333333337</v>
      </c>
      <c r="X97" s="230">
        <v>0.56759259259259254</v>
      </c>
      <c r="Y97" s="230">
        <v>0.57094907407407403</v>
      </c>
      <c r="Z97" s="41">
        <v>4.6759259259259167E-2</v>
      </c>
      <c r="AA97" s="253">
        <v>3.3564814814814881E-3</v>
      </c>
      <c r="AB97" s="41">
        <v>5.0115740740740655E-2</v>
      </c>
      <c r="AC97" s="43">
        <v>22.277227722772277</v>
      </c>
      <c r="AD97" s="43">
        <v>20.785219399538107</v>
      </c>
      <c r="AE97" s="45"/>
      <c r="AF97" s="93"/>
      <c r="AG97" s="93"/>
      <c r="AH97" s="45"/>
      <c r="AI97" s="42"/>
      <c r="AJ97" s="45"/>
      <c r="AK97" s="47"/>
      <c r="AL97" s="47"/>
      <c r="AM97" s="45"/>
      <c r="AN97" s="46"/>
      <c r="AO97" s="46"/>
      <c r="AP97" s="45"/>
      <c r="AQ97" s="253"/>
      <c r="AR97" s="45"/>
      <c r="AS97" s="47"/>
      <c r="AT97" s="47"/>
      <c r="AU97" s="44">
        <v>0.5917824074074074</v>
      </c>
      <c r="AV97" s="230">
        <v>0.62331018518518522</v>
      </c>
      <c r="AW97" s="230">
        <v>0.63015046296296295</v>
      </c>
      <c r="AX97" s="45">
        <v>3.1527777777777821E-2</v>
      </c>
      <c r="AY97" s="42">
        <v>6.8402777777777368E-3</v>
      </c>
      <c r="AZ97" s="45">
        <v>3.8368055555555558E-2</v>
      </c>
      <c r="BA97" s="43">
        <v>19.823788546255507</v>
      </c>
      <c r="BB97" s="43">
        <v>16.289592760180998</v>
      </c>
      <c r="BC97" s="77">
        <v>18.835840418574229</v>
      </c>
      <c r="BD97" s="68"/>
      <c r="BE97" s="50">
        <v>7.9027777777777697E-2</v>
      </c>
      <c r="BF97" s="50">
        <v>8.8310185185185075E-2</v>
      </c>
      <c r="BG97" s="8"/>
      <c r="BH97" s="51">
        <v>40</v>
      </c>
      <c r="BI97" s="52">
        <v>1.8966666666666667</v>
      </c>
      <c r="BJ97" s="52">
        <v>2.1194444444444445</v>
      </c>
      <c r="BK97" s="2">
        <v>155</v>
      </c>
      <c r="BL97" s="2">
        <v>-12.116666666666667</v>
      </c>
      <c r="BM97" s="53">
        <v>182.88333333333333</v>
      </c>
      <c r="BN97" s="53">
        <v>182.88333333333333</v>
      </c>
      <c r="BO97" s="53">
        <v>182.88333333333333</v>
      </c>
      <c r="BP97" s="53">
        <v>182.88333333333333</v>
      </c>
      <c r="BQ97" s="53">
        <v>182.88333333333333</v>
      </c>
      <c r="BR97" s="53">
        <v>182.88333333333333</v>
      </c>
      <c r="BS97" s="53">
        <v>182.88333333333333</v>
      </c>
      <c r="BT97" s="53">
        <v>182.88333333333333</v>
      </c>
      <c r="BU97" s="54">
        <v>182.88333333333338</v>
      </c>
      <c r="BV97" s="465">
        <v>45</v>
      </c>
      <c r="BW97" s="465">
        <v>45</v>
      </c>
    </row>
    <row r="98" spans="1:75" s="5" customFormat="1">
      <c r="A98" s="55">
        <v>11</v>
      </c>
      <c r="B98" s="56">
        <v>40</v>
      </c>
      <c r="C98" s="213">
        <v>266</v>
      </c>
      <c r="D98" s="57" t="s">
        <v>263</v>
      </c>
      <c r="E98" s="57" t="s">
        <v>264</v>
      </c>
      <c r="F98" s="57"/>
      <c r="G98" s="92"/>
      <c r="H98" s="93"/>
      <c r="I98" s="93"/>
      <c r="J98" s="41"/>
      <c r="K98" s="42"/>
      <c r="L98" s="41"/>
      <c r="M98" s="47"/>
      <c r="N98" s="47"/>
      <c r="O98" s="286"/>
      <c r="P98" s="279"/>
      <c r="Q98" s="279"/>
      <c r="R98" s="280"/>
      <c r="S98" s="284"/>
      <c r="T98" s="280"/>
      <c r="U98" s="281"/>
      <c r="V98" s="281"/>
      <c r="W98" s="44">
        <v>0.52083333333333337</v>
      </c>
      <c r="X98" s="230">
        <v>0.57004629629629633</v>
      </c>
      <c r="Y98" s="230">
        <v>0.57372685185185179</v>
      </c>
      <c r="Z98" s="41">
        <v>4.9212962962962958E-2</v>
      </c>
      <c r="AA98" s="253">
        <v>3.6805555555554648E-3</v>
      </c>
      <c r="AB98" s="41">
        <v>5.2893518518518423E-2</v>
      </c>
      <c r="AC98" s="43">
        <v>21.166509877704609</v>
      </c>
      <c r="AD98" s="43">
        <v>19.693654266958426</v>
      </c>
      <c r="AE98" s="45"/>
      <c r="AF98" s="93"/>
      <c r="AG98" s="93"/>
      <c r="AH98" s="45"/>
      <c r="AI98" s="42"/>
      <c r="AJ98" s="45"/>
      <c r="AK98" s="47"/>
      <c r="AL98" s="47"/>
      <c r="AM98" s="45"/>
      <c r="AN98" s="46"/>
      <c r="AO98" s="46"/>
      <c r="AP98" s="45"/>
      <c r="AQ98" s="253"/>
      <c r="AR98" s="45"/>
      <c r="AS98" s="47"/>
      <c r="AT98" s="47"/>
      <c r="AU98" s="44">
        <v>0.59456018518518516</v>
      </c>
      <c r="AV98" s="230">
        <v>0.62747685185185187</v>
      </c>
      <c r="AW98" s="230">
        <v>0.63273148148148151</v>
      </c>
      <c r="AX98" s="45">
        <v>3.2916666666666705E-2</v>
      </c>
      <c r="AY98" s="42">
        <v>5.2546296296296369E-3</v>
      </c>
      <c r="AZ98" s="45">
        <v>3.8171296296296342E-2</v>
      </c>
      <c r="BA98" s="43">
        <v>18.987341772151897</v>
      </c>
      <c r="BB98" s="43">
        <v>16.373559733171618</v>
      </c>
      <c r="BC98" s="77">
        <v>18.301982714794104</v>
      </c>
      <c r="BD98" s="68">
        <v>21.289178001182734</v>
      </c>
      <c r="BE98" s="50">
        <v>7.8287037037036988E-2</v>
      </c>
      <c r="BF98" s="50">
        <v>8.8483796296296213E-2</v>
      </c>
      <c r="BG98" s="8"/>
      <c r="BH98" s="51">
        <v>40</v>
      </c>
      <c r="BI98" s="52">
        <v>1.8788888888888888</v>
      </c>
      <c r="BJ98" s="52">
        <v>2.1236111111111113</v>
      </c>
      <c r="BK98" s="2">
        <v>150</v>
      </c>
      <c r="BL98" s="2">
        <v>-15.833333333333334</v>
      </c>
      <c r="BM98" s="53">
        <v>174.16666666666666</v>
      </c>
      <c r="BN98" s="53">
        <v>174.16666666666666</v>
      </c>
      <c r="BO98" s="53">
        <v>174.16666666666666</v>
      </c>
      <c r="BP98" s="53">
        <v>174.16666666666666</v>
      </c>
      <c r="BQ98" s="53">
        <v>174.16666666666666</v>
      </c>
      <c r="BR98" s="53">
        <v>174.16666666666666</v>
      </c>
      <c r="BS98" s="53">
        <v>174.16666666666666</v>
      </c>
      <c r="BT98" s="53">
        <v>174.16666666666666</v>
      </c>
      <c r="BU98" s="54">
        <v>174.16666666666666</v>
      </c>
      <c r="BV98" s="465">
        <v>45</v>
      </c>
      <c r="BW98" s="465">
        <v>45</v>
      </c>
    </row>
    <row r="99" spans="1:75" s="5" customFormat="1">
      <c r="A99" s="55">
        <v>12</v>
      </c>
      <c r="B99" s="56">
        <v>40</v>
      </c>
      <c r="C99" s="213">
        <v>343</v>
      </c>
      <c r="D99" s="57" t="s">
        <v>265</v>
      </c>
      <c r="E99" s="57" t="s">
        <v>266</v>
      </c>
      <c r="F99" s="57"/>
      <c r="G99" s="92"/>
      <c r="H99" s="93"/>
      <c r="I99" s="93"/>
      <c r="J99" s="41"/>
      <c r="K99" s="42"/>
      <c r="L99" s="41"/>
      <c r="M99" s="47"/>
      <c r="N99" s="47"/>
      <c r="O99" s="286"/>
      <c r="P99" s="279"/>
      <c r="Q99" s="279"/>
      <c r="R99" s="280"/>
      <c r="S99" s="284"/>
      <c r="T99" s="280"/>
      <c r="U99" s="281"/>
      <c r="V99" s="281"/>
      <c r="W99" s="44">
        <v>0.52083333333333337</v>
      </c>
      <c r="X99" s="230">
        <v>0.56657407407407401</v>
      </c>
      <c r="Y99" s="230">
        <v>0.57245370370370374</v>
      </c>
      <c r="Z99" s="41">
        <v>4.5740740740740637E-2</v>
      </c>
      <c r="AA99" s="253">
        <v>5.8796296296297346E-3</v>
      </c>
      <c r="AB99" s="41">
        <v>5.1620370370370372E-2</v>
      </c>
      <c r="AC99" s="43">
        <v>22.773279352226723</v>
      </c>
      <c r="AD99" s="43">
        <v>20.179372197309416</v>
      </c>
      <c r="AE99" s="45"/>
      <c r="AF99" s="93"/>
      <c r="AG99" s="93"/>
      <c r="AH99" s="45"/>
      <c r="AI99" s="42"/>
      <c r="AJ99" s="45"/>
      <c r="AK99" s="47"/>
      <c r="AL99" s="47"/>
      <c r="AM99" s="45"/>
      <c r="AN99" s="46"/>
      <c r="AO99" s="46"/>
      <c r="AP99" s="45"/>
      <c r="AQ99" s="253"/>
      <c r="AR99" s="45"/>
      <c r="AS99" s="47"/>
      <c r="AT99" s="47"/>
      <c r="AU99" s="44">
        <v>0.59328703703703711</v>
      </c>
      <c r="AV99" s="230">
        <v>0.62677083333333339</v>
      </c>
      <c r="AW99" s="230">
        <v>0.63278935185185181</v>
      </c>
      <c r="AX99" s="45">
        <v>3.3483796296296275E-2</v>
      </c>
      <c r="AY99" s="42">
        <v>6.0185185185184231E-3</v>
      </c>
      <c r="AZ99" s="45">
        <v>3.9502314814814699E-2</v>
      </c>
      <c r="BA99" s="43">
        <v>18.665744901486345</v>
      </c>
      <c r="BB99" s="43">
        <v>15.82185760328157</v>
      </c>
      <c r="BC99" s="77">
        <v>18.290359456369874</v>
      </c>
      <c r="BD99" s="68">
        <v>20.29312288613303</v>
      </c>
      <c r="BE99" s="50">
        <v>8.2129629629629664E-2</v>
      </c>
      <c r="BF99" s="50">
        <v>9.1064814814814765E-2</v>
      </c>
      <c r="BG99" s="8"/>
      <c r="BH99" s="51">
        <v>40</v>
      </c>
      <c r="BI99" s="52">
        <v>1.9711111111111113</v>
      </c>
      <c r="BJ99" s="52">
        <v>2.1855555555555553</v>
      </c>
      <c r="BK99" s="2">
        <v>145</v>
      </c>
      <c r="BL99" s="2">
        <v>-15.916666666666666</v>
      </c>
      <c r="BM99" s="53">
        <v>169.08333333333334</v>
      </c>
      <c r="BN99" s="53">
        <v>169.08333333333334</v>
      </c>
      <c r="BO99" s="53">
        <v>169.08333333333334</v>
      </c>
      <c r="BP99" s="53">
        <v>169.08333333333334</v>
      </c>
      <c r="BQ99" s="53">
        <v>169.08333333333334</v>
      </c>
      <c r="BR99" s="53">
        <v>169.08333333333334</v>
      </c>
      <c r="BS99" s="53">
        <v>169.08333333333334</v>
      </c>
      <c r="BT99" s="53">
        <v>169.08333333333334</v>
      </c>
      <c r="BU99" s="54">
        <v>169.08333333333331</v>
      </c>
      <c r="BV99" s="465">
        <v>45</v>
      </c>
      <c r="BW99" s="465">
        <v>45</v>
      </c>
    </row>
    <row r="100" spans="1:75" s="5" customFormat="1">
      <c r="A100" s="55">
        <v>13</v>
      </c>
      <c r="B100" s="56">
        <v>40</v>
      </c>
      <c r="C100" s="213">
        <v>120</v>
      </c>
      <c r="D100" s="57" t="s">
        <v>322</v>
      </c>
      <c r="E100" s="57" t="s">
        <v>323</v>
      </c>
      <c r="F100" s="57"/>
      <c r="G100" s="92"/>
      <c r="H100" s="93"/>
      <c r="I100" s="93"/>
      <c r="J100" s="41"/>
      <c r="K100" s="42"/>
      <c r="L100" s="41"/>
      <c r="M100" s="47"/>
      <c r="N100" s="47"/>
      <c r="O100" s="286"/>
      <c r="P100" s="279"/>
      <c r="Q100" s="279"/>
      <c r="R100" s="280"/>
      <c r="S100" s="284"/>
      <c r="T100" s="280"/>
      <c r="U100" s="281"/>
      <c r="V100" s="281"/>
      <c r="W100" s="44">
        <v>0.52083333333333337</v>
      </c>
      <c r="X100" s="230">
        <v>0.57130787037037034</v>
      </c>
      <c r="Y100" s="230">
        <v>0.57444444444444442</v>
      </c>
      <c r="Z100" s="41">
        <v>5.0474537037036971E-2</v>
      </c>
      <c r="AA100" s="253">
        <v>3.1365740740740833E-3</v>
      </c>
      <c r="AB100" s="41">
        <v>5.3611111111111054E-2</v>
      </c>
      <c r="AC100" s="43">
        <v>20.63746847053428</v>
      </c>
      <c r="AD100" s="43">
        <v>19.430051813471504</v>
      </c>
      <c r="AE100" s="45"/>
      <c r="AF100" s="93"/>
      <c r="AG100" s="93"/>
      <c r="AH100" s="45"/>
      <c r="AI100" s="42"/>
      <c r="AJ100" s="45"/>
      <c r="AK100" s="47"/>
      <c r="AL100" s="47"/>
      <c r="AM100" s="45"/>
      <c r="AN100" s="46"/>
      <c r="AO100" s="46"/>
      <c r="AP100" s="45"/>
      <c r="AQ100" s="253"/>
      <c r="AR100" s="45"/>
      <c r="AS100" s="47"/>
      <c r="AT100" s="47"/>
      <c r="AU100" s="44">
        <v>0.59527777777777779</v>
      </c>
      <c r="AV100" s="230">
        <v>0.63048611111111108</v>
      </c>
      <c r="AW100" s="230">
        <v>0.63383101851851853</v>
      </c>
      <c r="AX100" s="45">
        <v>3.5208333333333286E-2</v>
      </c>
      <c r="AY100" s="42">
        <v>3.3449074074074492E-3</v>
      </c>
      <c r="AZ100" s="45">
        <v>3.8553240740740735E-2</v>
      </c>
      <c r="BA100" s="43">
        <v>17.751479289940825</v>
      </c>
      <c r="BB100" s="43">
        <v>16.211347943560494</v>
      </c>
      <c r="BC100" s="77">
        <v>18.083636820293858</v>
      </c>
      <c r="BD100" s="68">
        <v>21.037253469685904</v>
      </c>
      <c r="BE100" s="50">
        <v>7.9224537037036913E-2</v>
      </c>
      <c r="BF100" s="50">
        <v>9.1122685185185071E-2</v>
      </c>
      <c r="BG100" s="8"/>
      <c r="BH100" s="51">
        <v>40</v>
      </c>
      <c r="BI100" s="52">
        <v>1.9013888888888888</v>
      </c>
      <c r="BJ100" s="52">
        <v>2.1869444444444444</v>
      </c>
      <c r="BK100" s="2">
        <v>140</v>
      </c>
      <c r="BL100" s="2">
        <v>-17.416666666666668</v>
      </c>
      <c r="BM100" s="53">
        <v>162.58333333333334</v>
      </c>
      <c r="BN100" s="53">
        <v>162.58333333333334</v>
      </c>
      <c r="BO100" s="53">
        <v>162.58333333333334</v>
      </c>
      <c r="BP100" s="53">
        <v>162.58333333333334</v>
      </c>
      <c r="BQ100" s="53">
        <v>162.58333333333334</v>
      </c>
      <c r="BR100" s="53">
        <v>162.58333333333334</v>
      </c>
      <c r="BS100" s="53">
        <v>162.58333333333334</v>
      </c>
      <c r="BT100" s="53">
        <v>162.58333333333334</v>
      </c>
      <c r="BU100" s="54">
        <v>162.58333333333334</v>
      </c>
      <c r="BV100" s="465">
        <v>45</v>
      </c>
      <c r="BW100" s="465">
        <v>45</v>
      </c>
    </row>
    <row r="101" spans="1:75" s="5" customFormat="1">
      <c r="A101" s="55">
        <v>14</v>
      </c>
      <c r="B101" s="56">
        <v>40</v>
      </c>
      <c r="C101" s="213">
        <v>314</v>
      </c>
      <c r="D101" s="57" t="s">
        <v>324</v>
      </c>
      <c r="E101" s="57" t="s">
        <v>325</v>
      </c>
      <c r="F101" s="57"/>
      <c r="G101" s="92"/>
      <c r="H101" s="93"/>
      <c r="I101" s="93"/>
      <c r="J101" s="41"/>
      <c r="K101" s="42"/>
      <c r="L101" s="41"/>
      <c r="M101" s="47"/>
      <c r="N101" s="47"/>
      <c r="O101" s="286"/>
      <c r="P101" s="279"/>
      <c r="Q101" s="279"/>
      <c r="R101" s="280"/>
      <c r="S101" s="284"/>
      <c r="T101" s="280"/>
      <c r="U101" s="281"/>
      <c r="V101" s="281"/>
      <c r="W101" s="44">
        <v>0.52083333333333337</v>
      </c>
      <c r="X101" s="230">
        <v>0.56568287037037035</v>
      </c>
      <c r="Y101" s="230">
        <v>0.57270833333333326</v>
      </c>
      <c r="Z101" s="41">
        <v>4.4849537037036979E-2</v>
      </c>
      <c r="AA101" s="253">
        <v>7.0254629629629139E-3</v>
      </c>
      <c r="AB101" s="41">
        <v>5.1874999999999893E-2</v>
      </c>
      <c r="AC101" s="43">
        <v>23.225806451612904</v>
      </c>
      <c r="AD101" s="43">
        <v>20.08032128514056</v>
      </c>
      <c r="AE101" s="45"/>
      <c r="AF101" s="93"/>
      <c r="AG101" s="93"/>
      <c r="AH101" s="45"/>
      <c r="AI101" s="42"/>
      <c r="AJ101" s="45"/>
      <c r="AK101" s="47"/>
      <c r="AL101" s="47"/>
      <c r="AM101" s="45"/>
      <c r="AN101" s="46"/>
      <c r="AO101" s="46"/>
      <c r="AP101" s="45"/>
      <c r="AQ101" s="253"/>
      <c r="AR101" s="45"/>
      <c r="AS101" s="47"/>
      <c r="AT101" s="47"/>
      <c r="AU101" s="44">
        <v>0.59354166666666663</v>
      </c>
      <c r="AV101" s="230">
        <v>0.62708333333333333</v>
      </c>
      <c r="AW101" s="230">
        <v>0.63483796296296291</v>
      </c>
      <c r="AX101" s="45">
        <v>3.3541666666666692E-2</v>
      </c>
      <c r="AY101" s="42">
        <v>7.7546296296295836E-3</v>
      </c>
      <c r="AZ101" s="45">
        <v>4.1296296296296275E-2</v>
      </c>
      <c r="BA101" s="43">
        <v>18.633540372670808</v>
      </c>
      <c r="BB101" s="43">
        <v>15.134529147982065</v>
      </c>
      <c r="BC101" s="77">
        <v>17.888198757763973</v>
      </c>
      <c r="BD101" s="68">
        <v>19.451573686343377</v>
      </c>
      <c r="BE101" s="50">
        <v>8.5682870370370257E-2</v>
      </c>
      <c r="BF101" s="50">
        <v>9.2164351851851789E-2</v>
      </c>
      <c r="BG101" s="8"/>
      <c r="BH101" s="51">
        <v>40</v>
      </c>
      <c r="BI101" s="52">
        <v>2.0563888888888888</v>
      </c>
      <c r="BJ101" s="52">
        <v>2.2119444444444447</v>
      </c>
      <c r="BK101" s="2">
        <v>135</v>
      </c>
      <c r="BL101" s="2">
        <v>-18.866666666666667</v>
      </c>
      <c r="BM101" s="53">
        <v>156.13333333333333</v>
      </c>
      <c r="BN101" s="53">
        <v>156.13333333333333</v>
      </c>
      <c r="BO101" s="53">
        <v>156.13333333333333</v>
      </c>
      <c r="BP101" s="53">
        <v>156.13333333333333</v>
      </c>
      <c r="BQ101" s="53">
        <v>156.13333333333333</v>
      </c>
      <c r="BR101" s="53">
        <v>156.13333333333333</v>
      </c>
      <c r="BS101" s="53">
        <v>156.13333333333333</v>
      </c>
      <c r="BT101" s="53">
        <v>156.13333333333333</v>
      </c>
      <c r="BU101" s="54">
        <v>156.13333333333333</v>
      </c>
      <c r="BV101" s="465">
        <v>45</v>
      </c>
      <c r="BW101" s="465">
        <v>45</v>
      </c>
    </row>
    <row r="102" spans="1:75" s="5" customFormat="1">
      <c r="A102" s="55">
        <v>15</v>
      </c>
      <c r="B102" s="56">
        <v>40</v>
      </c>
      <c r="C102" s="213">
        <v>332</v>
      </c>
      <c r="D102" s="57" t="s">
        <v>326</v>
      </c>
      <c r="E102" s="57" t="s">
        <v>327</v>
      </c>
      <c r="F102" s="57"/>
      <c r="G102" s="92"/>
      <c r="H102" s="93"/>
      <c r="I102" s="93"/>
      <c r="J102" s="41"/>
      <c r="K102" s="42"/>
      <c r="L102" s="41"/>
      <c r="M102" s="47"/>
      <c r="N102" s="47"/>
      <c r="O102" s="286"/>
      <c r="P102" s="279"/>
      <c r="Q102" s="279"/>
      <c r="R102" s="280"/>
      <c r="S102" s="284"/>
      <c r="T102" s="280"/>
      <c r="U102" s="281"/>
      <c r="V102" s="281"/>
      <c r="W102" s="44">
        <v>0.52083333333333337</v>
      </c>
      <c r="X102" s="230">
        <v>0.57064814814814813</v>
      </c>
      <c r="Y102" s="230">
        <v>0.57071759259259258</v>
      </c>
      <c r="Z102" s="41">
        <v>4.9814814814814756E-2</v>
      </c>
      <c r="AA102" s="253">
        <v>6.94444444444553E-5</v>
      </c>
      <c r="AB102" s="41">
        <v>4.9884259259259212E-2</v>
      </c>
      <c r="AC102" s="43">
        <v>20.910780669144984</v>
      </c>
      <c r="AD102" s="43">
        <v>20.881670533642691</v>
      </c>
      <c r="AE102" s="45"/>
      <c r="AF102" s="93"/>
      <c r="AG102" s="93"/>
      <c r="AH102" s="45"/>
      <c r="AI102" s="42"/>
      <c r="AJ102" s="45"/>
      <c r="AK102" s="47"/>
      <c r="AL102" s="47"/>
      <c r="AM102" s="45"/>
      <c r="AN102" s="46"/>
      <c r="AO102" s="46"/>
      <c r="AP102" s="45"/>
      <c r="AQ102" s="253"/>
      <c r="AR102" s="45"/>
      <c r="AS102" s="47"/>
      <c r="AT102" s="47"/>
      <c r="AU102" s="44">
        <v>0.59155092592592595</v>
      </c>
      <c r="AV102" s="230">
        <v>0.63045138888888885</v>
      </c>
      <c r="AW102" s="230">
        <v>0.63711805555555556</v>
      </c>
      <c r="AX102" s="45">
        <v>3.8900462962962901E-2</v>
      </c>
      <c r="AY102" s="42">
        <v>6.6666666666667096E-3</v>
      </c>
      <c r="AZ102" s="45">
        <v>4.556712962962961E-2</v>
      </c>
      <c r="BA102" s="43">
        <v>16.066646831300208</v>
      </c>
      <c r="BB102" s="43">
        <v>13.716027432054865</v>
      </c>
      <c r="BC102" s="77">
        <v>17.460894870862134</v>
      </c>
      <c r="BD102" s="68">
        <v>21.260888823268861</v>
      </c>
      <c r="BE102" s="50">
        <v>7.8391203703703671E-2</v>
      </c>
      <c r="BF102" s="50">
        <v>9.3171296296296169E-2</v>
      </c>
      <c r="BG102" s="8"/>
      <c r="BH102" s="51">
        <v>40</v>
      </c>
      <c r="BI102" s="52">
        <v>1.881388888888889</v>
      </c>
      <c r="BJ102" s="52">
        <v>2.2361111111111112</v>
      </c>
      <c r="BK102" s="2">
        <v>130</v>
      </c>
      <c r="BL102" s="2">
        <v>-22.15</v>
      </c>
      <c r="BM102" s="53">
        <v>147.85</v>
      </c>
      <c r="BN102" s="53">
        <v>147.85</v>
      </c>
      <c r="BO102" s="53">
        <v>147.85</v>
      </c>
      <c r="BP102" s="53">
        <v>147.85</v>
      </c>
      <c r="BQ102" s="53">
        <v>147.85</v>
      </c>
      <c r="BR102" s="53">
        <v>147.85</v>
      </c>
      <c r="BS102" s="53">
        <v>147.85</v>
      </c>
      <c r="BT102" s="53">
        <v>147.85</v>
      </c>
      <c r="BU102" s="54">
        <v>147.84999999999997</v>
      </c>
      <c r="BV102" s="465">
        <v>45</v>
      </c>
      <c r="BW102" s="465">
        <v>45</v>
      </c>
    </row>
    <row r="103" spans="1:75" s="5" customFormat="1">
      <c r="A103" s="55">
        <v>16</v>
      </c>
      <c r="B103" s="56">
        <v>40</v>
      </c>
      <c r="C103" s="213">
        <v>374</v>
      </c>
      <c r="D103" s="57" t="s">
        <v>267</v>
      </c>
      <c r="E103" s="57" t="s">
        <v>268</v>
      </c>
      <c r="F103" s="57"/>
      <c r="G103" s="92"/>
      <c r="H103" s="93"/>
      <c r="I103" s="93"/>
      <c r="J103" s="41"/>
      <c r="K103" s="42"/>
      <c r="L103" s="41"/>
      <c r="M103" s="47"/>
      <c r="N103" s="47"/>
      <c r="O103" s="286"/>
      <c r="P103" s="279"/>
      <c r="Q103" s="279"/>
      <c r="R103" s="280"/>
      <c r="S103" s="284"/>
      <c r="T103" s="280"/>
      <c r="U103" s="281"/>
      <c r="V103" s="281"/>
      <c r="W103" s="44">
        <v>0.52083333333333337</v>
      </c>
      <c r="X103" s="230">
        <v>0.56702546296296297</v>
      </c>
      <c r="Y103" s="230">
        <v>0.57471064814814821</v>
      </c>
      <c r="Z103" s="41">
        <v>4.6192129629629597E-2</v>
      </c>
      <c r="AA103" s="253">
        <v>7.6851851851852393E-3</v>
      </c>
      <c r="AB103" s="41">
        <v>5.3877314814814836E-2</v>
      </c>
      <c r="AC103" s="43">
        <v>22.550739163117012</v>
      </c>
      <c r="AD103" s="43">
        <v>19.33404940923738</v>
      </c>
      <c r="AE103" s="45"/>
      <c r="AF103" s="93"/>
      <c r="AG103" s="93"/>
      <c r="AH103" s="45"/>
      <c r="AI103" s="42"/>
      <c r="AJ103" s="45"/>
      <c r="AK103" s="47"/>
      <c r="AL103" s="47"/>
      <c r="AM103" s="45"/>
      <c r="AN103" s="46"/>
      <c r="AO103" s="46"/>
      <c r="AP103" s="45"/>
      <c r="AQ103" s="253"/>
      <c r="AR103" s="45"/>
      <c r="AS103" s="47"/>
      <c r="AT103" s="47"/>
      <c r="AU103" s="44">
        <v>0.59554398148148158</v>
      </c>
      <c r="AV103" s="230">
        <v>0.63228009259259255</v>
      </c>
      <c r="AW103" s="230">
        <v>0.63888888888888895</v>
      </c>
      <c r="AX103" s="45">
        <v>3.6736111111110969E-2</v>
      </c>
      <c r="AY103" s="42">
        <v>6.6087962962964042E-3</v>
      </c>
      <c r="AZ103" s="45">
        <v>4.3344907407407374E-2</v>
      </c>
      <c r="BA103" s="43">
        <v>17.013232514177695</v>
      </c>
      <c r="BB103" s="43">
        <v>14.419225634178904</v>
      </c>
      <c r="BC103" s="77">
        <v>17.142857142857142</v>
      </c>
      <c r="BD103" s="68">
        <v>18.786692759295498</v>
      </c>
      <c r="BE103" s="50">
        <v>8.8715277777777657E-2</v>
      </c>
      <c r="BF103" s="50">
        <v>9.5451388888888822E-2</v>
      </c>
      <c r="BG103" s="8"/>
      <c r="BH103" s="51">
        <v>40</v>
      </c>
      <c r="BI103" s="52">
        <v>2.1291666666666669</v>
      </c>
      <c r="BJ103" s="52">
        <v>2.2908333333333331</v>
      </c>
      <c r="BK103" s="2">
        <v>125</v>
      </c>
      <c r="BL103" s="2">
        <v>-24.7</v>
      </c>
      <c r="BM103" s="53">
        <v>140.30000000000001</v>
      </c>
      <c r="BN103" s="53">
        <v>140.30000000000001</v>
      </c>
      <c r="BO103" s="53">
        <v>140.30000000000001</v>
      </c>
      <c r="BP103" s="53">
        <v>140.30000000000001</v>
      </c>
      <c r="BQ103" s="53">
        <v>140.30000000000001</v>
      </c>
      <c r="BR103" s="53">
        <v>140.30000000000001</v>
      </c>
      <c r="BS103" s="53">
        <v>140.30000000000001</v>
      </c>
      <c r="BT103" s="53">
        <v>140.30000000000001</v>
      </c>
      <c r="BU103" s="54">
        <v>140.30000000000001</v>
      </c>
      <c r="BV103" s="465">
        <v>45</v>
      </c>
      <c r="BW103" s="465">
        <v>45</v>
      </c>
    </row>
    <row r="104" spans="1:75" s="5" customFormat="1">
      <c r="A104" s="55">
        <v>17</v>
      </c>
      <c r="B104" s="56">
        <v>40</v>
      </c>
      <c r="C104" s="213">
        <v>227</v>
      </c>
      <c r="D104" s="57" t="s">
        <v>269</v>
      </c>
      <c r="E104" s="57" t="s">
        <v>3236</v>
      </c>
      <c r="F104" s="57"/>
      <c r="G104" s="92"/>
      <c r="H104" s="93"/>
      <c r="I104" s="93"/>
      <c r="J104" s="41"/>
      <c r="K104" s="42"/>
      <c r="L104" s="41"/>
      <c r="M104" s="47"/>
      <c r="N104" s="47"/>
      <c r="O104" s="286"/>
      <c r="P104" s="279"/>
      <c r="Q104" s="279"/>
      <c r="R104" s="280"/>
      <c r="S104" s="284"/>
      <c r="T104" s="280"/>
      <c r="U104" s="281"/>
      <c r="V104" s="281"/>
      <c r="W104" s="44">
        <v>0.52083333333333337</v>
      </c>
      <c r="X104" s="230">
        <v>0.57194444444444448</v>
      </c>
      <c r="Y104" s="230">
        <v>0.57578703703703704</v>
      </c>
      <c r="Z104" s="41">
        <v>5.1111111111111107E-2</v>
      </c>
      <c r="AA104" s="253">
        <v>3.8425925925925641E-3</v>
      </c>
      <c r="AB104" s="41">
        <v>5.4953703703703671E-2</v>
      </c>
      <c r="AC104" s="43">
        <v>20.380434782608692</v>
      </c>
      <c r="AD104" s="43">
        <v>18.95534962089301</v>
      </c>
      <c r="AE104" s="45"/>
      <c r="AF104" s="93"/>
      <c r="AG104" s="93"/>
      <c r="AH104" s="45"/>
      <c r="AI104" s="42"/>
      <c r="AJ104" s="45"/>
      <c r="AK104" s="47"/>
      <c r="AL104" s="47"/>
      <c r="AM104" s="45"/>
      <c r="AN104" s="46"/>
      <c r="AO104" s="46"/>
      <c r="AP104" s="45"/>
      <c r="AQ104" s="253"/>
      <c r="AR104" s="45"/>
      <c r="AS104" s="47"/>
      <c r="AT104" s="47"/>
      <c r="AU104" s="44">
        <v>0.59662037037037041</v>
      </c>
      <c r="AV104" s="230">
        <v>0.63726851851851851</v>
      </c>
      <c r="AW104" s="230">
        <v>0.64042824074074078</v>
      </c>
      <c r="AX104" s="45">
        <v>4.06481481481481E-2</v>
      </c>
      <c r="AY104" s="42">
        <v>3.1597222222222721E-3</v>
      </c>
      <c r="AZ104" s="45">
        <v>4.3807870370370372E-2</v>
      </c>
      <c r="BA104" s="43">
        <v>15.375854214123008</v>
      </c>
      <c r="BB104" s="43">
        <v>14.266842800528401</v>
      </c>
      <c r="BC104" s="77">
        <v>16.87565920543771</v>
      </c>
      <c r="BD104" s="68">
        <v>20.097697138869503</v>
      </c>
      <c r="BE104" s="50">
        <v>8.2928240740740566E-2</v>
      </c>
      <c r="BF104" s="50">
        <v>9.722222222222221E-2</v>
      </c>
      <c r="BG104" s="8"/>
      <c r="BH104" s="51">
        <v>40</v>
      </c>
      <c r="BI104" s="52">
        <v>1.9902777777777778</v>
      </c>
      <c r="BJ104" s="52">
        <v>2.3333333333333335</v>
      </c>
      <c r="BK104" s="2">
        <v>120</v>
      </c>
      <c r="BL104" s="2">
        <v>-26.916666666666668</v>
      </c>
      <c r="BM104" s="53">
        <v>133.08333333333334</v>
      </c>
      <c r="BN104" s="53">
        <v>133.08333333333334</v>
      </c>
      <c r="BO104" s="53">
        <v>133.08333333333334</v>
      </c>
      <c r="BP104" s="53">
        <v>133.08333333333334</v>
      </c>
      <c r="BQ104" s="53">
        <v>133.08333333333334</v>
      </c>
      <c r="BR104" s="53">
        <v>133.08333333333334</v>
      </c>
      <c r="BS104" s="53">
        <v>133.08333333333334</v>
      </c>
      <c r="BT104" s="53">
        <v>133.08333333333334</v>
      </c>
      <c r="BU104" s="54">
        <v>133.08333333333334</v>
      </c>
      <c r="BV104" s="465">
        <v>45</v>
      </c>
      <c r="BW104" s="465">
        <v>45</v>
      </c>
    </row>
    <row r="105" spans="1:75" s="5" customFormat="1">
      <c r="A105" s="55">
        <v>18</v>
      </c>
      <c r="B105" s="56">
        <v>40</v>
      </c>
      <c r="C105" s="213">
        <v>357</v>
      </c>
      <c r="D105" s="57" t="s">
        <v>270</v>
      </c>
      <c r="E105" s="57" t="s">
        <v>3859</v>
      </c>
      <c r="F105" s="57"/>
      <c r="G105" s="92"/>
      <c r="H105" s="93"/>
      <c r="I105" s="93"/>
      <c r="J105" s="41"/>
      <c r="K105" s="42"/>
      <c r="L105" s="41"/>
      <c r="M105" s="47"/>
      <c r="N105" s="47"/>
      <c r="O105" s="286"/>
      <c r="P105" s="279"/>
      <c r="Q105" s="279"/>
      <c r="R105" s="280"/>
      <c r="S105" s="284"/>
      <c r="T105" s="280"/>
      <c r="U105" s="281"/>
      <c r="V105" s="281"/>
      <c r="W105" s="44">
        <v>0.52083333333333337</v>
      </c>
      <c r="X105" s="230">
        <v>0.5743287037037037</v>
      </c>
      <c r="Y105" s="230">
        <v>0.57937499999999997</v>
      </c>
      <c r="Z105" s="41">
        <v>5.3495370370370332E-2</v>
      </c>
      <c r="AA105" s="253">
        <v>5.046296296296271E-3</v>
      </c>
      <c r="AB105" s="41">
        <v>5.8541666666666603E-2</v>
      </c>
      <c r="AC105" s="43">
        <v>19.472090004327132</v>
      </c>
      <c r="AD105" s="43">
        <v>17.793594306049826</v>
      </c>
      <c r="AE105" s="45"/>
      <c r="AF105" s="93"/>
      <c r="AG105" s="93"/>
      <c r="AH105" s="45"/>
      <c r="AI105" s="42"/>
      <c r="AJ105" s="45"/>
      <c r="AK105" s="47"/>
      <c r="AL105" s="47"/>
      <c r="AM105" s="45"/>
      <c r="AN105" s="46"/>
      <c r="AO105" s="46"/>
      <c r="AP105" s="45"/>
      <c r="AQ105" s="253"/>
      <c r="AR105" s="45"/>
      <c r="AS105" s="47"/>
      <c r="AT105" s="47"/>
      <c r="AU105" s="44">
        <v>0.60020833333333334</v>
      </c>
      <c r="AV105" s="230">
        <v>0.63378472222222226</v>
      </c>
      <c r="AW105" s="230">
        <v>0.64241898148148147</v>
      </c>
      <c r="AX105" s="45">
        <v>3.3576388888888919E-2</v>
      </c>
      <c r="AY105" s="42">
        <v>8.6342592592592027E-3</v>
      </c>
      <c r="AZ105" s="45">
        <v>4.2210648148148122E-2</v>
      </c>
      <c r="BA105" s="43">
        <v>18.614270941054809</v>
      </c>
      <c r="BB105" s="43">
        <v>14.806690430490814</v>
      </c>
      <c r="BC105" s="77">
        <v>16.542217116599655</v>
      </c>
      <c r="BD105" s="68">
        <v>18.163471241170534</v>
      </c>
      <c r="BE105" s="50">
        <v>9.1759259259259207E-2</v>
      </c>
      <c r="BF105" s="50">
        <v>9.8761574074074043E-2</v>
      </c>
      <c r="BG105" s="8"/>
      <c r="BH105" s="51">
        <v>40</v>
      </c>
      <c r="BI105" s="52">
        <v>2.2022222222222223</v>
      </c>
      <c r="BJ105" s="52">
        <v>2.3702777777777779</v>
      </c>
      <c r="BK105" s="2">
        <v>115</v>
      </c>
      <c r="BL105" s="2">
        <v>-29.783333333333335</v>
      </c>
      <c r="BM105" s="53">
        <v>125.21666666666667</v>
      </c>
      <c r="BN105" s="53">
        <v>125.21666666666667</v>
      </c>
      <c r="BO105" s="53">
        <v>125.21666666666667</v>
      </c>
      <c r="BP105" s="53">
        <v>125.21666666666667</v>
      </c>
      <c r="BQ105" s="53">
        <v>125.21666666666667</v>
      </c>
      <c r="BR105" s="53">
        <v>125.21666666666667</v>
      </c>
      <c r="BS105" s="53">
        <v>125.21666666666667</v>
      </c>
      <c r="BT105" s="53">
        <v>125.21666666666667</v>
      </c>
      <c r="BU105" s="54">
        <v>125.21666666666667</v>
      </c>
      <c r="BV105" s="465">
        <v>45</v>
      </c>
      <c r="BW105" s="465">
        <v>45</v>
      </c>
    </row>
    <row r="106" spans="1:75" s="5" customFormat="1">
      <c r="A106" s="55">
        <v>19</v>
      </c>
      <c r="B106" s="56">
        <v>40</v>
      </c>
      <c r="C106" s="213">
        <v>261</v>
      </c>
      <c r="D106" s="57" t="s">
        <v>272</v>
      </c>
      <c r="E106" s="57" t="s">
        <v>273</v>
      </c>
      <c r="F106" s="57"/>
      <c r="G106" s="92"/>
      <c r="H106" s="93"/>
      <c r="I106" s="93"/>
      <c r="J106" s="41"/>
      <c r="K106" s="42"/>
      <c r="L106" s="41"/>
      <c r="M106" s="47"/>
      <c r="N106" s="47"/>
      <c r="O106" s="286"/>
      <c r="P106" s="279"/>
      <c r="Q106" s="279"/>
      <c r="R106" s="280"/>
      <c r="S106" s="284"/>
      <c r="T106" s="280"/>
      <c r="U106" s="281"/>
      <c r="V106" s="281"/>
      <c r="W106" s="44">
        <v>0.52083333333333337</v>
      </c>
      <c r="X106" s="230">
        <v>0.57533564814814808</v>
      </c>
      <c r="Y106" s="230">
        <v>0.5786458333333333</v>
      </c>
      <c r="Z106" s="41">
        <v>5.4502314814814712E-2</v>
      </c>
      <c r="AA106" s="253">
        <v>3.3101851851852215E-3</v>
      </c>
      <c r="AB106" s="41">
        <v>5.7812499999999933E-2</v>
      </c>
      <c r="AC106" s="43">
        <v>19.112338076024635</v>
      </c>
      <c r="AD106" s="43">
        <v>18.018018018018019</v>
      </c>
      <c r="AE106" s="45"/>
      <c r="AF106" s="93"/>
      <c r="AG106" s="93"/>
      <c r="AH106" s="45"/>
      <c r="AI106" s="42"/>
      <c r="AJ106" s="45"/>
      <c r="AK106" s="47"/>
      <c r="AL106" s="47"/>
      <c r="AM106" s="45"/>
      <c r="AN106" s="46"/>
      <c r="AO106" s="46"/>
      <c r="AP106" s="45"/>
      <c r="AQ106" s="253"/>
      <c r="AR106" s="45"/>
      <c r="AS106" s="47"/>
      <c r="AT106" s="47"/>
      <c r="AU106" s="44">
        <v>0.59947916666666667</v>
      </c>
      <c r="AV106" s="230">
        <v>0.6372916666666667</v>
      </c>
      <c r="AW106" s="230">
        <v>0.64276620370370374</v>
      </c>
      <c r="AX106" s="45">
        <v>3.7812500000000027E-2</v>
      </c>
      <c r="AY106" s="42">
        <v>5.4745370370370416E-3</v>
      </c>
      <c r="AZ106" s="45">
        <v>4.3287037037037068E-2</v>
      </c>
      <c r="BA106" s="43">
        <v>16.528925619834713</v>
      </c>
      <c r="BB106" s="43">
        <v>14.438502673796791</v>
      </c>
      <c r="BC106" s="77">
        <v>16.48540354894104</v>
      </c>
      <c r="BD106" s="68">
        <v>19.141300013292568</v>
      </c>
      <c r="BE106" s="50">
        <v>8.7071759259259252E-2</v>
      </c>
      <c r="BF106" s="50">
        <v>0.10075231481481473</v>
      </c>
      <c r="BG106" s="8"/>
      <c r="BH106" s="51">
        <v>40</v>
      </c>
      <c r="BI106" s="52">
        <v>2.0897222222222225</v>
      </c>
      <c r="BJ106" s="52">
        <v>2.4180555555555556</v>
      </c>
      <c r="BK106" s="2">
        <v>110</v>
      </c>
      <c r="BL106" s="2">
        <v>-30.283333333333335</v>
      </c>
      <c r="BM106" s="53">
        <v>119.71666666666667</v>
      </c>
      <c r="BN106" s="53">
        <v>119.71666666666667</v>
      </c>
      <c r="BO106" s="53">
        <v>119.71666666666667</v>
      </c>
      <c r="BP106" s="53">
        <v>119.71666666666667</v>
      </c>
      <c r="BQ106" s="53">
        <v>119.71666666666667</v>
      </c>
      <c r="BR106" s="53">
        <v>119.71666666666667</v>
      </c>
      <c r="BS106" s="53">
        <v>119.71666666666667</v>
      </c>
      <c r="BT106" s="53">
        <v>119.71666666666667</v>
      </c>
      <c r="BU106" s="54">
        <v>119.71666666666667</v>
      </c>
      <c r="BV106" s="465">
        <v>45</v>
      </c>
      <c r="BW106" s="465">
        <v>45</v>
      </c>
    </row>
    <row r="107" spans="1:75" s="5" customFormat="1">
      <c r="A107" s="55">
        <v>20</v>
      </c>
      <c r="B107" s="56">
        <v>40</v>
      </c>
      <c r="C107" s="213">
        <v>342</v>
      </c>
      <c r="D107" s="57" t="s">
        <v>274</v>
      </c>
      <c r="E107" s="57" t="s">
        <v>275</v>
      </c>
      <c r="F107" s="57"/>
      <c r="G107" s="92"/>
      <c r="H107" s="93"/>
      <c r="I107" s="93"/>
      <c r="J107" s="41"/>
      <c r="K107" s="42"/>
      <c r="L107" s="41"/>
      <c r="M107" s="47"/>
      <c r="N107" s="47"/>
      <c r="O107" s="286"/>
      <c r="P107" s="279"/>
      <c r="Q107" s="279"/>
      <c r="R107" s="280"/>
      <c r="S107" s="284"/>
      <c r="T107" s="280"/>
      <c r="U107" s="281"/>
      <c r="V107" s="281"/>
      <c r="W107" s="44">
        <v>0.52083333333333337</v>
      </c>
      <c r="X107" s="230">
        <v>0.57378472222222221</v>
      </c>
      <c r="Y107" s="230">
        <v>0.58725694444444443</v>
      </c>
      <c r="Z107" s="41">
        <v>5.295138888888884E-2</v>
      </c>
      <c r="AA107" s="253">
        <v>1.3472222222222219E-2</v>
      </c>
      <c r="AB107" s="41">
        <v>6.6423611111111058E-2</v>
      </c>
      <c r="AC107" s="43">
        <v>19.672131147540984</v>
      </c>
      <c r="AD107" s="43">
        <v>15.682174594877155</v>
      </c>
      <c r="AE107" s="45"/>
      <c r="AF107" s="93"/>
      <c r="AG107" s="93"/>
      <c r="AH107" s="45"/>
      <c r="AI107" s="42"/>
      <c r="AJ107" s="45"/>
      <c r="AK107" s="47"/>
      <c r="AL107" s="47"/>
      <c r="AM107" s="45"/>
      <c r="AN107" s="46"/>
      <c r="AO107" s="46"/>
      <c r="AP107" s="45"/>
      <c r="AQ107" s="253"/>
      <c r="AR107" s="45"/>
      <c r="AS107" s="47"/>
      <c r="AT107" s="47"/>
      <c r="AU107" s="44">
        <v>0.6080902777777778</v>
      </c>
      <c r="AV107" s="230">
        <v>0.63883101851851853</v>
      </c>
      <c r="AW107" s="230">
        <v>0.64431712962962961</v>
      </c>
      <c r="AX107" s="45">
        <v>3.0740740740740735E-2</v>
      </c>
      <c r="AY107" s="42">
        <v>5.4861111111110805E-3</v>
      </c>
      <c r="AZ107" s="45">
        <v>3.6226851851851816E-2</v>
      </c>
      <c r="BA107" s="43">
        <v>20.331325301204821</v>
      </c>
      <c r="BB107" s="43">
        <v>17.252396166134186</v>
      </c>
      <c r="BC107" s="77">
        <v>16.236328785657911</v>
      </c>
      <c r="BD107" s="68">
        <v>18.054162487462385</v>
      </c>
      <c r="BE107" s="50">
        <v>9.2314814814814738E-2</v>
      </c>
      <c r="BF107" s="50">
        <v>0.101099537037037</v>
      </c>
      <c r="BG107" s="8"/>
      <c r="BH107" s="51">
        <v>40</v>
      </c>
      <c r="BI107" s="52">
        <v>2.2155555555555559</v>
      </c>
      <c r="BJ107" s="52">
        <v>2.4263888888888889</v>
      </c>
      <c r="BK107" s="2">
        <v>105</v>
      </c>
      <c r="BL107" s="2">
        <v>-32.516666666666666</v>
      </c>
      <c r="BM107" s="53">
        <v>112.48333333333333</v>
      </c>
      <c r="BN107" s="53">
        <v>112.48333333333333</v>
      </c>
      <c r="BO107" s="53">
        <v>112.48333333333333</v>
      </c>
      <c r="BP107" s="53">
        <v>112.48333333333333</v>
      </c>
      <c r="BQ107" s="53">
        <v>112.48333333333333</v>
      </c>
      <c r="BR107" s="53">
        <v>112.48333333333333</v>
      </c>
      <c r="BS107" s="53">
        <v>112.48333333333333</v>
      </c>
      <c r="BT107" s="53">
        <v>112.48333333333333</v>
      </c>
      <c r="BU107" s="54">
        <v>112.48333333333333</v>
      </c>
      <c r="BV107" s="465">
        <v>45</v>
      </c>
      <c r="BW107" s="465">
        <v>45</v>
      </c>
    </row>
    <row r="108" spans="1:75" s="5" customFormat="1">
      <c r="A108" s="55">
        <v>21</v>
      </c>
      <c r="B108" s="56">
        <v>40</v>
      </c>
      <c r="C108" s="213">
        <v>320</v>
      </c>
      <c r="D108" s="57" t="s">
        <v>328</v>
      </c>
      <c r="E108" s="57" t="s">
        <v>329</v>
      </c>
      <c r="F108" s="57"/>
      <c r="G108" s="92"/>
      <c r="H108" s="93"/>
      <c r="I108" s="93"/>
      <c r="J108" s="41"/>
      <c r="K108" s="42"/>
      <c r="L108" s="41"/>
      <c r="M108" s="47"/>
      <c r="N108" s="47"/>
      <c r="O108" s="286"/>
      <c r="P108" s="279"/>
      <c r="Q108" s="279"/>
      <c r="R108" s="280"/>
      <c r="S108" s="284"/>
      <c r="T108" s="280"/>
      <c r="U108" s="281"/>
      <c r="V108" s="281"/>
      <c r="W108" s="44">
        <v>0.52083333333333337</v>
      </c>
      <c r="X108" s="230">
        <v>0.57905092592592589</v>
      </c>
      <c r="Y108" s="230">
        <v>0.58252314814814821</v>
      </c>
      <c r="Z108" s="41">
        <v>5.8217592592592515E-2</v>
      </c>
      <c r="AA108" s="253">
        <v>3.4722222222223209E-3</v>
      </c>
      <c r="AB108" s="41">
        <v>6.1689814814814836E-2</v>
      </c>
      <c r="AC108" s="43">
        <v>17.892644135188867</v>
      </c>
      <c r="AD108" s="43">
        <v>16.885553470919323</v>
      </c>
      <c r="AE108" s="45"/>
      <c r="AF108" s="93"/>
      <c r="AG108" s="93"/>
      <c r="AH108" s="45"/>
      <c r="AI108" s="42"/>
      <c r="AJ108" s="45"/>
      <c r="AK108" s="47"/>
      <c r="AL108" s="47"/>
      <c r="AM108" s="45"/>
      <c r="AN108" s="46"/>
      <c r="AO108" s="46"/>
      <c r="AP108" s="45"/>
      <c r="AQ108" s="253"/>
      <c r="AR108" s="45"/>
      <c r="AS108" s="47"/>
      <c r="AT108" s="47"/>
      <c r="AU108" s="44">
        <v>0.60335648148148158</v>
      </c>
      <c r="AV108" s="230">
        <v>0.64362268518518517</v>
      </c>
      <c r="AW108" s="230">
        <v>0.64615740740740735</v>
      </c>
      <c r="AX108" s="45">
        <v>4.0266203703703596E-2</v>
      </c>
      <c r="AY108" s="42">
        <v>2.5347222222221744E-3</v>
      </c>
      <c r="AZ108" s="45">
        <v>4.280092592592577E-2</v>
      </c>
      <c r="BA108" s="43">
        <v>15.52170163840184</v>
      </c>
      <c r="BB108" s="43">
        <v>14.60248783126014</v>
      </c>
      <c r="BC108" s="77">
        <v>15.950376606114311</v>
      </c>
      <c r="BD108" s="68">
        <v>19.914258055593969</v>
      </c>
      <c r="BE108" s="50">
        <v>8.3692129629629575E-2</v>
      </c>
      <c r="BF108" s="50">
        <v>0.10265046296296287</v>
      </c>
      <c r="BG108" s="8"/>
      <c r="BH108" s="51">
        <v>40</v>
      </c>
      <c r="BI108" s="52">
        <v>2.0086111111111111</v>
      </c>
      <c r="BJ108" s="52">
        <v>2.4636111111111112</v>
      </c>
      <c r="BK108" s="2">
        <v>100</v>
      </c>
      <c r="BL108" s="2">
        <v>-35.166666666666664</v>
      </c>
      <c r="BM108" s="53">
        <v>104.83333333333334</v>
      </c>
      <c r="BN108" s="53">
        <v>104.83333333333334</v>
      </c>
      <c r="BO108" s="53">
        <v>104.83333333333334</v>
      </c>
      <c r="BP108" s="53">
        <v>104.83333333333334</v>
      </c>
      <c r="BQ108" s="53">
        <v>104.83333333333334</v>
      </c>
      <c r="BR108" s="53">
        <v>104.83333333333334</v>
      </c>
      <c r="BS108" s="53">
        <v>104.83333333333334</v>
      </c>
      <c r="BT108" s="53">
        <v>104.83333333333334</v>
      </c>
      <c r="BU108" s="54">
        <v>104.83333333333336</v>
      </c>
      <c r="BV108" s="465">
        <v>45</v>
      </c>
      <c r="BW108" s="465">
        <v>45</v>
      </c>
    </row>
    <row r="109" spans="1:75" s="5" customFormat="1">
      <c r="A109" s="55">
        <v>22</v>
      </c>
      <c r="B109" s="56">
        <v>40</v>
      </c>
      <c r="C109" s="213">
        <v>324</v>
      </c>
      <c r="D109" s="57" t="s">
        <v>330</v>
      </c>
      <c r="E109" s="57" t="s">
        <v>331</v>
      </c>
      <c r="F109" s="57"/>
      <c r="G109" s="92"/>
      <c r="H109" s="93"/>
      <c r="I109" s="93"/>
      <c r="J109" s="41"/>
      <c r="K109" s="42"/>
      <c r="L109" s="41"/>
      <c r="M109" s="47"/>
      <c r="N109" s="47"/>
      <c r="O109" s="286"/>
      <c r="P109" s="279"/>
      <c r="Q109" s="279"/>
      <c r="R109" s="280"/>
      <c r="S109" s="284"/>
      <c r="T109" s="280"/>
      <c r="U109" s="281"/>
      <c r="V109" s="281"/>
      <c r="W109" s="44">
        <v>0.52083333333333337</v>
      </c>
      <c r="X109" s="230">
        <v>0.57016203703703705</v>
      </c>
      <c r="Y109" s="230">
        <v>0.57650462962962956</v>
      </c>
      <c r="Z109" s="41">
        <v>4.932870370370368E-2</v>
      </c>
      <c r="AA109" s="253">
        <v>6.3425925925925108E-3</v>
      </c>
      <c r="AB109" s="41">
        <v>5.5671296296296191E-2</v>
      </c>
      <c r="AC109" s="43">
        <v>21.11684655091506</v>
      </c>
      <c r="AD109" s="43">
        <v>18.711018711018713</v>
      </c>
      <c r="AE109" s="45"/>
      <c r="AF109" s="93"/>
      <c r="AG109" s="93"/>
      <c r="AH109" s="45"/>
      <c r="AI109" s="42"/>
      <c r="AJ109" s="45"/>
      <c r="AK109" s="47"/>
      <c r="AL109" s="47"/>
      <c r="AM109" s="45"/>
      <c r="AN109" s="46"/>
      <c r="AO109" s="46"/>
      <c r="AP109" s="45"/>
      <c r="AQ109" s="253"/>
      <c r="AR109" s="45"/>
      <c r="AS109" s="47"/>
      <c r="AT109" s="47"/>
      <c r="AU109" s="44">
        <v>0.59733796296296293</v>
      </c>
      <c r="AV109" s="230">
        <v>0.63818287037037036</v>
      </c>
      <c r="AW109" s="230">
        <v>0.64724537037037033</v>
      </c>
      <c r="AX109" s="45">
        <v>4.0844907407407427E-2</v>
      </c>
      <c r="AY109" s="42">
        <v>9.0624999999999734E-3</v>
      </c>
      <c r="AZ109" s="45">
        <v>4.99074074074074E-2</v>
      </c>
      <c r="BA109" s="43">
        <v>15.301785208274298</v>
      </c>
      <c r="BB109" s="43">
        <v>12.523191094619666</v>
      </c>
      <c r="BC109" s="77">
        <v>15.78601183950888</v>
      </c>
      <c r="BD109" s="68">
        <v>16.923257727112468</v>
      </c>
      <c r="BE109" s="50">
        <v>9.8483796296296111E-2</v>
      </c>
      <c r="BF109" s="50">
        <v>0.10449074074074061</v>
      </c>
      <c r="BG109" s="8"/>
      <c r="BH109" s="51">
        <v>40</v>
      </c>
      <c r="BI109" s="52">
        <v>2.3636111111111111</v>
      </c>
      <c r="BJ109" s="52">
        <v>2.5077777777777777</v>
      </c>
      <c r="BK109" s="2">
        <v>95</v>
      </c>
      <c r="BL109" s="2">
        <v>-36.733333333333334</v>
      </c>
      <c r="BM109" s="53">
        <v>98.266666666666666</v>
      </c>
      <c r="BN109" s="53">
        <v>98.266666666666666</v>
      </c>
      <c r="BO109" s="53">
        <v>98.266666666666666</v>
      </c>
      <c r="BP109" s="53">
        <v>98.266666666666666</v>
      </c>
      <c r="BQ109" s="53">
        <v>98.266666666666666</v>
      </c>
      <c r="BR109" s="53">
        <v>98.266666666666666</v>
      </c>
      <c r="BS109" s="53">
        <v>98.266666666666666</v>
      </c>
      <c r="BT109" s="53">
        <v>98.266666666666666</v>
      </c>
      <c r="BU109" s="54">
        <v>98.266666666666652</v>
      </c>
      <c r="BV109" s="465">
        <v>45</v>
      </c>
      <c r="BW109" s="465">
        <v>45</v>
      </c>
    </row>
    <row r="110" spans="1:75" s="5" customFormat="1">
      <c r="A110" s="55">
        <v>23</v>
      </c>
      <c r="B110" s="56">
        <v>40</v>
      </c>
      <c r="C110" s="213">
        <v>376</v>
      </c>
      <c r="D110" s="57" t="s">
        <v>276</v>
      </c>
      <c r="E110" s="57" t="s">
        <v>277</v>
      </c>
      <c r="F110" s="57"/>
      <c r="G110" s="92"/>
      <c r="H110" s="93"/>
      <c r="I110" s="93"/>
      <c r="J110" s="41"/>
      <c r="K110" s="42"/>
      <c r="L110" s="41"/>
      <c r="M110" s="47"/>
      <c r="N110" s="47"/>
      <c r="O110" s="286"/>
      <c r="P110" s="279"/>
      <c r="Q110" s="279"/>
      <c r="R110" s="280"/>
      <c r="S110" s="284"/>
      <c r="T110" s="280"/>
      <c r="U110" s="281"/>
      <c r="V110" s="281"/>
      <c r="W110" s="44">
        <v>0.52083333333333337</v>
      </c>
      <c r="X110" s="230">
        <v>0.57490740740740742</v>
      </c>
      <c r="Y110" s="230">
        <v>0.5794907407407407</v>
      </c>
      <c r="Z110" s="41">
        <v>5.4074074074074052E-2</v>
      </c>
      <c r="AA110" s="253">
        <v>4.5833333333332726E-3</v>
      </c>
      <c r="AB110" s="41">
        <v>5.8657407407407325E-2</v>
      </c>
      <c r="AC110" s="43">
        <v>19.263698630136986</v>
      </c>
      <c r="AD110" s="43">
        <v>17.758484609313339</v>
      </c>
      <c r="AE110" s="45"/>
      <c r="AF110" s="93"/>
      <c r="AG110" s="93"/>
      <c r="AH110" s="45"/>
      <c r="AI110" s="42"/>
      <c r="AJ110" s="45"/>
      <c r="AK110" s="47"/>
      <c r="AL110" s="47"/>
      <c r="AM110" s="45"/>
      <c r="AN110" s="46"/>
      <c r="AO110" s="46"/>
      <c r="AP110" s="45"/>
      <c r="AQ110" s="253"/>
      <c r="AR110" s="45"/>
      <c r="AS110" s="47"/>
      <c r="AT110" s="47"/>
      <c r="AU110" s="44">
        <v>0.60032407407407407</v>
      </c>
      <c r="AV110" s="230">
        <v>0.64224537037037044</v>
      </c>
      <c r="AW110" s="230">
        <v>0.64916666666666667</v>
      </c>
      <c r="AX110" s="45">
        <v>4.1921296296296373E-2</v>
      </c>
      <c r="AY110" s="42">
        <v>6.921296296296231E-3</v>
      </c>
      <c r="AZ110" s="45">
        <v>4.8842592592592604E-2</v>
      </c>
      <c r="BA110" s="43">
        <v>14.908890115958034</v>
      </c>
      <c r="BB110" s="43">
        <v>12.796208530805687</v>
      </c>
      <c r="BC110" s="77">
        <v>15.503875968992251</v>
      </c>
      <c r="BD110" s="68">
        <v>18.48286484405083</v>
      </c>
      <c r="BE110" s="50">
        <v>9.0173611111111107E-2</v>
      </c>
      <c r="BF110" s="50">
        <v>0.10557870370370359</v>
      </c>
      <c r="BG110" s="8"/>
      <c r="BH110" s="51">
        <v>40</v>
      </c>
      <c r="BI110" s="52">
        <v>2.1641666666666666</v>
      </c>
      <c r="BJ110" s="52">
        <v>2.5338888888888889</v>
      </c>
      <c r="BK110" s="2">
        <v>90</v>
      </c>
      <c r="BL110" s="2">
        <v>-39.5</v>
      </c>
      <c r="BM110" s="53">
        <v>90.5</v>
      </c>
      <c r="BN110" s="53">
        <v>90.5</v>
      </c>
      <c r="BO110" s="53">
        <v>90.5</v>
      </c>
      <c r="BP110" s="53">
        <v>90.5</v>
      </c>
      <c r="BQ110" s="53">
        <v>90.5</v>
      </c>
      <c r="BR110" s="53">
        <v>90.5</v>
      </c>
      <c r="BS110" s="53">
        <v>90.5</v>
      </c>
      <c r="BT110" s="53">
        <v>90.5</v>
      </c>
      <c r="BU110" s="54">
        <v>90.5</v>
      </c>
      <c r="BV110" s="465">
        <v>45</v>
      </c>
      <c r="BW110" s="465">
        <v>45</v>
      </c>
    </row>
    <row r="111" spans="1:75" s="5" customFormat="1">
      <c r="A111" s="55">
        <v>24</v>
      </c>
      <c r="B111" s="56">
        <v>40</v>
      </c>
      <c r="C111" s="213">
        <v>249</v>
      </c>
      <c r="D111" s="57" t="s">
        <v>278</v>
      </c>
      <c r="E111" s="57" t="s">
        <v>279</v>
      </c>
      <c r="F111" s="57"/>
      <c r="G111" s="92"/>
      <c r="H111" s="93"/>
      <c r="I111" s="93"/>
      <c r="J111" s="41"/>
      <c r="K111" s="42"/>
      <c r="L111" s="41"/>
      <c r="M111" s="47"/>
      <c r="N111" s="47"/>
      <c r="O111" s="286"/>
      <c r="P111" s="279"/>
      <c r="Q111" s="279"/>
      <c r="R111" s="280"/>
      <c r="S111" s="284"/>
      <c r="T111" s="280"/>
      <c r="U111" s="281"/>
      <c r="V111" s="281"/>
      <c r="W111" s="44">
        <v>0.52083333333333337</v>
      </c>
      <c r="X111" s="230">
        <v>0.57976851851851852</v>
      </c>
      <c r="Y111" s="230">
        <v>0.58384259259259264</v>
      </c>
      <c r="Z111" s="41">
        <v>5.8935185185185146E-2</v>
      </c>
      <c r="AA111" s="253">
        <v>4.0740740740741188E-3</v>
      </c>
      <c r="AB111" s="41">
        <v>6.3009259259259265E-2</v>
      </c>
      <c r="AC111" s="43">
        <v>17.674783974862532</v>
      </c>
      <c r="AD111" s="43">
        <v>16.531961792799414</v>
      </c>
      <c r="AE111" s="45"/>
      <c r="AF111" s="93"/>
      <c r="AG111" s="93"/>
      <c r="AH111" s="45"/>
      <c r="AI111" s="42"/>
      <c r="AJ111" s="45"/>
      <c r="AK111" s="47"/>
      <c r="AL111" s="47"/>
      <c r="AM111" s="45"/>
      <c r="AN111" s="46"/>
      <c r="AO111" s="46"/>
      <c r="AP111" s="45"/>
      <c r="AQ111" s="253"/>
      <c r="AR111" s="45"/>
      <c r="AS111" s="47"/>
      <c r="AT111" s="47"/>
      <c r="AU111" s="44">
        <v>0.60467592592592601</v>
      </c>
      <c r="AV111" s="230">
        <v>0.64582175925925933</v>
      </c>
      <c r="AW111" s="230">
        <v>0.65004629629629629</v>
      </c>
      <c r="AX111" s="45">
        <v>4.1145833333333326E-2</v>
      </c>
      <c r="AY111" s="42">
        <v>4.2245370370369573E-3</v>
      </c>
      <c r="AZ111" s="45">
        <v>4.5370370370370283E-2</v>
      </c>
      <c r="BA111" s="43">
        <v>15.18987341772152</v>
      </c>
      <c r="BB111" s="43">
        <v>13.775510204081634</v>
      </c>
      <c r="BC111" s="77">
        <v>15.378043571123451</v>
      </c>
      <c r="BD111" s="68">
        <v>17.361948396431156</v>
      </c>
      <c r="BE111" s="50">
        <v>9.5995370370370425E-2</v>
      </c>
      <c r="BF111" s="50">
        <v>0.10749999999999993</v>
      </c>
      <c r="BG111" s="8"/>
      <c r="BH111" s="51">
        <v>40</v>
      </c>
      <c r="BI111" s="52">
        <v>2.3038888888888889</v>
      </c>
      <c r="BJ111" s="52">
        <v>2.5799999999999996</v>
      </c>
      <c r="BK111" s="2">
        <v>85</v>
      </c>
      <c r="BL111" s="2">
        <v>-40.766666666666666</v>
      </c>
      <c r="BM111" s="53">
        <v>84.233333333333334</v>
      </c>
      <c r="BN111" s="53">
        <v>84.233333333333334</v>
      </c>
      <c r="BO111" s="53">
        <v>84.233333333333334</v>
      </c>
      <c r="BP111" s="53">
        <v>84.233333333333334</v>
      </c>
      <c r="BQ111" s="53">
        <v>84.233333333333334</v>
      </c>
      <c r="BR111" s="53">
        <v>84.233333333333334</v>
      </c>
      <c r="BS111" s="53">
        <v>84.233333333333334</v>
      </c>
      <c r="BT111" s="53">
        <v>84.233333333333334</v>
      </c>
      <c r="BU111" s="54">
        <v>84.233333333333363</v>
      </c>
      <c r="BV111" s="465">
        <v>45</v>
      </c>
      <c r="BW111" s="465">
        <v>45</v>
      </c>
    </row>
    <row r="112" spans="1:75" s="5" customFormat="1">
      <c r="A112" s="55">
        <v>25</v>
      </c>
      <c r="B112" s="56">
        <v>40</v>
      </c>
      <c r="C112" s="213">
        <v>254</v>
      </c>
      <c r="D112" s="57" t="s">
        <v>280</v>
      </c>
      <c r="E112" s="57" t="s">
        <v>281</v>
      </c>
      <c r="F112" s="57"/>
      <c r="G112" s="92"/>
      <c r="H112" s="93"/>
      <c r="I112" s="93"/>
      <c r="J112" s="41"/>
      <c r="K112" s="42"/>
      <c r="L112" s="41"/>
      <c r="M112" s="47"/>
      <c r="N112" s="47"/>
      <c r="O112" s="286"/>
      <c r="P112" s="279"/>
      <c r="Q112" s="279"/>
      <c r="R112" s="280"/>
      <c r="S112" s="284"/>
      <c r="T112" s="280"/>
      <c r="U112" s="281"/>
      <c r="V112" s="281"/>
      <c r="W112" s="44">
        <v>0.52083333333333337</v>
      </c>
      <c r="X112" s="230">
        <v>0.57922453703703702</v>
      </c>
      <c r="Y112" s="230">
        <v>0.5829050925925926</v>
      </c>
      <c r="Z112" s="41">
        <v>5.8391203703703654E-2</v>
      </c>
      <c r="AA112" s="253">
        <v>3.6805555555555758E-3</v>
      </c>
      <c r="AB112" s="41">
        <v>6.2071759259259229E-2</v>
      </c>
      <c r="AC112" s="43">
        <v>17.839444995044598</v>
      </c>
      <c r="AD112" s="43">
        <v>16.781652060413947</v>
      </c>
      <c r="AE112" s="45"/>
      <c r="AF112" s="93"/>
      <c r="AG112" s="93"/>
      <c r="AH112" s="45"/>
      <c r="AI112" s="42"/>
      <c r="AJ112" s="45"/>
      <c r="AK112" s="47"/>
      <c r="AL112" s="47"/>
      <c r="AM112" s="45"/>
      <c r="AN112" s="46"/>
      <c r="AO112" s="46"/>
      <c r="AP112" s="45"/>
      <c r="AQ112" s="253"/>
      <c r="AR112" s="45"/>
      <c r="AS112" s="47"/>
      <c r="AT112" s="47"/>
      <c r="AU112" s="44">
        <v>0.60373842592592597</v>
      </c>
      <c r="AV112" s="230">
        <v>0.64583333333333337</v>
      </c>
      <c r="AW112" s="230">
        <v>0.65050925925925929</v>
      </c>
      <c r="AX112" s="45">
        <v>4.20949074074074E-2</v>
      </c>
      <c r="AY112" s="42">
        <v>4.6759259259259167E-3</v>
      </c>
      <c r="AZ112" s="45">
        <v>4.6770833333333317E-2</v>
      </c>
      <c r="BA112" s="43">
        <v>14.847401704701676</v>
      </c>
      <c r="BB112" s="43">
        <v>13.363028953229398</v>
      </c>
      <c r="BC112" s="77">
        <v>15.312632922160782</v>
      </c>
      <c r="BD112" s="68">
        <v>16.653174511391235</v>
      </c>
      <c r="BE112" s="50">
        <v>0.10008101851851847</v>
      </c>
      <c r="BF112" s="50">
        <v>0.10837962962962955</v>
      </c>
      <c r="BG112" s="8"/>
      <c r="BH112" s="51">
        <v>40</v>
      </c>
      <c r="BI112" s="52">
        <v>2.4019444444444442</v>
      </c>
      <c r="BJ112" s="52">
        <v>2.6011111111111114</v>
      </c>
      <c r="BK112" s="2">
        <v>80</v>
      </c>
      <c r="BL112" s="2">
        <v>-41.43333333333333</v>
      </c>
      <c r="BM112" s="53">
        <v>78.566666666666663</v>
      </c>
      <c r="BN112" s="53">
        <v>78.566666666666663</v>
      </c>
      <c r="BO112" s="53">
        <v>78.566666666666663</v>
      </c>
      <c r="BP112" s="53">
        <v>78.566666666666663</v>
      </c>
      <c r="BQ112" s="53">
        <v>78.566666666666663</v>
      </c>
      <c r="BR112" s="53">
        <v>78.566666666666663</v>
      </c>
      <c r="BS112" s="53">
        <v>78.566666666666663</v>
      </c>
      <c r="BT112" s="53">
        <v>78.566666666666663</v>
      </c>
      <c r="BU112" s="54">
        <v>78.566666666666663</v>
      </c>
      <c r="BV112" s="465">
        <v>45</v>
      </c>
      <c r="BW112" s="465">
        <v>45</v>
      </c>
    </row>
    <row r="113" spans="1:75" s="5" customFormat="1">
      <c r="A113" s="55">
        <v>26</v>
      </c>
      <c r="B113" s="56">
        <v>40</v>
      </c>
      <c r="C113" s="213">
        <v>362</v>
      </c>
      <c r="D113" s="57" t="s">
        <v>282</v>
      </c>
      <c r="E113" s="57" t="s">
        <v>283</v>
      </c>
      <c r="F113" s="57"/>
      <c r="G113" s="92"/>
      <c r="H113" s="93"/>
      <c r="I113" s="93"/>
      <c r="J113" s="41"/>
      <c r="K113" s="42"/>
      <c r="L113" s="41"/>
      <c r="M113" s="47"/>
      <c r="N113" s="47"/>
      <c r="O113" s="286"/>
      <c r="P113" s="279"/>
      <c r="Q113" s="279"/>
      <c r="R113" s="280"/>
      <c r="S113" s="284"/>
      <c r="T113" s="280"/>
      <c r="U113" s="281"/>
      <c r="V113" s="281"/>
      <c r="W113" s="44">
        <v>0.52083333333333337</v>
      </c>
      <c r="X113" s="230">
        <v>0.58432870370370371</v>
      </c>
      <c r="Y113" s="230">
        <v>0.58565972222222229</v>
      </c>
      <c r="Z113" s="41">
        <v>6.3495370370370341E-2</v>
      </c>
      <c r="AA113" s="253">
        <v>1.3310185185185786E-3</v>
      </c>
      <c r="AB113" s="41">
        <v>6.4826388888888919E-2</v>
      </c>
      <c r="AC113" s="43">
        <v>16.405395552314985</v>
      </c>
      <c r="AD113" s="43">
        <v>16.068559185859666</v>
      </c>
      <c r="AE113" s="45"/>
      <c r="AF113" s="93"/>
      <c r="AG113" s="93"/>
      <c r="AH113" s="45"/>
      <c r="AI113" s="42"/>
      <c r="AJ113" s="45"/>
      <c r="AK113" s="47"/>
      <c r="AL113" s="47"/>
      <c r="AM113" s="45"/>
      <c r="AN113" s="46"/>
      <c r="AO113" s="46"/>
      <c r="AP113" s="45"/>
      <c r="AQ113" s="253"/>
      <c r="AR113" s="45"/>
      <c r="AS113" s="47"/>
      <c r="AT113" s="47"/>
      <c r="AU113" s="44">
        <v>0.60649305555555566</v>
      </c>
      <c r="AV113" s="230">
        <v>0.65276620370370375</v>
      </c>
      <c r="AW113" s="230">
        <v>0.65361111111111114</v>
      </c>
      <c r="AX113" s="45">
        <v>4.6273148148148091E-2</v>
      </c>
      <c r="AY113" s="42">
        <v>8.4490740740739145E-4</v>
      </c>
      <c r="AZ113" s="45">
        <v>4.7118055555555483E-2</v>
      </c>
      <c r="BA113" s="43">
        <v>13.506753376688343</v>
      </c>
      <c r="BB113" s="43">
        <v>13.264554163596168</v>
      </c>
      <c r="BC113" s="77">
        <v>14.888337468982629</v>
      </c>
      <c r="BD113" s="68">
        <v>16.5860400829302</v>
      </c>
      <c r="BE113" s="50">
        <v>0.10048611111111105</v>
      </c>
      <c r="BF113" s="50">
        <v>0.10884259259259255</v>
      </c>
      <c r="BG113" s="8"/>
      <c r="BH113" s="51">
        <v>40</v>
      </c>
      <c r="BI113" s="52">
        <v>2.4116666666666666</v>
      </c>
      <c r="BJ113" s="52">
        <v>2.6122222222222224</v>
      </c>
      <c r="BK113" s="2">
        <v>75</v>
      </c>
      <c r="BL113" s="2">
        <v>-45.9</v>
      </c>
      <c r="BM113" s="53">
        <v>69.099999999999994</v>
      </c>
      <c r="BN113" s="53">
        <v>69.099999999999994</v>
      </c>
      <c r="BO113" s="53">
        <v>69.099999999999994</v>
      </c>
      <c r="BP113" s="53">
        <v>69.099999999999994</v>
      </c>
      <c r="BQ113" s="53">
        <v>69.099999999999994</v>
      </c>
      <c r="BR113" s="53">
        <v>69.099999999999994</v>
      </c>
      <c r="BS113" s="53">
        <v>69.099999999999994</v>
      </c>
      <c r="BT113" s="53">
        <v>69.099999999999994</v>
      </c>
      <c r="BU113" s="54">
        <v>69.099999999999994</v>
      </c>
      <c r="BV113" s="465">
        <v>45</v>
      </c>
      <c r="BW113" s="465">
        <v>45</v>
      </c>
    </row>
    <row r="114" spans="1:75" s="5" customFormat="1">
      <c r="A114" s="55">
        <v>27</v>
      </c>
      <c r="B114" s="56">
        <v>40</v>
      </c>
      <c r="C114" s="213">
        <v>198</v>
      </c>
      <c r="D114" s="57" t="s">
        <v>332</v>
      </c>
      <c r="E114" s="57" t="s">
        <v>333</v>
      </c>
      <c r="F114" s="57"/>
      <c r="G114" s="92"/>
      <c r="H114" s="93"/>
      <c r="I114" s="93"/>
      <c r="J114" s="41"/>
      <c r="K114" s="41"/>
      <c r="L114" s="41"/>
      <c r="M114" s="47"/>
      <c r="N114" s="47"/>
      <c r="O114" s="286"/>
      <c r="P114" s="279"/>
      <c r="Q114" s="279"/>
      <c r="R114" s="280"/>
      <c r="S114" s="284"/>
      <c r="T114" s="280"/>
      <c r="U114" s="281"/>
      <c r="V114" s="281"/>
      <c r="W114" s="44">
        <v>0.52083333333333337</v>
      </c>
      <c r="X114" s="230">
        <v>0.59582175925925929</v>
      </c>
      <c r="Y114" s="230">
        <v>0.59719907407407413</v>
      </c>
      <c r="Z114" s="41">
        <v>7.4988425925925917E-2</v>
      </c>
      <c r="AA114" s="253">
        <v>1.3773148148148451E-3</v>
      </c>
      <c r="AB114" s="41">
        <v>7.6365740740740762E-2</v>
      </c>
      <c r="AC114" s="43">
        <v>13.891032566754131</v>
      </c>
      <c r="AD114" s="43">
        <v>13.640497120339496</v>
      </c>
      <c r="AE114" s="45"/>
      <c r="AF114" s="93"/>
      <c r="AG114" s="93"/>
      <c r="AH114" s="45"/>
      <c r="AI114" s="41"/>
      <c r="AJ114" s="45"/>
      <c r="AK114" s="47"/>
      <c r="AL114" s="47"/>
      <c r="AM114" s="45"/>
      <c r="AN114" s="46"/>
      <c r="AO114" s="46"/>
      <c r="AP114" s="45"/>
      <c r="AQ114" s="253"/>
      <c r="AR114" s="45"/>
      <c r="AS114" s="47"/>
      <c r="AT114" s="47"/>
      <c r="AU114" s="44">
        <v>0.6180324074074075</v>
      </c>
      <c r="AV114" s="230">
        <v>0.6514699074074074</v>
      </c>
      <c r="AW114" s="230">
        <v>0.65534722222222219</v>
      </c>
      <c r="AX114" s="45">
        <v>3.3437499999999898E-2</v>
      </c>
      <c r="AY114" s="42">
        <v>3.8773148148147918E-3</v>
      </c>
      <c r="AZ114" s="45">
        <v>3.731481481481469E-2</v>
      </c>
      <c r="BA114" s="43">
        <v>18.691588785046729</v>
      </c>
      <c r="BB114" s="43">
        <v>16.749379652605459</v>
      </c>
      <c r="BC114" s="77">
        <v>14.660965180207697</v>
      </c>
      <c r="BD114" s="68">
        <v>15.183466891606916</v>
      </c>
      <c r="BE114" s="50">
        <v>0.10976851851851843</v>
      </c>
      <c r="BF114" s="50">
        <v>0.1119444444444444</v>
      </c>
      <c r="BG114" s="8"/>
      <c r="BH114" s="51">
        <v>40</v>
      </c>
      <c r="BI114" s="52">
        <v>2.6344444444444446</v>
      </c>
      <c r="BJ114" s="52">
        <v>2.686666666666667</v>
      </c>
      <c r="BK114" s="2">
        <v>70</v>
      </c>
      <c r="BL114" s="2">
        <v>-48.4</v>
      </c>
      <c r="BM114" s="53">
        <v>61.6</v>
      </c>
      <c r="BN114" s="53">
        <v>61.6</v>
      </c>
      <c r="BO114" s="53">
        <v>61.6</v>
      </c>
      <c r="BP114" s="53">
        <v>61.6</v>
      </c>
      <c r="BQ114" s="53">
        <v>61.6</v>
      </c>
      <c r="BR114" s="53">
        <v>61.6</v>
      </c>
      <c r="BS114" s="53">
        <v>61.6</v>
      </c>
      <c r="BT114" s="53">
        <v>61.6</v>
      </c>
      <c r="BU114" s="54">
        <v>61.600000000000009</v>
      </c>
      <c r="BV114" s="465">
        <v>45</v>
      </c>
      <c r="BW114" s="465">
        <v>45</v>
      </c>
    </row>
    <row r="115" spans="1:75" s="96" customFormat="1">
      <c r="A115" s="55">
        <v>28</v>
      </c>
      <c r="B115" s="56">
        <v>40</v>
      </c>
      <c r="C115" s="213">
        <v>306</v>
      </c>
      <c r="D115" s="57" t="s">
        <v>334</v>
      </c>
      <c r="E115" s="57" t="s">
        <v>335</v>
      </c>
      <c r="F115" s="57"/>
      <c r="G115" s="92"/>
      <c r="H115" s="93"/>
      <c r="I115" s="93"/>
      <c r="J115" s="41"/>
      <c r="K115" s="41"/>
      <c r="L115" s="41"/>
      <c r="M115" s="47"/>
      <c r="N115" s="47"/>
      <c r="O115" s="286"/>
      <c r="P115" s="279"/>
      <c r="Q115" s="279"/>
      <c r="R115" s="280"/>
      <c r="S115" s="284"/>
      <c r="T115" s="280"/>
      <c r="U115" s="281"/>
      <c r="V115" s="281"/>
      <c r="W115" s="44">
        <v>0.52083333333333337</v>
      </c>
      <c r="X115" s="230">
        <v>0.58401620370370366</v>
      </c>
      <c r="Y115" s="230">
        <v>0.58821759259259265</v>
      </c>
      <c r="Z115" s="41">
        <v>6.3182870370370292E-2</v>
      </c>
      <c r="AA115" s="253">
        <v>4.2013888888889905E-3</v>
      </c>
      <c r="AB115" s="41">
        <v>6.7384259259259283E-2</v>
      </c>
      <c r="AC115" s="43">
        <v>16.486535995603592</v>
      </c>
      <c r="AD115" s="43">
        <v>15.458605290278253</v>
      </c>
      <c r="AE115" s="45"/>
      <c r="AF115" s="93"/>
      <c r="AG115" s="93"/>
      <c r="AH115" s="45"/>
      <c r="AI115" s="41"/>
      <c r="AJ115" s="45"/>
      <c r="AK115" s="47"/>
      <c r="AL115" s="47"/>
      <c r="AM115" s="45"/>
      <c r="AN115" s="46"/>
      <c r="AO115" s="46"/>
      <c r="AP115" s="45"/>
      <c r="AQ115" s="253"/>
      <c r="AR115" s="45"/>
      <c r="AS115" s="47"/>
      <c r="AT115" s="47"/>
      <c r="AU115" s="44">
        <v>0.60905092592592602</v>
      </c>
      <c r="AV115" s="230">
        <v>0.65020833333333339</v>
      </c>
      <c r="AW115" s="230">
        <v>0.65785879629629629</v>
      </c>
      <c r="AX115" s="45">
        <v>4.1157407407407365E-2</v>
      </c>
      <c r="AY115" s="42">
        <v>7.6504629629629006E-3</v>
      </c>
      <c r="AZ115" s="45">
        <v>4.8807870370370265E-2</v>
      </c>
      <c r="BA115" s="43">
        <v>15.185601799775029</v>
      </c>
      <c r="BB115" s="43">
        <v>12.805311833056674</v>
      </c>
      <c r="BC115" s="77">
        <v>14.344058173124814</v>
      </c>
      <c r="BD115" s="68">
        <v>15.371477369769428</v>
      </c>
      <c r="BE115" s="50">
        <v>0.10842592592592581</v>
      </c>
      <c r="BF115" s="50">
        <v>0.11368055555555545</v>
      </c>
      <c r="BG115" s="8"/>
      <c r="BH115" s="51">
        <v>40</v>
      </c>
      <c r="BI115" s="52">
        <v>2.6022222222222222</v>
      </c>
      <c r="BJ115" s="52">
        <v>2.7283333333333335</v>
      </c>
      <c r="BK115" s="2">
        <v>65</v>
      </c>
      <c r="BL115" s="2">
        <v>-52.016666666666666</v>
      </c>
      <c r="BM115" s="53">
        <v>52.983333333333334</v>
      </c>
      <c r="BN115" s="53">
        <v>52.983333333333334</v>
      </c>
      <c r="BO115" s="53">
        <v>52.983333333333334</v>
      </c>
      <c r="BP115" s="53">
        <v>52.983333333333334</v>
      </c>
      <c r="BQ115" s="53">
        <v>52.983333333333334</v>
      </c>
      <c r="BR115" s="53">
        <v>52.983333333333334</v>
      </c>
      <c r="BS115" s="53">
        <v>52.983333333333334</v>
      </c>
      <c r="BT115" s="53">
        <v>52.983333333333334</v>
      </c>
      <c r="BU115" s="54">
        <v>52.983333333333334</v>
      </c>
      <c r="BV115" s="465">
        <v>45</v>
      </c>
      <c r="BW115" s="465">
        <v>45</v>
      </c>
    </row>
    <row r="116" spans="1:75" s="96" customFormat="1">
      <c r="A116" s="55">
        <v>29</v>
      </c>
      <c r="B116" s="56">
        <v>40</v>
      </c>
      <c r="C116" s="213">
        <v>334</v>
      </c>
      <c r="D116" s="57" t="s">
        <v>284</v>
      </c>
      <c r="E116" s="57" t="s">
        <v>3860</v>
      </c>
      <c r="F116" s="57"/>
      <c r="G116" s="92"/>
      <c r="H116" s="93"/>
      <c r="I116" s="93"/>
      <c r="J116" s="41"/>
      <c r="K116" s="41"/>
      <c r="L116" s="41"/>
      <c r="M116" s="47"/>
      <c r="N116" s="47"/>
      <c r="O116" s="286"/>
      <c r="P116" s="279"/>
      <c r="Q116" s="279"/>
      <c r="R116" s="280"/>
      <c r="S116" s="284"/>
      <c r="T116" s="280"/>
      <c r="U116" s="281"/>
      <c r="V116" s="281"/>
      <c r="W116" s="44">
        <v>0.52083333333333337</v>
      </c>
      <c r="X116" s="230">
        <v>0.58430555555555552</v>
      </c>
      <c r="Y116" s="230">
        <v>0.58891203703703698</v>
      </c>
      <c r="Z116" s="41">
        <v>6.3472222222222152E-2</v>
      </c>
      <c r="AA116" s="253">
        <v>4.6064814814814614E-3</v>
      </c>
      <c r="AB116" s="41">
        <v>6.8078703703703614E-2</v>
      </c>
      <c r="AC116" s="43">
        <v>16.411378555798688</v>
      </c>
      <c r="AD116" s="43">
        <v>15.300918055083304</v>
      </c>
      <c r="AE116" s="45"/>
      <c r="AF116" s="93"/>
      <c r="AG116" s="93"/>
      <c r="AH116" s="45"/>
      <c r="AI116" s="41"/>
      <c r="AJ116" s="45"/>
      <c r="AK116" s="47"/>
      <c r="AL116" s="47"/>
      <c r="AM116" s="45"/>
      <c r="AN116" s="46"/>
      <c r="AO116" s="46"/>
      <c r="AP116" s="45"/>
      <c r="AQ116" s="253"/>
      <c r="AR116" s="45"/>
      <c r="AS116" s="47"/>
      <c r="AT116" s="47"/>
      <c r="AU116" s="44">
        <v>0.60974537037037035</v>
      </c>
      <c r="AV116" s="230">
        <v>0.65293981481481478</v>
      </c>
      <c r="AW116" s="230">
        <v>0.65877314814814814</v>
      </c>
      <c r="AX116" s="45">
        <v>4.3194444444444424E-2</v>
      </c>
      <c r="AY116" s="42">
        <v>5.833333333333357E-3</v>
      </c>
      <c r="AZ116" s="45">
        <v>4.9027777777777781E-2</v>
      </c>
      <c r="BA116" s="43">
        <v>14.469453376205784</v>
      </c>
      <c r="BB116" s="43">
        <v>12.747875354107649</v>
      </c>
      <c r="BC116" s="77">
        <v>14.232061672267248</v>
      </c>
      <c r="BD116" s="68">
        <v>15.973377703826953</v>
      </c>
      <c r="BE116" s="50">
        <v>0.10434027777777766</v>
      </c>
      <c r="BF116" s="50">
        <v>0.11619212962962955</v>
      </c>
      <c r="BG116" s="8"/>
      <c r="BH116" s="51">
        <v>40</v>
      </c>
      <c r="BI116" s="52">
        <v>2.5041666666666669</v>
      </c>
      <c r="BJ116" s="52">
        <v>2.7886111111111109</v>
      </c>
      <c r="BK116" s="2">
        <v>60</v>
      </c>
      <c r="BL116" s="2">
        <v>-53.333333333333336</v>
      </c>
      <c r="BM116" s="53">
        <v>46.666666666666664</v>
      </c>
      <c r="BN116" s="53">
        <v>46.666666666666664</v>
      </c>
      <c r="BO116" s="53">
        <v>46.666666666666664</v>
      </c>
      <c r="BP116" s="53">
        <v>46.666666666666664</v>
      </c>
      <c r="BQ116" s="53">
        <v>46.666666666666664</v>
      </c>
      <c r="BR116" s="53">
        <v>46.666666666666664</v>
      </c>
      <c r="BS116" s="53">
        <v>46.666666666666664</v>
      </c>
      <c r="BT116" s="53">
        <v>46.666666666666664</v>
      </c>
      <c r="BU116" s="54">
        <v>46.666666666666657</v>
      </c>
      <c r="BV116" s="465">
        <v>45</v>
      </c>
      <c r="BW116" s="465">
        <v>45</v>
      </c>
    </row>
    <row r="117" spans="1:75" s="96" customFormat="1">
      <c r="A117" s="55">
        <v>30</v>
      </c>
      <c r="B117" s="56">
        <v>40</v>
      </c>
      <c r="C117" s="213">
        <v>380</v>
      </c>
      <c r="D117" s="57" t="s">
        <v>336</v>
      </c>
      <c r="E117" s="57" t="s">
        <v>337</v>
      </c>
      <c r="F117" s="57"/>
      <c r="G117" s="92"/>
      <c r="H117" s="93"/>
      <c r="I117" s="93"/>
      <c r="J117" s="41"/>
      <c r="K117" s="41"/>
      <c r="L117" s="41"/>
      <c r="M117" s="47"/>
      <c r="N117" s="47"/>
      <c r="O117" s="286"/>
      <c r="P117" s="279"/>
      <c r="Q117" s="279"/>
      <c r="R117" s="280"/>
      <c r="S117" s="284"/>
      <c r="T117" s="280"/>
      <c r="U117" s="281"/>
      <c r="V117" s="281"/>
      <c r="W117" s="44">
        <v>0.52083333333333337</v>
      </c>
      <c r="X117" s="230">
        <v>0.58391203703703709</v>
      </c>
      <c r="Y117" s="230">
        <v>0.58812500000000001</v>
      </c>
      <c r="Z117" s="41">
        <v>6.307870370370372E-2</v>
      </c>
      <c r="AA117" s="253">
        <v>4.2129629629629184E-3</v>
      </c>
      <c r="AB117" s="41">
        <v>6.7291666666666639E-2</v>
      </c>
      <c r="AC117" s="43">
        <v>16.513761467889911</v>
      </c>
      <c r="AD117" s="43">
        <v>15.479876160990711</v>
      </c>
      <c r="AE117" s="45"/>
      <c r="AF117" s="93"/>
      <c r="AG117" s="93"/>
      <c r="AH117" s="45"/>
      <c r="AI117" s="41"/>
      <c r="AJ117" s="45"/>
      <c r="AK117" s="47"/>
      <c r="AL117" s="47"/>
      <c r="AM117" s="45"/>
      <c r="AN117" s="46"/>
      <c r="AO117" s="46"/>
      <c r="AP117" s="45"/>
      <c r="AQ117" s="253"/>
      <c r="AR117" s="45"/>
      <c r="AS117" s="47"/>
      <c r="AT117" s="47"/>
      <c r="AU117" s="44">
        <v>0.60895833333333338</v>
      </c>
      <c r="AV117" s="230">
        <v>0.65945601851851854</v>
      </c>
      <c r="AW117" s="230">
        <v>0.66109953703703705</v>
      </c>
      <c r="AX117" s="45">
        <v>5.0497685185185159E-2</v>
      </c>
      <c r="AY117" s="42">
        <v>1.6435185185185164E-3</v>
      </c>
      <c r="AZ117" s="45">
        <v>5.2141203703703676E-2</v>
      </c>
      <c r="BA117" s="43">
        <v>12.376804950721979</v>
      </c>
      <c r="BB117" s="43">
        <v>11.986681465038846</v>
      </c>
      <c r="BC117" s="77">
        <v>13.954840585328036</v>
      </c>
      <c r="BD117" s="68">
        <v>15.625000000000002</v>
      </c>
      <c r="BE117" s="50">
        <v>0.10666666666666658</v>
      </c>
      <c r="BF117" s="50">
        <v>0.11710648148148139</v>
      </c>
      <c r="BG117" s="8"/>
      <c r="BH117" s="51">
        <v>40</v>
      </c>
      <c r="BI117" s="52">
        <v>2.5599999999999996</v>
      </c>
      <c r="BJ117" s="52">
        <v>2.8105555555555553</v>
      </c>
      <c r="BK117" s="2">
        <v>55</v>
      </c>
      <c r="BL117" s="2">
        <v>-56.68333333333333</v>
      </c>
      <c r="BM117" s="53">
        <v>40</v>
      </c>
      <c r="BN117" s="53">
        <v>40</v>
      </c>
      <c r="BO117" s="53">
        <v>40</v>
      </c>
      <c r="BP117" s="53">
        <v>40</v>
      </c>
      <c r="BQ117" s="53">
        <v>40</v>
      </c>
      <c r="BR117" s="53">
        <v>40</v>
      </c>
      <c r="BS117" s="53">
        <v>40</v>
      </c>
      <c r="BT117" s="53">
        <v>40</v>
      </c>
      <c r="BU117" s="54">
        <v>40</v>
      </c>
      <c r="BV117" s="465">
        <v>45</v>
      </c>
      <c r="BW117" s="465">
        <v>45</v>
      </c>
    </row>
    <row r="118" spans="1:75" s="96" customFormat="1">
      <c r="A118" s="55">
        <v>31</v>
      </c>
      <c r="B118" s="56">
        <v>40</v>
      </c>
      <c r="C118" s="213">
        <v>346</v>
      </c>
      <c r="D118" s="57" t="s">
        <v>286</v>
      </c>
      <c r="E118" s="57" t="s">
        <v>3861</v>
      </c>
      <c r="F118" s="57"/>
      <c r="G118" s="92"/>
      <c r="H118" s="93"/>
      <c r="I118" s="93"/>
      <c r="J118" s="41"/>
      <c r="K118" s="41"/>
      <c r="L118" s="41"/>
      <c r="M118" s="47"/>
      <c r="N118" s="47"/>
      <c r="O118" s="286"/>
      <c r="P118" s="279"/>
      <c r="Q118" s="279"/>
      <c r="R118" s="280"/>
      <c r="S118" s="284"/>
      <c r="T118" s="280"/>
      <c r="U118" s="281"/>
      <c r="V118" s="281"/>
      <c r="W118" s="44">
        <v>0.52083333333333337</v>
      </c>
      <c r="X118" s="230">
        <v>0.59318287037037043</v>
      </c>
      <c r="Y118" s="230">
        <v>0.5993518518518518</v>
      </c>
      <c r="Z118" s="41">
        <v>7.2349537037037059E-2</v>
      </c>
      <c r="AA118" s="253">
        <v>6.1689814814813726E-3</v>
      </c>
      <c r="AB118" s="41">
        <v>7.8518518518518432E-2</v>
      </c>
      <c r="AC118" s="43">
        <v>14.397696368581027</v>
      </c>
      <c r="AD118" s="43">
        <v>13.266509433962264</v>
      </c>
      <c r="AE118" s="45"/>
      <c r="AF118" s="93"/>
      <c r="AG118" s="93"/>
      <c r="AH118" s="45"/>
      <c r="AI118" s="41"/>
      <c r="AJ118" s="45"/>
      <c r="AK118" s="47"/>
      <c r="AL118" s="47"/>
      <c r="AM118" s="45"/>
      <c r="AN118" s="46"/>
      <c r="AO118" s="46"/>
      <c r="AP118" s="45"/>
      <c r="AQ118" s="253"/>
      <c r="AR118" s="45"/>
      <c r="AS118" s="47"/>
      <c r="AT118" s="47"/>
      <c r="AU118" s="44">
        <v>0.62018518518518517</v>
      </c>
      <c r="AV118" s="230">
        <v>0.66561342592592598</v>
      </c>
      <c r="AW118" s="230">
        <v>0.67098379629629623</v>
      </c>
      <c r="AX118" s="45">
        <v>4.5428240740740811E-2</v>
      </c>
      <c r="AY118" s="42">
        <v>5.3703703703702477E-3</v>
      </c>
      <c r="AZ118" s="45">
        <v>5.0798611111111058E-2</v>
      </c>
      <c r="BA118" s="43">
        <v>13.757961783439491</v>
      </c>
      <c r="BB118" s="43">
        <v>12.303485987696513</v>
      </c>
      <c r="BC118" s="77">
        <v>12.888212655508815</v>
      </c>
      <c r="BD118" s="68">
        <v>14.67441149495567</v>
      </c>
      <c r="BE118" s="50">
        <v>0.11357638888888888</v>
      </c>
      <c r="BF118" s="50">
        <v>0.11943287037037031</v>
      </c>
      <c r="BG118" s="8"/>
      <c r="BH118" s="51">
        <v>40</v>
      </c>
      <c r="BI118" s="52">
        <v>2.7258333333333336</v>
      </c>
      <c r="BJ118" s="52">
        <v>2.8663888888888889</v>
      </c>
      <c r="BK118" s="2">
        <v>50</v>
      </c>
      <c r="BL118" s="2">
        <v>-70.916666666666671</v>
      </c>
      <c r="BM118" s="53">
        <v>40</v>
      </c>
      <c r="BN118" s="53">
        <v>40</v>
      </c>
      <c r="BO118" s="53">
        <v>40</v>
      </c>
      <c r="BP118" s="53">
        <v>40</v>
      </c>
      <c r="BQ118" s="53">
        <v>40</v>
      </c>
      <c r="BR118" s="53">
        <v>40</v>
      </c>
      <c r="BS118" s="53">
        <v>40</v>
      </c>
      <c r="BT118" s="53">
        <v>40</v>
      </c>
      <c r="BU118" s="54">
        <v>40</v>
      </c>
      <c r="BV118" s="465">
        <v>45</v>
      </c>
      <c r="BW118" s="465">
        <v>45</v>
      </c>
    </row>
    <row r="119" spans="1:75" s="96" customFormat="1">
      <c r="A119" s="55">
        <v>32</v>
      </c>
      <c r="B119" s="56">
        <v>40</v>
      </c>
      <c r="C119" s="213">
        <v>331</v>
      </c>
      <c r="D119" s="57" t="s">
        <v>287</v>
      </c>
      <c r="E119" s="57" t="s">
        <v>288</v>
      </c>
      <c r="F119" s="57"/>
      <c r="G119" s="92"/>
      <c r="H119" s="93"/>
      <c r="I119" s="93"/>
      <c r="J119" s="41"/>
      <c r="K119" s="41"/>
      <c r="L119" s="41"/>
      <c r="M119" s="47"/>
      <c r="N119" s="47"/>
      <c r="O119" s="286"/>
      <c r="P119" s="279"/>
      <c r="Q119" s="279"/>
      <c r="R119" s="280"/>
      <c r="S119" s="284"/>
      <c r="T119" s="280"/>
      <c r="U119" s="281"/>
      <c r="V119" s="281"/>
      <c r="W119" s="44">
        <v>0.52083333333333337</v>
      </c>
      <c r="X119" s="230">
        <v>0.59321759259259255</v>
      </c>
      <c r="Y119" s="230">
        <v>0.59575231481481483</v>
      </c>
      <c r="Z119" s="41">
        <v>7.2384259259259176E-2</v>
      </c>
      <c r="AA119" s="253">
        <v>2.5347222222222854E-3</v>
      </c>
      <c r="AB119" s="41">
        <v>7.4918981481481461E-2</v>
      </c>
      <c r="AC119" s="43">
        <v>14.390789894467542</v>
      </c>
      <c r="AD119" s="43">
        <v>13.903908543179361</v>
      </c>
      <c r="AE119" s="45"/>
      <c r="AF119" s="93"/>
      <c r="AG119" s="93"/>
      <c r="AH119" s="45"/>
      <c r="AI119" s="41"/>
      <c r="AJ119" s="45"/>
      <c r="AK119" s="47"/>
      <c r="AL119" s="47"/>
      <c r="AM119" s="45"/>
      <c r="AN119" s="46"/>
      <c r="AO119" s="46"/>
      <c r="AP119" s="45"/>
      <c r="AQ119" s="253"/>
      <c r="AR119" s="45"/>
      <c r="AS119" s="47"/>
      <c r="AT119" s="47"/>
      <c r="AU119" s="44">
        <v>0.6165856481481482</v>
      </c>
      <c r="AV119" s="230">
        <v>0.66593749999999996</v>
      </c>
      <c r="AW119" s="230">
        <v>0.67170138888888886</v>
      </c>
      <c r="AX119" s="45">
        <v>4.9351851851851758E-2</v>
      </c>
      <c r="AY119" s="42">
        <v>5.7638888888889017E-3</v>
      </c>
      <c r="AZ119" s="45">
        <v>5.511574074074066E-2</v>
      </c>
      <c r="BA119" s="43">
        <v>12.664165103189493</v>
      </c>
      <c r="BB119" s="43">
        <v>11.339773204535909</v>
      </c>
      <c r="BC119" s="77">
        <v>12.81708945260347</v>
      </c>
      <c r="BD119" s="68">
        <v>14.150943396226417</v>
      </c>
      <c r="BE119" s="50">
        <v>0.11777777777777787</v>
      </c>
      <c r="BF119" s="50">
        <v>0.12931712962962949</v>
      </c>
      <c r="BG119" s="8"/>
      <c r="BH119" s="51">
        <v>40</v>
      </c>
      <c r="BI119" s="52">
        <v>2.8266666666666662</v>
      </c>
      <c r="BJ119" s="52">
        <v>3.1036111111111113</v>
      </c>
      <c r="BK119" s="2">
        <v>45</v>
      </c>
      <c r="BL119" s="2">
        <v>-71.95</v>
      </c>
      <c r="BM119" s="53">
        <v>40</v>
      </c>
      <c r="BN119" s="53">
        <v>40</v>
      </c>
      <c r="BO119" s="53">
        <v>40</v>
      </c>
      <c r="BP119" s="53">
        <v>40</v>
      </c>
      <c r="BQ119" s="53">
        <v>40</v>
      </c>
      <c r="BR119" s="53">
        <v>40</v>
      </c>
      <c r="BS119" s="53">
        <v>40</v>
      </c>
      <c r="BT119" s="53">
        <v>40</v>
      </c>
      <c r="BU119" s="54">
        <v>40</v>
      </c>
      <c r="BV119" s="465">
        <v>45</v>
      </c>
      <c r="BW119" s="465">
        <v>45</v>
      </c>
    </row>
    <row r="120" spans="1:75" s="96" customFormat="1">
      <c r="A120" s="55">
        <v>33</v>
      </c>
      <c r="B120" s="56">
        <v>40</v>
      </c>
      <c r="C120" s="213">
        <v>63</v>
      </c>
      <c r="D120" s="57" t="s">
        <v>289</v>
      </c>
      <c r="E120" s="57" t="s">
        <v>290</v>
      </c>
      <c r="F120" s="57"/>
      <c r="G120" s="92"/>
      <c r="H120" s="93"/>
      <c r="I120" s="93"/>
      <c r="J120" s="41"/>
      <c r="K120" s="41"/>
      <c r="L120" s="41"/>
      <c r="M120" s="47"/>
      <c r="N120" s="47"/>
      <c r="O120" s="286"/>
      <c r="P120" s="279"/>
      <c r="Q120" s="279"/>
      <c r="R120" s="280"/>
      <c r="S120" s="284"/>
      <c r="T120" s="280"/>
      <c r="U120" s="281"/>
      <c r="V120" s="281"/>
      <c r="W120" s="44">
        <v>0.52083333333333337</v>
      </c>
      <c r="X120" s="230">
        <v>0.59319444444444447</v>
      </c>
      <c r="Y120" s="230">
        <v>0.60114583333333338</v>
      </c>
      <c r="Z120" s="41">
        <v>7.2361111111111098E-2</v>
      </c>
      <c r="AA120" s="253">
        <v>7.9513888888889106E-3</v>
      </c>
      <c r="AB120" s="41">
        <v>8.0312500000000009E-2</v>
      </c>
      <c r="AC120" s="43">
        <v>14.395393474088291</v>
      </c>
      <c r="AD120" s="43">
        <v>12.97016861219196</v>
      </c>
      <c r="AE120" s="45"/>
      <c r="AF120" s="93"/>
      <c r="AG120" s="93"/>
      <c r="AH120" s="45"/>
      <c r="AI120" s="41"/>
      <c r="AJ120" s="45"/>
      <c r="AK120" s="47"/>
      <c r="AL120" s="47"/>
      <c r="AM120" s="45"/>
      <c r="AN120" s="46"/>
      <c r="AO120" s="46"/>
      <c r="AP120" s="45"/>
      <c r="AQ120" s="253"/>
      <c r="AR120" s="45"/>
      <c r="AS120" s="47"/>
      <c r="AT120" s="47"/>
      <c r="AU120" s="44">
        <v>0.62197916666666675</v>
      </c>
      <c r="AV120" s="230">
        <v>0.66572916666666659</v>
      </c>
      <c r="AW120" s="230">
        <v>0.67307870370370371</v>
      </c>
      <c r="AX120" s="45">
        <v>4.3749999999999845E-2</v>
      </c>
      <c r="AY120" s="42">
        <v>7.3495370370371127E-3</v>
      </c>
      <c r="AZ120" s="45">
        <v>5.1099537037036957E-2</v>
      </c>
      <c r="BA120" s="43">
        <v>14.285714285714285</v>
      </c>
      <c r="BB120" s="43">
        <v>12.231030577576442</v>
      </c>
      <c r="BC120" s="77">
        <v>12.682754976219835</v>
      </c>
      <c r="BD120" s="68">
        <v>13.690815744438106</v>
      </c>
      <c r="BE120" s="50">
        <v>0.12173611111111093</v>
      </c>
      <c r="BF120" s="50">
        <v>0.13003472222222212</v>
      </c>
      <c r="BG120" s="8"/>
      <c r="BH120" s="51">
        <v>40</v>
      </c>
      <c r="BI120" s="52">
        <v>2.9216666666666664</v>
      </c>
      <c r="BJ120" s="52">
        <v>3.1208333333333336</v>
      </c>
      <c r="BK120" s="2">
        <v>40</v>
      </c>
      <c r="BL120" s="2">
        <v>-73.933333333333337</v>
      </c>
      <c r="BM120" s="53">
        <v>40</v>
      </c>
      <c r="BN120" s="53">
        <v>40</v>
      </c>
      <c r="BO120" s="53">
        <v>40</v>
      </c>
      <c r="BP120" s="53">
        <v>40</v>
      </c>
      <c r="BQ120" s="53">
        <v>40</v>
      </c>
      <c r="BR120" s="53">
        <v>40</v>
      </c>
      <c r="BS120" s="53">
        <v>40</v>
      </c>
      <c r="BT120" s="53">
        <v>40</v>
      </c>
      <c r="BU120" s="54">
        <v>40</v>
      </c>
      <c r="BV120" s="465">
        <v>45</v>
      </c>
      <c r="BW120" s="465">
        <v>45</v>
      </c>
    </row>
    <row r="121" spans="1:75" s="96" customFormat="1">
      <c r="A121" s="55">
        <v>34</v>
      </c>
      <c r="B121" s="56">
        <v>40</v>
      </c>
      <c r="C121" s="213">
        <v>375</v>
      </c>
      <c r="D121" s="57" t="s">
        <v>291</v>
      </c>
      <c r="E121" s="57" t="s">
        <v>292</v>
      </c>
      <c r="F121" s="57"/>
      <c r="G121" s="92"/>
      <c r="H121" s="93"/>
      <c r="I121" s="93"/>
      <c r="J121" s="41"/>
      <c r="K121" s="41"/>
      <c r="L121" s="41"/>
      <c r="M121" s="47"/>
      <c r="N121" s="47"/>
      <c r="O121" s="286"/>
      <c r="P121" s="279"/>
      <c r="Q121" s="279"/>
      <c r="R121" s="280"/>
      <c r="S121" s="284"/>
      <c r="T121" s="280"/>
      <c r="U121" s="281"/>
      <c r="V121" s="281"/>
      <c r="W121" s="44">
        <v>0.52083333333333337</v>
      </c>
      <c r="X121" s="230">
        <v>0.59065972222222218</v>
      </c>
      <c r="Y121" s="230">
        <v>0.59729166666666667</v>
      </c>
      <c r="Z121" s="41">
        <v>6.9826388888888813E-2</v>
      </c>
      <c r="AA121" s="253">
        <v>6.6319444444444819E-3</v>
      </c>
      <c r="AB121" s="41">
        <v>7.6458333333333295E-2</v>
      </c>
      <c r="AC121" s="43">
        <v>14.917951268025858</v>
      </c>
      <c r="AD121" s="43">
        <v>13.623978201634875</v>
      </c>
      <c r="AE121" s="45"/>
      <c r="AF121" s="93"/>
      <c r="AG121" s="93"/>
      <c r="AH121" s="45"/>
      <c r="AI121" s="41"/>
      <c r="AJ121" s="45"/>
      <c r="AK121" s="47"/>
      <c r="AL121" s="47"/>
      <c r="AM121" s="45"/>
      <c r="AN121" s="46"/>
      <c r="AO121" s="46"/>
      <c r="AP121" s="45"/>
      <c r="AQ121" s="253"/>
      <c r="AR121" s="45"/>
      <c r="AS121" s="47"/>
      <c r="AT121" s="47"/>
      <c r="AU121" s="44">
        <v>0.61812500000000004</v>
      </c>
      <c r="AV121" s="230">
        <v>0.6696643518518518</v>
      </c>
      <c r="AW121" s="230">
        <v>0.67332175925925919</v>
      </c>
      <c r="AX121" s="45">
        <v>5.1539351851851767E-2</v>
      </c>
      <c r="AY121" s="42">
        <v>3.657407407407387E-3</v>
      </c>
      <c r="AZ121" s="45">
        <v>5.5196759259259154E-2</v>
      </c>
      <c r="BA121" s="43">
        <v>12.126656186840332</v>
      </c>
      <c r="BB121" s="43">
        <v>11.323128538477668</v>
      </c>
      <c r="BC121" s="77">
        <v>12.659340659340659</v>
      </c>
      <c r="BD121" s="68">
        <v>14.354066985645932</v>
      </c>
      <c r="BE121" s="50">
        <v>0.11611111111111094</v>
      </c>
      <c r="BF121" s="50">
        <v>0.13141203703703697</v>
      </c>
      <c r="BG121" s="8"/>
      <c r="BH121" s="51">
        <v>40</v>
      </c>
      <c r="BI121" s="52">
        <v>2.7866666666666666</v>
      </c>
      <c r="BJ121" s="52">
        <v>3.153888888888889</v>
      </c>
      <c r="BK121" s="2">
        <v>35</v>
      </c>
      <c r="BL121" s="2">
        <v>-74.283333333333331</v>
      </c>
      <c r="BM121" s="53">
        <v>40</v>
      </c>
      <c r="BN121" s="53">
        <v>40</v>
      </c>
      <c r="BO121" s="53">
        <v>40</v>
      </c>
      <c r="BP121" s="53">
        <v>40</v>
      </c>
      <c r="BQ121" s="53">
        <v>40</v>
      </c>
      <c r="BR121" s="53">
        <v>40</v>
      </c>
      <c r="BS121" s="53">
        <v>40</v>
      </c>
      <c r="BT121" s="53">
        <v>40</v>
      </c>
      <c r="BU121" s="54">
        <v>40</v>
      </c>
      <c r="BV121" s="465">
        <v>45</v>
      </c>
      <c r="BW121" s="465">
        <v>45</v>
      </c>
    </row>
    <row r="122" spans="1:75" s="96" customFormat="1">
      <c r="A122" s="55">
        <v>35</v>
      </c>
      <c r="B122" s="56">
        <v>40</v>
      </c>
      <c r="C122" s="213">
        <v>69</v>
      </c>
      <c r="D122" s="57" t="s">
        <v>338</v>
      </c>
      <c r="E122" s="57" t="s">
        <v>339</v>
      </c>
      <c r="F122" s="57"/>
      <c r="G122" s="92"/>
      <c r="H122" s="93"/>
      <c r="I122" s="93"/>
      <c r="J122" s="41"/>
      <c r="K122" s="41"/>
      <c r="L122" s="41"/>
      <c r="M122" s="47"/>
      <c r="N122" s="47"/>
      <c r="O122" s="286"/>
      <c r="P122" s="279"/>
      <c r="Q122" s="279"/>
      <c r="R122" s="280"/>
      <c r="S122" s="284"/>
      <c r="T122" s="280"/>
      <c r="U122" s="281"/>
      <c r="V122" s="281"/>
      <c r="W122" s="44">
        <v>0.52083333333333337</v>
      </c>
      <c r="X122" s="230">
        <v>0.60689814814814813</v>
      </c>
      <c r="Y122" s="230">
        <v>0.61504629629629626</v>
      </c>
      <c r="Z122" s="41">
        <v>8.6064814814814761E-2</v>
      </c>
      <c r="AA122" s="253">
        <v>8.1481481481481266E-3</v>
      </c>
      <c r="AB122" s="41">
        <v>9.4212962962962887E-2</v>
      </c>
      <c r="AC122" s="43">
        <v>12.103281334050564</v>
      </c>
      <c r="AD122" s="43">
        <v>11.056511056511058</v>
      </c>
      <c r="AE122" s="45"/>
      <c r="AF122" s="93"/>
      <c r="AG122" s="93"/>
      <c r="AH122" s="45"/>
      <c r="AI122" s="41"/>
      <c r="AJ122" s="45"/>
      <c r="AK122" s="47"/>
      <c r="AL122" s="47"/>
      <c r="AM122" s="45"/>
      <c r="AN122" s="46"/>
      <c r="AO122" s="46"/>
      <c r="AP122" s="45"/>
      <c r="AQ122" s="253"/>
      <c r="AR122" s="45"/>
      <c r="AS122" s="47"/>
      <c r="AT122" s="47"/>
      <c r="AU122" s="44">
        <v>0.63587962962962963</v>
      </c>
      <c r="AV122" s="230">
        <v>0.70393518518518527</v>
      </c>
      <c r="AW122" s="230">
        <v>0.7075231481481481</v>
      </c>
      <c r="AX122" s="45">
        <v>6.8055555555555647E-2</v>
      </c>
      <c r="AY122" s="42">
        <v>3.5879629629628207E-3</v>
      </c>
      <c r="AZ122" s="45">
        <v>7.1643518518518468E-2</v>
      </c>
      <c r="BA122" s="43">
        <v>9.183673469387756</v>
      </c>
      <c r="BB122" s="43">
        <v>8.7237479806138936</v>
      </c>
      <c r="BC122" s="77">
        <v>10.048848569434751</v>
      </c>
      <c r="BD122" s="68">
        <v>13.732595842075147</v>
      </c>
      <c r="BE122" s="50">
        <v>0.12136574074074058</v>
      </c>
      <c r="BF122" s="50">
        <v>0.13165509259259245</v>
      </c>
      <c r="BG122" s="8"/>
      <c r="BH122" s="51">
        <v>40</v>
      </c>
      <c r="BI122" s="52">
        <v>2.9127777777777779</v>
      </c>
      <c r="BJ122" s="52">
        <v>3.1597222222222223</v>
      </c>
      <c r="BK122" s="2">
        <v>30</v>
      </c>
      <c r="BL122" s="2">
        <v>-123.53333333333333</v>
      </c>
      <c r="BM122" s="53">
        <v>40</v>
      </c>
      <c r="BN122" s="53">
        <v>40</v>
      </c>
      <c r="BO122" s="53">
        <v>40</v>
      </c>
      <c r="BP122" s="53">
        <v>40</v>
      </c>
      <c r="BQ122" s="53">
        <v>40</v>
      </c>
      <c r="BR122" s="53">
        <v>40</v>
      </c>
      <c r="BS122" s="53">
        <v>40</v>
      </c>
      <c r="BT122" s="53">
        <v>40</v>
      </c>
      <c r="BU122" s="54">
        <v>40</v>
      </c>
      <c r="BV122" s="465">
        <v>45</v>
      </c>
      <c r="BW122" s="465">
        <v>45</v>
      </c>
    </row>
    <row r="123" spans="1:75" s="96" customFormat="1">
      <c r="A123" s="247">
        <v>36</v>
      </c>
      <c r="B123" s="248">
        <v>40</v>
      </c>
      <c r="C123" s="269">
        <v>335</v>
      </c>
      <c r="D123" s="250" t="s">
        <v>309</v>
      </c>
      <c r="E123" s="250" t="s">
        <v>259</v>
      </c>
      <c r="F123" s="250" t="s">
        <v>81</v>
      </c>
      <c r="G123" s="381"/>
      <c r="H123" s="318"/>
      <c r="I123" s="318"/>
      <c r="J123" s="253"/>
      <c r="K123" s="253"/>
      <c r="L123" s="253"/>
      <c r="M123" s="257"/>
      <c r="N123" s="257"/>
      <c r="O123" s="383"/>
      <c r="P123" s="283"/>
      <c r="Q123" s="283"/>
      <c r="R123" s="284"/>
      <c r="S123" s="284"/>
      <c r="T123" s="284"/>
      <c r="U123" s="285"/>
      <c r="V123" s="285"/>
      <c r="W123" s="255">
        <v>0.52083333333333337</v>
      </c>
      <c r="X123" s="234">
        <v>0.56520833333333331</v>
      </c>
      <c r="Y123" s="234">
        <v>0.56684027777777779</v>
      </c>
      <c r="Z123" s="253">
        <v>4.4374999999999942E-2</v>
      </c>
      <c r="AA123" s="253">
        <v>1.6319444444444775E-3</v>
      </c>
      <c r="AB123" s="253">
        <v>4.600694444444442E-2</v>
      </c>
      <c r="AC123" s="254">
        <v>23.474178403755868</v>
      </c>
      <c r="AD123" s="254">
        <v>22.641509433962263</v>
      </c>
      <c r="AE123" s="256"/>
      <c r="AF123" s="318"/>
      <c r="AG123" s="318"/>
      <c r="AH123" s="256"/>
      <c r="AI123" s="253"/>
      <c r="AJ123" s="256"/>
      <c r="AK123" s="257"/>
      <c r="AL123" s="257"/>
      <c r="AM123" s="256"/>
      <c r="AN123" s="295"/>
      <c r="AO123" s="295"/>
      <c r="AP123" s="256"/>
      <c r="AQ123" s="253"/>
      <c r="AR123" s="256"/>
      <c r="AS123" s="257"/>
      <c r="AT123" s="257"/>
      <c r="AU123" s="255">
        <v>0.58767361111111116</v>
      </c>
      <c r="AV123" s="234">
        <v>0.6179513888888889</v>
      </c>
      <c r="AW123" s="234">
        <v>0.62285879629629626</v>
      </c>
      <c r="AX123" s="256">
        <v>3.0277777777777737E-2</v>
      </c>
      <c r="AY123" s="253">
        <v>4.9074074074073604E-3</v>
      </c>
      <c r="AZ123" s="256">
        <v>3.5185185185185097E-2</v>
      </c>
      <c r="BA123" s="254">
        <v>20.642201834862384</v>
      </c>
      <c r="BB123" s="254">
        <v>17.763157894736842</v>
      </c>
      <c r="BC123" s="259">
        <v>20.527441197434069</v>
      </c>
      <c r="BD123" s="260">
        <v>10.814058275758486</v>
      </c>
      <c r="BE123" s="261">
        <v>0.15412037037037041</v>
      </c>
      <c r="BF123" s="261">
        <v>0.16585648148148135</v>
      </c>
      <c r="BG123" s="262"/>
      <c r="BH123" s="263"/>
      <c r="BI123" s="264"/>
      <c r="BJ123" s="264"/>
      <c r="BK123" s="265"/>
      <c r="BL123" s="265"/>
      <c r="BM123" s="266"/>
      <c r="BN123" s="266"/>
      <c r="BO123" s="266"/>
      <c r="BP123" s="266"/>
      <c r="BQ123" s="266"/>
      <c r="BR123" s="266"/>
      <c r="BS123" s="266"/>
      <c r="BT123" s="266"/>
      <c r="BU123" s="267"/>
      <c r="BV123" s="465">
        <v>45</v>
      </c>
      <c r="BW123" s="465">
        <v>45</v>
      </c>
    </row>
    <row r="124" spans="1:75" s="96" customFormat="1">
      <c r="A124" s="247">
        <v>37</v>
      </c>
      <c r="B124" s="59">
        <v>40</v>
      </c>
      <c r="C124" s="214">
        <v>315</v>
      </c>
      <c r="D124" s="60" t="s">
        <v>340</v>
      </c>
      <c r="E124" s="60" t="s">
        <v>341</v>
      </c>
      <c r="F124" s="60" t="s">
        <v>81</v>
      </c>
      <c r="G124" s="94"/>
      <c r="H124" s="95"/>
      <c r="I124" s="95"/>
      <c r="J124" s="42"/>
      <c r="K124" s="42"/>
      <c r="L124" s="42"/>
      <c r="M124" s="65"/>
      <c r="N124" s="65"/>
      <c r="O124" s="288"/>
      <c r="P124" s="289"/>
      <c r="Q124" s="289"/>
      <c r="R124" s="287"/>
      <c r="S124" s="284"/>
      <c r="T124" s="287"/>
      <c r="U124" s="290"/>
      <c r="V124" s="290"/>
      <c r="W124" s="62">
        <v>0.52083333333333337</v>
      </c>
      <c r="X124" s="234">
        <v>0.59108796296296295</v>
      </c>
      <c r="Y124" s="234">
        <v>0.59663194444444445</v>
      </c>
      <c r="Z124" s="253">
        <v>7.0254629629629584E-2</v>
      </c>
      <c r="AA124" s="253">
        <v>5.5439814814814969E-3</v>
      </c>
      <c r="AB124" s="253">
        <v>7.5798611111111081E-2</v>
      </c>
      <c r="AC124" s="254">
        <v>14.827018121911038</v>
      </c>
      <c r="AD124" s="254">
        <v>13.742556115437472</v>
      </c>
      <c r="AE124" s="63"/>
      <c r="AF124" s="95"/>
      <c r="AG124" s="95"/>
      <c r="AH124" s="63"/>
      <c r="AI124" s="42"/>
      <c r="AJ124" s="63"/>
      <c r="AK124" s="65"/>
      <c r="AL124" s="65"/>
      <c r="AM124" s="63"/>
      <c r="AN124" s="64"/>
      <c r="AO124" s="64"/>
      <c r="AP124" s="63"/>
      <c r="AQ124" s="253"/>
      <c r="AR124" s="63"/>
      <c r="AS124" s="65"/>
      <c r="AT124" s="65"/>
      <c r="AU124" s="255">
        <v>0.61746527777777782</v>
      </c>
      <c r="AV124" s="234">
        <v>0.66843750000000002</v>
      </c>
      <c r="AW124" s="234">
        <v>0.67407407407407405</v>
      </c>
      <c r="AX124" s="256">
        <v>5.0972222222222197E-2</v>
      </c>
      <c r="AY124" s="253">
        <v>5.63657407407403E-3</v>
      </c>
      <c r="AZ124" s="256">
        <v>5.6608796296296227E-2</v>
      </c>
      <c r="BA124" s="254">
        <v>12.26158038147139</v>
      </c>
      <c r="BB124" s="254">
        <v>11.040686976078511</v>
      </c>
      <c r="BC124" s="259">
        <v>12.587412587412588</v>
      </c>
      <c r="BD124" s="68"/>
      <c r="BE124" s="50">
        <v>0.12122685185185178</v>
      </c>
      <c r="BF124" s="50">
        <v>0.13240740740740731</v>
      </c>
      <c r="BG124" s="70"/>
      <c r="BH124" s="71"/>
      <c r="BI124" s="72"/>
      <c r="BJ124" s="72"/>
      <c r="BK124" s="73"/>
      <c r="BL124" s="73"/>
      <c r="BM124" s="74"/>
      <c r="BN124" s="74"/>
      <c r="BO124" s="74"/>
      <c r="BP124" s="74"/>
      <c r="BQ124" s="74"/>
      <c r="BR124" s="74"/>
      <c r="BS124" s="74"/>
      <c r="BT124" s="74"/>
      <c r="BU124" s="75"/>
      <c r="BV124" s="465">
        <v>45</v>
      </c>
      <c r="BW124" s="465">
        <v>45</v>
      </c>
    </row>
    <row r="125" spans="1:75" s="96" customFormat="1">
      <c r="A125" s="247">
        <v>38</v>
      </c>
      <c r="B125" s="59">
        <v>40</v>
      </c>
      <c r="C125" s="214">
        <v>488</v>
      </c>
      <c r="D125" s="60" t="s">
        <v>293</v>
      </c>
      <c r="E125" s="60" t="s">
        <v>294</v>
      </c>
      <c r="F125" s="60" t="s">
        <v>81</v>
      </c>
      <c r="G125" s="94"/>
      <c r="H125" s="95"/>
      <c r="I125" s="95"/>
      <c r="J125" s="42"/>
      <c r="K125" s="42"/>
      <c r="L125" s="42"/>
      <c r="M125" s="65"/>
      <c r="N125" s="65"/>
      <c r="O125" s="288"/>
      <c r="P125" s="289"/>
      <c r="Q125" s="289"/>
      <c r="R125" s="287"/>
      <c r="S125" s="284"/>
      <c r="T125" s="287"/>
      <c r="U125" s="290"/>
      <c r="V125" s="290"/>
      <c r="W125" s="62">
        <v>0.52083333333333337</v>
      </c>
      <c r="X125" s="234">
        <v>0.5846527777777778</v>
      </c>
      <c r="Y125" s="234">
        <v>0.58847222222222217</v>
      </c>
      <c r="Z125" s="253">
        <v>6.3819444444444429E-2</v>
      </c>
      <c r="AA125" s="253">
        <v>3.8194444444443754E-3</v>
      </c>
      <c r="AB125" s="253">
        <v>6.7638888888888804E-2</v>
      </c>
      <c r="AC125" s="254">
        <v>16.322089227421113</v>
      </c>
      <c r="AD125" s="254">
        <v>15.400410677618071</v>
      </c>
      <c r="AE125" s="63"/>
      <c r="AF125" s="95"/>
      <c r="AG125" s="95"/>
      <c r="AH125" s="63"/>
      <c r="AI125" s="42"/>
      <c r="AJ125" s="63"/>
      <c r="AK125" s="65"/>
      <c r="AL125" s="65"/>
      <c r="AM125" s="63"/>
      <c r="AN125" s="64"/>
      <c r="AO125" s="64"/>
      <c r="AP125" s="63"/>
      <c r="AQ125" s="253"/>
      <c r="AR125" s="63"/>
      <c r="AS125" s="65"/>
      <c r="AT125" s="65"/>
      <c r="AU125" s="255">
        <v>0.60930555555555554</v>
      </c>
      <c r="AV125" s="234">
        <v>0.67494212962962974</v>
      </c>
      <c r="AW125" s="234">
        <v>0.67835648148148142</v>
      </c>
      <c r="AX125" s="256">
        <v>6.5636574074074194E-2</v>
      </c>
      <c r="AY125" s="253">
        <v>3.4143518518516824E-3</v>
      </c>
      <c r="AZ125" s="256">
        <v>6.9050925925925877E-2</v>
      </c>
      <c r="BA125" s="254">
        <v>9.5221301357785215</v>
      </c>
      <c r="BB125" s="254">
        <v>9.0512906469996643</v>
      </c>
      <c r="BC125" s="259">
        <v>12.193056731583404</v>
      </c>
      <c r="BD125" s="68"/>
      <c r="BE125" s="50">
        <v>0.12945601851851862</v>
      </c>
      <c r="BF125" s="50">
        <v>0.13668981481481468</v>
      </c>
      <c r="BG125" s="70"/>
      <c r="BH125" s="71"/>
      <c r="BI125" s="72"/>
      <c r="BJ125" s="72"/>
      <c r="BK125" s="73"/>
      <c r="BL125" s="73"/>
      <c r="BM125" s="74"/>
      <c r="BN125" s="74"/>
      <c r="BO125" s="74"/>
      <c r="BP125" s="74"/>
      <c r="BQ125" s="74"/>
      <c r="BR125" s="74"/>
      <c r="BS125" s="74"/>
      <c r="BT125" s="74"/>
      <c r="BU125" s="75"/>
      <c r="BV125" s="465">
        <v>45</v>
      </c>
      <c r="BW125" s="465">
        <v>45</v>
      </c>
    </row>
    <row r="126" spans="1:75" s="96" customFormat="1">
      <c r="A126" s="58">
        <v>39</v>
      </c>
      <c r="B126" s="59">
        <v>40</v>
      </c>
      <c r="C126" s="214">
        <v>373</v>
      </c>
      <c r="D126" s="60" t="s">
        <v>295</v>
      </c>
      <c r="E126" s="60" t="s">
        <v>296</v>
      </c>
      <c r="F126" s="60" t="s">
        <v>81</v>
      </c>
      <c r="G126" s="94"/>
      <c r="H126" s="95"/>
      <c r="I126" s="95"/>
      <c r="J126" s="42"/>
      <c r="K126" s="42"/>
      <c r="L126" s="42"/>
      <c r="M126" s="65"/>
      <c r="N126" s="65"/>
      <c r="O126" s="288"/>
      <c r="P126" s="289"/>
      <c r="Q126" s="289"/>
      <c r="R126" s="287"/>
      <c r="S126" s="284"/>
      <c r="T126" s="287"/>
      <c r="U126" s="290"/>
      <c r="V126" s="290"/>
      <c r="W126" s="62">
        <v>0.52083333333333337</v>
      </c>
      <c r="X126" s="234">
        <v>0.59319444444444447</v>
      </c>
      <c r="Y126" s="234">
        <v>0.59968750000000004</v>
      </c>
      <c r="Z126" s="253">
        <v>7.2361111111111098E-2</v>
      </c>
      <c r="AA126" s="253">
        <v>6.4930555555555713E-3</v>
      </c>
      <c r="AB126" s="253">
        <v>7.885416666666667E-2</v>
      </c>
      <c r="AC126" s="254">
        <v>14.395393474088291</v>
      </c>
      <c r="AD126" s="254">
        <v>13.21003963011889</v>
      </c>
      <c r="AE126" s="63"/>
      <c r="AF126" s="95"/>
      <c r="AG126" s="95"/>
      <c r="AH126" s="63"/>
      <c r="AI126" s="42"/>
      <c r="AJ126" s="63"/>
      <c r="AK126" s="65"/>
      <c r="AL126" s="65"/>
      <c r="AM126" s="63"/>
      <c r="AN126" s="64"/>
      <c r="AO126" s="64"/>
      <c r="AP126" s="63"/>
      <c r="AQ126" s="253"/>
      <c r="AR126" s="63"/>
      <c r="AS126" s="65"/>
      <c r="AT126" s="65"/>
      <c r="AU126" s="255">
        <v>0.62052083333333341</v>
      </c>
      <c r="AV126" s="234">
        <v>0.66559027777777779</v>
      </c>
      <c r="AW126" s="234">
        <v>0.67909722222222213</v>
      </c>
      <c r="AX126" s="256">
        <v>4.5069444444444384E-2</v>
      </c>
      <c r="AY126" s="253">
        <v>1.3506944444444335E-2</v>
      </c>
      <c r="AZ126" s="256">
        <v>5.857638888888872E-2</v>
      </c>
      <c r="BA126" s="254">
        <v>13.867488443759632</v>
      </c>
      <c r="BB126" s="254">
        <v>10.669828097213991</v>
      </c>
      <c r="BC126" s="259">
        <v>12.127337038908539</v>
      </c>
      <c r="BD126" s="68"/>
      <c r="BE126" s="50">
        <v>0.11743055555555548</v>
      </c>
      <c r="BF126" s="50">
        <v>0.13743055555555539</v>
      </c>
      <c r="BG126" s="70"/>
      <c r="BH126" s="71"/>
      <c r="BI126" s="72"/>
      <c r="BJ126" s="72"/>
      <c r="BK126" s="73"/>
      <c r="BL126" s="73"/>
      <c r="BM126" s="74"/>
      <c r="BN126" s="74"/>
      <c r="BO126" s="74"/>
      <c r="BP126" s="74"/>
      <c r="BQ126" s="74"/>
      <c r="BR126" s="74"/>
      <c r="BS126" s="74"/>
      <c r="BT126" s="74"/>
      <c r="BU126" s="75"/>
      <c r="BV126" s="465">
        <v>45</v>
      </c>
      <c r="BW126" s="465">
        <v>45</v>
      </c>
    </row>
    <row r="127" spans="1:75" s="96" customFormat="1">
      <c r="A127" s="58">
        <v>40</v>
      </c>
      <c r="B127" s="59">
        <v>40</v>
      </c>
      <c r="C127" s="214">
        <v>12</v>
      </c>
      <c r="D127" s="60" t="s">
        <v>342</v>
      </c>
      <c r="E127" s="60" t="s">
        <v>343</v>
      </c>
      <c r="F127" s="60" t="s">
        <v>83</v>
      </c>
      <c r="G127" s="94"/>
      <c r="H127" s="95"/>
      <c r="I127" s="95"/>
      <c r="J127" s="42"/>
      <c r="K127" s="42"/>
      <c r="L127" s="42"/>
      <c r="M127" s="65"/>
      <c r="N127" s="65"/>
      <c r="O127" s="288"/>
      <c r="P127" s="289"/>
      <c r="Q127" s="289"/>
      <c r="R127" s="287"/>
      <c r="S127" s="284"/>
      <c r="T127" s="287"/>
      <c r="U127" s="290"/>
      <c r="V127" s="290"/>
      <c r="W127" s="62">
        <v>0.52083333333333337</v>
      </c>
      <c r="X127" s="234">
        <v>0.58109953703703698</v>
      </c>
      <c r="Y127" s="234">
        <v>0.59084490740740747</v>
      </c>
      <c r="Z127" s="253">
        <v>6.0266203703703614E-2</v>
      </c>
      <c r="AA127" s="253">
        <v>9.7453703703704875E-3</v>
      </c>
      <c r="AB127" s="253">
        <v>7.0011574074074101E-2</v>
      </c>
      <c r="AC127" s="254">
        <v>17.284424812752064</v>
      </c>
      <c r="AD127" s="254">
        <v>14.878492312778974</v>
      </c>
      <c r="AE127" s="63"/>
      <c r="AF127" s="95"/>
      <c r="AG127" s="95"/>
      <c r="AH127" s="63"/>
      <c r="AI127" s="42"/>
      <c r="AJ127" s="63"/>
      <c r="AK127" s="65"/>
      <c r="AL127" s="65"/>
      <c r="AM127" s="63"/>
      <c r="AN127" s="64"/>
      <c r="AO127" s="64"/>
      <c r="AP127" s="63"/>
      <c r="AQ127" s="253"/>
      <c r="AR127" s="63"/>
      <c r="AS127" s="65"/>
      <c r="AT127" s="65"/>
      <c r="AU127" s="255">
        <v>0.61167824074074084</v>
      </c>
      <c r="AV127" s="235"/>
      <c r="AW127" s="235"/>
      <c r="AX127" s="256"/>
      <c r="AY127" s="253"/>
      <c r="AZ127" s="256"/>
      <c r="BA127" s="254"/>
      <c r="BB127" s="254"/>
      <c r="BC127" s="259"/>
      <c r="BD127" s="68"/>
      <c r="BE127" s="50">
        <v>6.0266203703703614E-2</v>
      </c>
      <c r="BF127" s="50">
        <v>7.0011574074074101E-2</v>
      </c>
      <c r="BG127" s="70"/>
      <c r="BH127" s="71"/>
      <c r="BI127" s="72"/>
      <c r="BJ127" s="72"/>
      <c r="BK127" s="73"/>
      <c r="BL127" s="73"/>
      <c r="BM127" s="74"/>
      <c r="BN127" s="74"/>
      <c r="BO127" s="74"/>
      <c r="BP127" s="74"/>
      <c r="BQ127" s="74"/>
      <c r="BR127" s="74"/>
      <c r="BS127" s="74"/>
      <c r="BT127" s="74"/>
      <c r="BU127" s="75"/>
      <c r="BV127" s="465">
        <v>45</v>
      </c>
      <c r="BW127" s="465">
        <v>45</v>
      </c>
    </row>
    <row r="128" spans="1:75" s="96" customFormat="1">
      <c r="A128" s="58">
        <v>41</v>
      </c>
      <c r="B128" s="59">
        <v>40</v>
      </c>
      <c r="C128" s="214">
        <v>19</v>
      </c>
      <c r="D128" s="60" t="s">
        <v>297</v>
      </c>
      <c r="E128" s="60" t="s">
        <v>298</v>
      </c>
      <c r="F128" s="60" t="s">
        <v>83</v>
      </c>
      <c r="G128" s="94"/>
      <c r="H128" s="95"/>
      <c r="I128" s="95"/>
      <c r="J128" s="42"/>
      <c r="K128" s="42"/>
      <c r="L128" s="42"/>
      <c r="M128" s="65"/>
      <c r="N128" s="65"/>
      <c r="O128" s="288"/>
      <c r="P128" s="289"/>
      <c r="Q128" s="289"/>
      <c r="R128" s="287"/>
      <c r="S128" s="287"/>
      <c r="T128" s="287"/>
      <c r="U128" s="290"/>
      <c r="V128" s="290"/>
      <c r="W128" s="62">
        <v>0.52083333333333337</v>
      </c>
      <c r="X128" s="234">
        <v>0.56157407407407411</v>
      </c>
      <c r="Y128" s="234">
        <v>0.57511574074074068</v>
      </c>
      <c r="Z128" s="253">
        <v>4.0740740740740744E-2</v>
      </c>
      <c r="AA128" s="253">
        <v>1.3541666666666563E-2</v>
      </c>
      <c r="AB128" s="253">
        <v>5.4282407407407307E-2</v>
      </c>
      <c r="AC128" s="254">
        <v>25.56818181818182</v>
      </c>
      <c r="AD128" s="254">
        <v>19.189765458422173</v>
      </c>
      <c r="AE128" s="63"/>
      <c r="AF128" s="95"/>
      <c r="AG128" s="95"/>
      <c r="AH128" s="63"/>
      <c r="AI128" s="42"/>
      <c r="AJ128" s="63"/>
      <c r="AK128" s="65"/>
      <c r="AL128" s="65"/>
      <c r="AM128" s="63"/>
      <c r="AN128" s="64"/>
      <c r="AO128" s="64"/>
      <c r="AP128" s="63"/>
      <c r="AQ128" s="253"/>
      <c r="AR128" s="63"/>
      <c r="AS128" s="65"/>
      <c r="AT128" s="65"/>
      <c r="AU128" s="255">
        <v>0.59594907407407405</v>
      </c>
      <c r="AV128" s="235"/>
      <c r="AW128" s="235"/>
      <c r="AX128" s="256"/>
      <c r="AY128" s="253"/>
      <c r="AZ128" s="256"/>
      <c r="BA128" s="254"/>
      <c r="BB128" s="254"/>
      <c r="BC128" s="259"/>
      <c r="BD128" s="68"/>
      <c r="BE128" s="50">
        <v>4.0740740740740744E-2</v>
      </c>
      <c r="BF128" s="50">
        <v>5.4282407407407307E-2</v>
      </c>
      <c r="BG128" s="70"/>
      <c r="BH128" s="71"/>
      <c r="BI128" s="72"/>
      <c r="BJ128" s="72"/>
      <c r="BK128" s="73"/>
      <c r="BL128" s="73"/>
      <c r="BM128" s="74"/>
      <c r="BN128" s="74"/>
      <c r="BO128" s="74"/>
      <c r="BP128" s="74"/>
      <c r="BQ128" s="74"/>
      <c r="BR128" s="74"/>
      <c r="BS128" s="74"/>
      <c r="BT128" s="74"/>
      <c r="BU128" s="75"/>
      <c r="BV128" s="465">
        <v>45</v>
      </c>
      <c r="BW128" s="465">
        <v>45</v>
      </c>
    </row>
    <row r="129" spans="1:75" s="96" customFormat="1">
      <c r="A129" s="58">
        <v>42</v>
      </c>
      <c r="B129" s="59">
        <v>40</v>
      </c>
      <c r="C129" s="214">
        <v>361</v>
      </c>
      <c r="D129" s="60" t="s">
        <v>344</v>
      </c>
      <c r="E129" s="60" t="s">
        <v>345</v>
      </c>
      <c r="F129" s="60" t="s">
        <v>81</v>
      </c>
      <c r="G129" s="94"/>
      <c r="H129" s="95"/>
      <c r="I129" s="95"/>
      <c r="J129" s="42"/>
      <c r="K129" s="42"/>
      <c r="L129" s="42"/>
      <c r="M129" s="65"/>
      <c r="N129" s="65"/>
      <c r="O129" s="288"/>
      <c r="P129" s="289"/>
      <c r="Q129" s="289"/>
      <c r="R129" s="287"/>
      <c r="S129" s="287"/>
      <c r="T129" s="287"/>
      <c r="U129" s="290"/>
      <c r="V129" s="290"/>
      <c r="W129" s="62">
        <v>0.52083333333333337</v>
      </c>
      <c r="X129" s="234">
        <v>0.57916666666666672</v>
      </c>
      <c r="Y129" s="234">
        <v>0.58253472222222225</v>
      </c>
      <c r="Z129" s="253">
        <v>5.8333333333333348E-2</v>
      </c>
      <c r="AA129" s="253">
        <v>3.3680555555555269E-3</v>
      </c>
      <c r="AB129" s="253">
        <v>6.1701388888888875E-2</v>
      </c>
      <c r="AC129" s="254">
        <v>17.857142857142858</v>
      </c>
      <c r="AD129" s="254">
        <v>16.882386043894204</v>
      </c>
      <c r="AE129" s="63"/>
      <c r="AF129" s="95"/>
      <c r="AG129" s="95"/>
      <c r="AH129" s="63"/>
      <c r="AI129" s="42"/>
      <c r="AJ129" s="63"/>
      <c r="AK129" s="65"/>
      <c r="AL129" s="65"/>
      <c r="AM129" s="63"/>
      <c r="AN129" s="64"/>
      <c r="AO129" s="64"/>
      <c r="AP129" s="63"/>
      <c r="AQ129" s="253"/>
      <c r="AR129" s="63"/>
      <c r="AS129" s="65"/>
      <c r="AT129" s="65"/>
      <c r="AU129" s="255">
        <v>0.60336805555555562</v>
      </c>
      <c r="AV129" s="234">
        <v>0.64363425925925932</v>
      </c>
      <c r="AW129" s="234">
        <v>0.64777777777777779</v>
      </c>
      <c r="AX129" s="256">
        <v>4.0266203703703707E-2</v>
      </c>
      <c r="AY129" s="253">
        <v>4.1435185185184631E-3</v>
      </c>
      <c r="AZ129" s="256">
        <v>4.440972222222217E-2</v>
      </c>
      <c r="BA129" s="254">
        <v>15.52170163840184</v>
      </c>
      <c r="BB129" s="254">
        <v>14.073494917904611</v>
      </c>
      <c r="BC129" s="259">
        <v>15.706806282722514</v>
      </c>
      <c r="BD129" s="68"/>
      <c r="BE129" s="50">
        <v>9.8599537037037055E-2</v>
      </c>
      <c r="BF129" s="50">
        <v>0.10611111111111104</v>
      </c>
      <c r="BG129" s="70"/>
      <c r="BH129" s="71"/>
      <c r="BI129" s="72"/>
      <c r="BJ129" s="72"/>
      <c r="BK129" s="73"/>
      <c r="BL129" s="73"/>
      <c r="BM129" s="74"/>
      <c r="BN129" s="74"/>
      <c r="BO129" s="74"/>
      <c r="BP129" s="74"/>
      <c r="BQ129" s="74"/>
      <c r="BR129" s="74"/>
      <c r="BS129" s="74"/>
      <c r="BT129" s="74"/>
      <c r="BU129" s="75"/>
      <c r="BV129" s="465">
        <v>45</v>
      </c>
      <c r="BW129" s="465">
        <v>45</v>
      </c>
    </row>
    <row r="130" spans="1:75" s="96" customFormat="1">
      <c r="A130" s="58">
        <v>43</v>
      </c>
      <c r="B130" s="59">
        <v>40</v>
      </c>
      <c r="C130" s="214">
        <v>225</v>
      </c>
      <c r="D130" s="60" t="s">
        <v>346</v>
      </c>
      <c r="E130" s="60" t="s">
        <v>347</v>
      </c>
      <c r="F130" s="60" t="s">
        <v>81</v>
      </c>
      <c r="G130" s="94"/>
      <c r="H130" s="95"/>
      <c r="I130" s="95"/>
      <c r="J130" s="42"/>
      <c r="K130" s="42"/>
      <c r="L130" s="42"/>
      <c r="M130" s="65"/>
      <c r="N130" s="65"/>
      <c r="O130" s="288"/>
      <c r="P130" s="289"/>
      <c r="Q130" s="289"/>
      <c r="R130" s="287"/>
      <c r="S130" s="287"/>
      <c r="T130" s="287"/>
      <c r="U130" s="290"/>
      <c r="V130" s="290"/>
      <c r="W130" s="62">
        <v>0.52083333333333337</v>
      </c>
      <c r="X130" s="234">
        <v>0.56439814814814815</v>
      </c>
      <c r="Y130" s="234">
        <v>0.57171296296296303</v>
      </c>
      <c r="Z130" s="253">
        <v>4.3564814814814778E-2</v>
      </c>
      <c r="AA130" s="253">
        <v>7.314814814814885E-3</v>
      </c>
      <c r="AB130" s="253">
        <v>5.0879629629629664E-2</v>
      </c>
      <c r="AC130" s="254">
        <v>23.910733262486715</v>
      </c>
      <c r="AD130" s="254">
        <v>20.473157415832574</v>
      </c>
      <c r="AE130" s="63"/>
      <c r="AF130" s="95"/>
      <c r="AG130" s="95"/>
      <c r="AH130" s="63"/>
      <c r="AI130" s="42"/>
      <c r="AJ130" s="63"/>
      <c r="AK130" s="65"/>
      <c r="AL130" s="65"/>
      <c r="AM130" s="63"/>
      <c r="AN130" s="64"/>
      <c r="AO130" s="64"/>
      <c r="AP130" s="63"/>
      <c r="AQ130" s="253"/>
      <c r="AR130" s="63"/>
      <c r="AS130" s="65"/>
      <c r="AT130" s="65"/>
      <c r="AU130" s="255">
        <v>0.5925462962962964</v>
      </c>
      <c r="AV130" s="234">
        <v>0.62259259259259259</v>
      </c>
      <c r="AW130" s="234">
        <v>0.62922453703703707</v>
      </c>
      <c r="AX130" s="256">
        <v>3.0046296296296182E-2</v>
      </c>
      <c r="AY130" s="253">
        <v>6.6319444444444819E-3</v>
      </c>
      <c r="AZ130" s="256">
        <v>3.6678240740740664E-2</v>
      </c>
      <c r="BA130" s="254">
        <v>20.801232665639443</v>
      </c>
      <c r="BB130" s="254">
        <v>17.040075733669926</v>
      </c>
      <c r="BC130" s="259">
        <v>19.03502974223397</v>
      </c>
      <c r="BD130" s="68"/>
      <c r="BE130" s="50">
        <v>7.3611111111110961E-2</v>
      </c>
      <c r="BF130" s="50">
        <v>8.7557870370370328E-2</v>
      </c>
      <c r="BG130" s="70"/>
      <c r="BH130" s="71"/>
      <c r="BI130" s="72"/>
      <c r="BJ130" s="72"/>
      <c r="BK130" s="73"/>
      <c r="BL130" s="73"/>
      <c r="BM130" s="74"/>
      <c r="BN130" s="74"/>
      <c r="BO130" s="74"/>
      <c r="BP130" s="74"/>
      <c r="BQ130" s="74"/>
      <c r="BR130" s="74"/>
      <c r="BS130" s="74"/>
      <c r="BT130" s="74"/>
      <c r="BU130" s="75"/>
      <c r="BV130" s="465">
        <v>45</v>
      </c>
      <c r="BW130" s="465">
        <v>45</v>
      </c>
    </row>
    <row r="131" spans="1:75" s="96" customFormat="1">
      <c r="A131" s="58">
        <v>44</v>
      </c>
      <c r="B131" s="59">
        <v>40</v>
      </c>
      <c r="C131" s="214">
        <v>20</v>
      </c>
      <c r="D131" s="60" t="s">
        <v>348</v>
      </c>
      <c r="E131" s="60" t="s">
        <v>349</v>
      </c>
      <c r="F131" s="60" t="s">
        <v>83</v>
      </c>
      <c r="G131" s="94"/>
      <c r="H131" s="95"/>
      <c r="I131" s="95"/>
      <c r="J131" s="42"/>
      <c r="K131" s="42"/>
      <c r="L131" s="42"/>
      <c r="M131" s="65"/>
      <c r="N131" s="65"/>
      <c r="O131" s="288"/>
      <c r="P131" s="289"/>
      <c r="Q131" s="289"/>
      <c r="R131" s="287"/>
      <c r="S131" s="287"/>
      <c r="T131" s="287"/>
      <c r="U131" s="290"/>
      <c r="V131" s="290"/>
      <c r="W131" s="62">
        <v>0.52083333333333304</v>
      </c>
      <c r="X131" s="234">
        <v>0.57891203703703698</v>
      </c>
      <c r="Y131" s="235"/>
      <c r="Z131" s="253">
        <v>5.8078703703703938E-2</v>
      </c>
      <c r="AA131" s="253"/>
      <c r="AB131" s="253"/>
      <c r="AC131" s="254">
        <v>17.935432443204462</v>
      </c>
      <c r="AD131" s="254"/>
      <c r="AE131" s="63"/>
      <c r="AF131" s="95"/>
      <c r="AG131" s="95"/>
      <c r="AH131" s="63"/>
      <c r="AI131" s="42"/>
      <c r="AJ131" s="63"/>
      <c r="AK131" s="65"/>
      <c r="AL131" s="65"/>
      <c r="AM131" s="63"/>
      <c r="AN131" s="64"/>
      <c r="AO131" s="64"/>
      <c r="AP131" s="63"/>
      <c r="AQ131" s="253"/>
      <c r="AR131" s="63"/>
      <c r="AS131" s="65"/>
      <c r="AT131" s="65"/>
      <c r="AU131" s="255">
        <v>2.0833333333333332E-2</v>
      </c>
      <c r="AV131" s="235"/>
      <c r="AW131" s="234"/>
      <c r="AX131" s="256"/>
      <c r="AY131" s="253"/>
      <c r="AZ131" s="256"/>
      <c r="BA131" s="254"/>
      <c r="BB131" s="254"/>
      <c r="BC131" s="259"/>
      <c r="BD131" s="68"/>
      <c r="BE131" s="50">
        <v>5.8078703703703938E-2</v>
      </c>
      <c r="BF131" s="50">
        <v>0</v>
      </c>
      <c r="BG131" s="70"/>
      <c r="BH131" s="71"/>
      <c r="BI131" s="72"/>
      <c r="BJ131" s="72"/>
      <c r="BK131" s="73"/>
      <c r="BL131" s="73"/>
      <c r="BM131" s="74"/>
      <c r="BN131" s="74"/>
      <c r="BO131" s="74"/>
      <c r="BP131" s="74"/>
      <c r="BQ131" s="74"/>
      <c r="BR131" s="74"/>
      <c r="BS131" s="74"/>
      <c r="BT131" s="74"/>
      <c r="BU131" s="75"/>
      <c r="BV131" s="465">
        <v>45</v>
      </c>
      <c r="BW131" s="465">
        <v>45</v>
      </c>
    </row>
    <row r="132" spans="1:75" s="96" customFormat="1">
      <c r="A132" s="58">
        <v>45</v>
      </c>
      <c r="B132" s="59">
        <v>40</v>
      </c>
      <c r="C132" s="214">
        <v>216</v>
      </c>
      <c r="D132" s="60" t="s">
        <v>350</v>
      </c>
      <c r="E132" s="60" t="s">
        <v>351</v>
      </c>
      <c r="F132" s="60" t="s">
        <v>81</v>
      </c>
      <c r="G132" s="94"/>
      <c r="H132" s="95"/>
      <c r="I132" s="95"/>
      <c r="J132" s="42"/>
      <c r="K132" s="42"/>
      <c r="L132" s="42"/>
      <c r="M132" s="65"/>
      <c r="N132" s="65"/>
      <c r="O132" s="288"/>
      <c r="P132" s="289"/>
      <c r="Q132" s="289"/>
      <c r="R132" s="287"/>
      <c r="S132" s="287"/>
      <c r="T132" s="287"/>
      <c r="U132" s="290"/>
      <c r="V132" s="290"/>
      <c r="W132" s="62">
        <v>0.52083333333333304</v>
      </c>
      <c r="X132" s="234">
        <v>0.56413194444444448</v>
      </c>
      <c r="Y132" s="234">
        <v>0.57192129629629629</v>
      </c>
      <c r="Z132" s="253">
        <v>4.329861111111144E-2</v>
      </c>
      <c r="AA132" s="253">
        <v>7.7893518518518112E-3</v>
      </c>
      <c r="AB132" s="253">
        <v>5.1087962962963251E-2</v>
      </c>
      <c r="AC132" s="254">
        <v>24.057738572574173</v>
      </c>
      <c r="AD132" s="254">
        <v>20.389669234254644</v>
      </c>
      <c r="AE132" s="63"/>
      <c r="AF132" s="95"/>
      <c r="AG132" s="95"/>
      <c r="AH132" s="63"/>
      <c r="AI132" s="42"/>
      <c r="AJ132" s="63"/>
      <c r="AK132" s="65"/>
      <c r="AL132" s="65"/>
      <c r="AM132" s="63"/>
      <c r="AN132" s="64"/>
      <c r="AO132" s="64"/>
      <c r="AP132" s="63"/>
      <c r="AQ132" s="253"/>
      <c r="AR132" s="63"/>
      <c r="AS132" s="65"/>
      <c r="AT132" s="65"/>
      <c r="AU132" s="255">
        <v>0.59275462962962966</v>
      </c>
      <c r="AV132" s="235"/>
      <c r="AW132" s="235"/>
      <c r="AX132" s="256"/>
      <c r="AY132" s="253"/>
      <c r="AZ132" s="256"/>
      <c r="BA132" s="254"/>
      <c r="BB132" s="254"/>
      <c r="BC132" s="259"/>
      <c r="BD132" s="68"/>
      <c r="BE132" s="50">
        <v>4.329861111111144E-2</v>
      </c>
      <c r="BF132" s="50">
        <v>5.1087962962963251E-2</v>
      </c>
      <c r="BG132" s="70"/>
      <c r="BH132" s="71"/>
      <c r="BI132" s="72"/>
      <c r="BJ132" s="72"/>
      <c r="BK132" s="73"/>
      <c r="BL132" s="73"/>
      <c r="BM132" s="74"/>
      <c r="BN132" s="74"/>
      <c r="BO132" s="74"/>
      <c r="BP132" s="74"/>
      <c r="BQ132" s="74"/>
      <c r="BR132" s="74"/>
      <c r="BS132" s="74"/>
      <c r="BT132" s="74"/>
      <c r="BU132" s="75"/>
      <c r="BV132" s="465">
        <v>45</v>
      </c>
      <c r="BW132" s="465">
        <v>45</v>
      </c>
    </row>
    <row r="133" spans="1:75" s="96" customFormat="1">
      <c r="A133" s="58">
        <v>46</v>
      </c>
      <c r="B133" s="59">
        <v>40</v>
      </c>
      <c r="C133" s="214">
        <v>257</v>
      </c>
      <c r="D133" s="60" t="s">
        <v>352</v>
      </c>
      <c r="E133" s="60" t="s">
        <v>353</v>
      </c>
      <c r="F133" s="60" t="s">
        <v>81</v>
      </c>
      <c r="G133" s="94"/>
      <c r="H133" s="95"/>
      <c r="I133" s="95"/>
      <c r="J133" s="42"/>
      <c r="K133" s="42"/>
      <c r="L133" s="42"/>
      <c r="M133" s="65"/>
      <c r="N133" s="65"/>
      <c r="O133" s="288"/>
      <c r="P133" s="289"/>
      <c r="Q133" s="289"/>
      <c r="R133" s="287"/>
      <c r="S133" s="287"/>
      <c r="T133" s="287"/>
      <c r="U133" s="290"/>
      <c r="V133" s="290"/>
      <c r="W133" s="62">
        <v>0.52083333333333304</v>
      </c>
      <c r="X133" s="234">
        <v>0.595636574074074</v>
      </c>
      <c r="Y133" s="234">
        <v>0.60520833333333335</v>
      </c>
      <c r="Z133" s="253">
        <v>7.4803240740740962E-2</v>
      </c>
      <c r="AA133" s="253">
        <v>9.5717592592593492E-3</v>
      </c>
      <c r="AB133" s="253">
        <v>8.4375000000000311E-2</v>
      </c>
      <c r="AC133" s="254">
        <v>13.925421630821599</v>
      </c>
      <c r="AD133" s="254">
        <v>12.345679012345679</v>
      </c>
      <c r="AE133" s="63"/>
      <c r="AF133" s="95"/>
      <c r="AG133" s="95"/>
      <c r="AH133" s="63"/>
      <c r="AI133" s="42"/>
      <c r="AJ133" s="63"/>
      <c r="AK133" s="65"/>
      <c r="AL133" s="65"/>
      <c r="AM133" s="63"/>
      <c r="AN133" s="64"/>
      <c r="AO133" s="64"/>
      <c r="AP133" s="63"/>
      <c r="AQ133" s="253"/>
      <c r="AR133" s="63"/>
      <c r="AS133" s="65"/>
      <c r="AT133" s="65"/>
      <c r="AU133" s="255">
        <v>0.62604166666666672</v>
      </c>
      <c r="AV133" s="235"/>
      <c r="AW133" s="235"/>
      <c r="AX133" s="256"/>
      <c r="AY133" s="253"/>
      <c r="AZ133" s="256"/>
      <c r="BA133" s="254"/>
      <c r="BB133" s="254"/>
      <c r="BC133" s="259"/>
      <c r="BD133" s="68"/>
      <c r="BE133" s="50">
        <v>7.4803240740740962E-2</v>
      </c>
      <c r="BF133" s="50">
        <v>8.4375000000000311E-2</v>
      </c>
      <c r="BG133" s="70"/>
      <c r="BH133" s="71"/>
      <c r="BI133" s="72"/>
      <c r="BJ133" s="72"/>
      <c r="BK133" s="73"/>
      <c r="BL133" s="73"/>
      <c r="BM133" s="74"/>
      <c r="BN133" s="74"/>
      <c r="BO133" s="74"/>
      <c r="BP133" s="74"/>
      <c r="BQ133" s="74"/>
      <c r="BR133" s="74"/>
      <c r="BS133" s="74"/>
      <c r="BT133" s="74"/>
      <c r="BU133" s="75"/>
      <c r="BV133" s="465">
        <v>45</v>
      </c>
      <c r="BW133" s="465">
        <v>45</v>
      </c>
    </row>
    <row r="134" spans="1:75" s="96" customFormat="1">
      <c r="A134" s="58">
        <v>47</v>
      </c>
      <c r="B134" s="59">
        <v>40</v>
      </c>
      <c r="C134" s="214">
        <v>309</v>
      </c>
      <c r="D134" s="60" t="s">
        <v>299</v>
      </c>
      <c r="E134" s="60" t="s">
        <v>300</v>
      </c>
      <c r="F134" s="60" t="s">
        <v>81</v>
      </c>
      <c r="G134" s="94"/>
      <c r="H134" s="95"/>
      <c r="I134" s="95"/>
      <c r="J134" s="42"/>
      <c r="K134" s="42"/>
      <c r="L134" s="42"/>
      <c r="M134" s="65"/>
      <c r="N134" s="65"/>
      <c r="O134" s="288"/>
      <c r="P134" s="289"/>
      <c r="Q134" s="289"/>
      <c r="R134" s="287"/>
      <c r="S134" s="287"/>
      <c r="T134" s="287"/>
      <c r="U134" s="290"/>
      <c r="V134" s="290"/>
      <c r="W134" s="62">
        <v>0.52083333333333304</v>
      </c>
      <c r="X134" s="234">
        <v>0.59067129629629633</v>
      </c>
      <c r="Y134" s="234">
        <v>0.59548611111111105</v>
      </c>
      <c r="Z134" s="253">
        <v>6.9837962962963296E-2</v>
      </c>
      <c r="AA134" s="253">
        <v>4.8148148148147163E-3</v>
      </c>
      <c r="AB134" s="253">
        <v>7.4652777777778012E-2</v>
      </c>
      <c r="AC134" s="254">
        <v>14.915478952601925</v>
      </c>
      <c r="AD134" s="254">
        <v>13.953488372093025</v>
      </c>
      <c r="AE134" s="63"/>
      <c r="AF134" s="95"/>
      <c r="AG134" s="95"/>
      <c r="AH134" s="63"/>
      <c r="AI134" s="42"/>
      <c r="AJ134" s="63"/>
      <c r="AK134" s="65"/>
      <c r="AL134" s="65"/>
      <c r="AM134" s="63"/>
      <c r="AN134" s="64"/>
      <c r="AO134" s="64"/>
      <c r="AP134" s="63"/>
      <c r="AQ134" s="253"/>
      <c r="AR134" s="63"/>
      <c r="AS134" s="65"/>
      <c r="AT134" s="65"/>
      <c r="AU134" s="255">
        <v>0.61631944444444442</v>
      </c>
      <c r="AV134" s="235"/>
      <c r="AW134" s="235"/>
      <c r="AX134" s="256"/>
      <c r="AY134" s="253"/>
      <c r="AZ134" s="256"/>
      <c r="BA134" s="254"/>
      <c r="BB134" s="254"/>
      <c r="BC134" s="259"/>
      <c r="BD134" s="68"/>
      <c r="BE134" s="50">
        <v>6.9837962962963296E-2</v>
      </c>
      <c r="BF134" s="50">
        <v>7.4652777777778012E-2</v>
      </c>
      <c r="BG134" s="70"/>
      <c r="BH134" s="71"/>
      <c r="BI134" s="72"/>
      <c r="BJ134" s="72"/>
      <c r="BK134" s="73"/>
      <c r="BL134" s="73"/>
      <c r="BM134" s="74"/>
      <c r="BN134" s="74"/>
      <c r="BO134" s="74"/>
      <c r="BP134" s="74"/>
      <c r="BQ134" s="74"/>
      <c r="BR134" s="74"/>
      <c r="BS134" s="74"/>
      <c r="BT134" s="74"/>
      <c r="BU134" s="75"/>
      <c r="BV134" s="465">
        <v>45</v>
      </c>
      <c r="BW134" s="465">
        <v>45</v>
      </c>
    </row>
    <row r="135" spans="1:75" s="96" customFormat="1">
      <c r="A135" s="58">
        <v>48</v>
      </c>
      <c r="B135" s="59">
        <v>40</v>
      </c>
      <c r="C135" s="214">
        <v>328</v>
      </c>
      <c r="D135" s="60" t="s">
        <v>354</v>
      </c>
      <c r="E135" s="60" t="s">
        <v>355</v>
      </c>
      <c r="F135" s="60" t="s">
        <v>83</v>
      </c>
      <c r="G135" s="94"/>
      <c r="H135" s="95"/>
      <c r="I135" s="95"/>
      <c r="J135" s="42"/>
      <c r="K135" s="42"/>
      <c r="L135" s="42"/>
      <c r="M135" s="65"/>
      <c r="N135" s="65"/>
      <c r="O135" s="288"/>
      <c r="P135" s="289"/>
      <c r="Q135" s="289"/>
      <c r="R135" s="287"/>
      <c r="S135" s="287"/>
      <c r="T135" s="287"/>
      <c r="U135" s="290"/>
      <c r="V135" s="290"/>
      <c r="W135" s="62">
        <v>0.52083333333333304</v>
      </c>
      <c r="X135" s="234">
        <v>0.56270833333333337</v>
      </c>
      <c r="Y135" s="234">
        <v>0.57094907407407403</v>
      </c>
      <c r="Z135" s="253">
        <v>4.1875000000000329E-2</v>
      </c>
      <c r="AA135" s="253">
        <v>8.2407407407406597E-3</v>
      </c>
      <c r="AB135" s="253">
        <v>5.0115740740740988E-2</v>
      </c>
      <c r="AC135" s="254">
        <v>24.875621890547265</v>
      </c>
      <c r="AD135" s="254">
        <v>20.785219399538107</v>
      </c>
      <c r="AE135" s="63"/>
      <c r="AF135" s="95"/>
      <c r="AG135" s="95"/>
      <c r="AH135" s="63"/>
      <c r="AI135" s="42"/>
      <c r="AJ135" s="63"/>
      <c r="AK135" s="65"/>
      <c r="AL135" s="65"/>
      <c r="AM135" s="63"/>
      <c r="AN135" s="64"/>
      <c r="AO135" s="64"/>
      <c r="AP135" s="63"/>
      <c r="AQ135" s="253"/>
      <c r="AR135" s="63"/>
      <c r="AS135" s="65"/>
      <c r="AT135" s="65"/>
      <c r="AU135" s="255">
        <v>0.5917824074074074</v>
      </c>
      <c r="AV135" s="235"/>
      <c r="AW135" s="235"/>
      <c r="AX135" s="256"/>
      <c r="AY135" s="253"/>
      <c r="AZ135" s="256"/>
      <c r="BA135" s="254"/>
      <c r="BB135" s="254"/>
      <c r="BC135" s="259"/>
      <c r="BD135" s="68"/>
      <c r="BE135" s="50">
        <v>4.1875000000000329E-2</v>
      </c>
      <c r="BF135" s="50">
        <v>5.0115740740740988E-2</v>
      </c>
      <c r="BG135" s="70"/>
      <c r="BH135" s="71"/>
      <c r="BI135" s="72"/>
      <c r="BJ135" s="72"/>
      <c r="BK135" s="73"/>
      <c r="BL135" s="73"/>
      <c r="BM135" s="74"/>
      <c r="BN135" s="74"/>
      <c r="BO135" s="74"/>
      <c r="BP135" s="74"/>
      <c r="BQ135" s="74"/>
      <c r="BR135" s="74"/>
      <c r="BS135" s="74"/>
      <c r="BT135" s="74"/>
      <c r="BU135" s="75"/>
      <c r="BV135" s="465">
        <v>45</v>
      </c>
      <c r="BW135" s="465">
        <v>45</v>
      </c>
    </row>
    <row r="136" spans="1:75" s="96" customFormat="1">
      <c r="A136" s="58">
        <v>49</v>
      </c>
      <c r="B136" s="59">
        <v>40</v>
      </c>
      <c r="C136" s="214">
        <v>341</v>
      </c>
      <c r="D136" s="60" t="s">
        <v>301</v>
      </c>
      <c r="E136" s="60" t="s">
        <v>302</v>
      </c>
      <c r="F136" s="60" t="s">
        <v>81</v>
      </c>
      <c r="G136" s="94"/>
      <c r="H136" s="95"/>
      <c r="I136" s="95"/>
      <c r="J136" s="42"/>
      <c r="K136" s="42"/>
      <c r="L136" s="42"/>
      <c r="M136" s="65"/>
      <c r="N136" s="65"/>
      <c r="O136" s="288"/>
      <c r="P136" s="289"/>
      <c r="Q136" s="289"/>
      <c r="R136" s="287"/>
      <c r="S136" s="287"/>
      <c r="T136" s="287"/>
      <c r="U136" s="290"/>
      <c r="V136" s="290"/>
      <c r="W136" s="62">
        <v>0.52083333333333304</v>
      </c>
      <c r="X136" s="234">
        <v>0.58475694444444437</v>
      </c>
      <c r="Y136" s="234">
        <v>0.59337962962962965</v>
      </c>
      <c r="Z136" s="253">
        <v>6.3923611111111334E-2</v>
      </c>
      <c r="AA136" s="253">
        <v>8.6226851851852748E-3</v>
      </c>
      <c r="AB136" s="253">
        <v>7.2546296296296608E-2</v>
      </c>
      <c r="AC136" s="254">
        <v>16.295491580662684</v>
      </c>
      <c r="AD136" s="254">
        <v>14.358647096362475</v>
      </c>
      <c r="AE136" s="63"/>
      <c r="AF136" s="95"/>
      <c r="AG136" s="95"/>
      <c r="AH136" s="63"/>
      <c r="AI136" s="42"/>
      <c r="AJ136" s="63"/>
      <c r="AK136" s="65"/>
      <c r="AL136" s="65"/>
      <c r="AM136" s="63"/>
      <c r="AN136" s="64"/>
      <c r="AO136" s="64"/>
      <c r="AP136" s="63"/>
      <c r="AQ136" s="253"/>
      <c r="AR136" s="63"/>
      <c r="AS136" s="65"/>
      <c r="AT136" s="65"/>
      <c r="AU136" s="255">
        <v>0.61421296296296302</v>
      </c>
      <c r="AV136" s="235"/>
      <c r="AW136" s="235"/>
      <c r="AX136" s="256"/>
      <c r="AY136" s="253"/>
      <c r="AZ136" s="256"/>
      <c r="BA136" s="254"/>
      <c r="BB136" s="254"/>
      <c r="BC136" s="259"/>
      <c r="BD136" s="68"/>
      <c r="BE136" s="50">
        <v>6.3923611111111334E-2</v>
      </c>
      <c r="BF136" s="50">
        <v>7.2546296296296608E-2</v>
      </c>
      <c r="BG136" s="70"/>
      <c r="BH136" s="71"/>
      <c r="BI136" s="72"/>
      <c r="BJ136" s="72"/>
      <c r="BK136" s="73"/>
      <c r="BL136" s="73"/>
      <c r="BM136" s="74"/>
      <c r="BN136" s="74"/>
      <c r="BO136" s="74"/>
      <c r="BP136" s="74"/>
      <c r="BQ136" s="74"/>
      <c r="BR136" s="74"/>
      <c r="BS136" s="74"/>
      <c r="BT136" s="74"/>
      <c r="BU136" s="75"/>
      <c r="BV136" s="465">
        <v>45</v>
      </c>
      <c r="BW136" s="465">
        <v>45</v>
      </c>
    </row>
    <row r="137" spans="1:75" s="96" customFormat="1">
      <c r="A137" s="58">
        <v>50</v>
      </c>
      <c r="B137" s="59">
        <v>40</v>
      </c>
      <c r="C137" s="214">
        <v>344</v>
      </c>
      <c r="D137" s="60" t="s">
        <v>303</v>
      </c>
      <c r="E137" s="60" t="s">
        <v>304</v>
      </c>
      <c r="F137" s="60" t="s">
        <v>81</v>
      </c>
      <c r="G137" s="94"/>
      <c r="H137" s="95"/>
      <c r="I137" s="95"/>
      <c r="J137" s="42"/>
      <c r="K137" s="42"/>
      <c r="L137" s="42"/>
      <c r="M137" s="65"/>
      <c r="N137" s="65"/>
      <c r="O137" s="288"/>
      <c r="P137" s="289"/>
      <c r="Q137" s="289"/>
      <c r="R137" s="287"/>
      <c r="S137" s="287"/>
      <c r="T137" s="287"/>
      <c r="U137" s="290"/>
      <c r="V137" s="290"/>
      <c r="W137" s="62">
        <v>0.52083333333333304</v>
      </c>
      <c r="X137" s="234">
        <v>0.57972222222222225</v>
      </c>
      <c r="Y137" s="234">
        <v>0.58538194444444447</v>
      </c>
      <c r="Z137" s="253">
        <v>5.8888888888889213E-2</v>
      </c>
      <c r="AA137" s="253">
        <v>5.6597222222222188E-3</v>
      </c>
      <c r="AB137" s="253">
        <v>6.4548611111111431E-2</v>
      </c>
      <c r="AC137" s="254">
        <v>17.688679245283019</v>
      </c>
      <c r="AD137" s="254">
        <v>16.137708445400754</v>
      </c>
      <c r="AE137" s="63"/>
      <c r="AF137" s="95"/>
      <c r="AG137" s="95"/>
      <c r="AH137" s="63"/>
      <c r="AI137" s="42"/>
      <c r="AJ137" s="63"/>
      <c r="AK137" s="65"/>
      <c r="AL137" s="65"/>
      <c r="AM137" s="63"/>
      <c r="AN137" s="64"/>
      <c r="AO137" s="64"/>
      <c r="AP137" s="63"/>
      <c r="AQ137" s="253"/>
      <c r="AR137" s="63"/>
      <c r="AS137" s="65"/>
      <c r="AT137" s="65"/>
      <c r="AU137" s="255">
        <v>0.60621527777777784</v>
      </c>
      <c r="AV137" s="235"/>
      <c r="AW137" s="235"/>
      <c r="AX137" s="256"/>
      <c r="AY137" s="253"/>
      <c r="AZ137" s="256"/>
      <c r="BA137" s="254"/>
      <c r="BB137" s="254"/>
      <c r="BC137" s="259"/>
      <c r="BD137" s="68"/>
      <c r="BE137" s="50">
        <v>5.8888888888889213E-2</v>
      </c>
      <c r="BF137" s="50">
        <v>6.4548611111111431E-2</v>
      </c>
      <c r="BG137" s="70"/>
      <c r="BH137" s="71"/>
      <c r="BI137" s="72"/>
      <c r="BJ137" s="72"/>
      <c r="BK137" s="73"/>
      <c r="BL137" s="73"/>
      <c r="BM137" s="74"/>
      <c r="BN137" s="74"/>
      <c r="BO137" s="74"/>
      <c r="BP137" s="74"/>
      <c r="BQ137" s="74"/>
      <c r="BR137" s="74"/>
      <c r="BS137" s="74"/>
      <c r="BT137" s="74"/>
      <c r="BU137" s="75"/>
      <c r="BV137" s="465">
        <v>45</v>
      </c>
      <c r="BW137" s="465">
        <v>45</v>
      </c>
    </row>
    <row r="138" spans="1:75" s="96" customFormat="1">
      <c r="A138" s="58">
        <v>51</v>
      </c>
      <c r="B138" s="59">
        <v>40</v>
      </c>
      <c r="C138" s="214">
        <v>359</v>
      </c>
      <c r="D138" s="60" t="s">
        <v>356</v>
      </c>
      <c r="E138" s="60" t="s">
        <v>357</v>
      </c>
      <c r="F138" s="60" t="s">
        <v>83</v>
      </c>
      <c r="G138" s="94"/>
      <c r="H138" s="95"/>
      <c r="I138" s="95"/>
      <c r="J138" s="42"/>
      <c r="K138" s="42"/>
      <c r="L138" s="42"/>
      <c r="M138" s="65"/>
      <c r="N138" s="65"/>
      <c r="O138" s="288"/>
      <c r="P138" s="289"/>
      <c r="Q138" s="289"/>
      <c r="R138" s="287"/>
      <c r="S138" s="287"/>
      <c r="T138" s="287"/>
      <c r="U138" s="290"/>
      <c r="V138" s="290"/>
      <c r="W138" s="62">
        <v>0.52083333333333304</v>
      </c>
      <c r="X138" s="234">
        <v>0.57582175925925927</v>
      </c>
      <c r="Y138" s="234">
        <v>0.58287037037037037</v>
      </c>
      <c r="Z138" s="253">
        <v>5.4988425925926232E-2</v>
      </c>
      <c r="AA138" s="253">
        <v>7.0486111111111027E-3</v>
      </c>
      <c r="AB138" s="253">
        <v>6.2037037037037335E-2</v>
      </c>
      <c r="AC138" s="254">
        <v>18.943380340980845</v>
      </c>
      <c r="AD138" s="254">
        <v>16.791044776119403</v>
      </c>
      <c r="AE138" s="63"/>
      <c r="AF138" s="95"/>
      <c r="AG138" s="95"/>
      <c r="AH138" s="63"/>
      <c r="AI138" s="42"/>
      <c r="AJ138" s="63"/>
      <c r="AK138" s="65"/>
      <c r="AL138" s="65"/>
      <c r="AM138" s="63"/>
      <c r="AN138" s="64"/>
      <c r="AO138" s="64"/>
      <c r="AP138" s="63"/>
      <c r="AQ138" s="253"/>
      <c r="AR138" s="63"/>
      <c r="AS138" s="65"/>
      <c r="AT138" s="65"/>
      <c r="AU138" s="255">
        <v>0.60370370370370374</v>
      </c>
      <c r="AV138" s="235"/>
      <c r="AW138" s="235"/>
      <c r="AX138" s="256"/>
      <c r="AY138" s="253"/>
      <c r="AZ138" s="256"/>
      <c r="BA138" s="254"/>
      <c r="BB138" s="254"/>
      <c r="BC138" s="259"/>
      <c r="BD138" s="68"/>
      <c r="BE138" s="50">
        <v>5.4988425925926232E-2</v>
      </c>
      <c r="BF138" s="50">
        <v>6.2037037037037335E-2</v>
      </c>
      <c r="BG138" s="70"/>
      <c r="BH138" s="71"/>
      <c r="BI138" s="72"/>
      <c r="BJ138" s="72"/>
      <c r="BK138" s="73"/>
      <c r="BL138" s="73"/>
      <c r="BM138" s="74"/>
      <c r="BN138" s="74"/>
      <c r="BO138" s="74"/>
      <c r="BP138" s="74"/>
      <c r="BQ138" s="74"/>
      <c r="BR138" s="74"/>
      <c r="BS138" s="74"/>
      <c r="BT138" s="74"/>
      <c r="BU138" s="75"/>
      <c r="BV138" s="465">
        <v>45</v>
      </c>
      <c r="BW138" s="465">
        <v>45</v>
      </c>
    </row>
    <row r="139" spans="1:75" s="96" customFormat="1">
      <c r="A139" s="58">
        <v>52</v>
      </c>
      <c r="B139" s="59">
        <v>40</v>
      </c>
      <c r="C139" s="214">
        <v>365</v>
      </c>
      <c r="D139" s="60" t="s">
        <v>358</v>
      </c>
      <c r="E139" s="60" t="s">
        <v>359</v>
      </c>
      <c r="F139" s="60" t="s">
        <v>83</v>
      </c>
      <c r="G139" s="94"/>
      <c r="H139" s="95"/>
      <c r="I139" s="95"/>
      <c r="J139" s="42"/>
      <c r="K139" s="42"/>
      <c r="L139" s="42"/>
      <c r="M139" s="65"/>
      <c r="N139" s="65"/>
      <c r="O139" s="288"/>
      <c r="P139" s="289"/>
      <c r="Q139" s="289"/>
      <c r="R139" s="287"/>
      <c r="S139" s="287"/>
      <c r="T139" s="287"/>
      <c r="U139" s="290"/>
      <c r="V139" s="290"/>
      <c r="W139" s="62">
        <v>0.52083333333333304</v>
      </c>
      <c r="X139" s="234">
        <v>0.56265046296296295</v>
      </c>
      <c r="Y139" s="234">
        <v>0.57143518518518521</v>
      </c>
      <c r="Z139" s="253">
        <v>4.1817129629629912E-2</v>
      </c>
      <c r="AA139" s="253">
        <v>8.7847222222222632E-3</v>
      </c>
      <c r="AB139" s="253">
        <v>5.0601851851852175E-2</v>
      </c>
      <c r="AC139" s="254">
        <v>24.9100470523111</v>
      </c>
      <c r="AD139" s="254">
        <v>20.585544373284538</v>
      </c>
      <c r="AE139" s="63"/>
      <c r="AF139" s="95"/>
      <c r="AG139" s="95"/>
      <c r="AH139" s="63"/>
      <c r="AI139" s="42"/>
      <c r="AJ139" s="63"/>
      <c r="AK139" s="65"/>
      <c r="AL139" s="65"/>
      <c r="AM139" s="63"/>
      <c r="AN139" s="64"/>
      <c r="AO139" s="64"/>
      <c r="AP139" s="63"/>
      <c r="AQ139" s="253"/>
      <c r="AR139" s="63"/>
      <c r="AS139" s="65"/>
      <c r="AT139" s="65"/>
      <c r="AU139" s="255">
        <v>0.59226851851851858</v>
      </c>
      <c r="AV139" s="235"/>
      <c r="AW139" s="235"/>
      <c r="AX139" s="256"/>
      <c r="AY139" s="253"/>
      <c r="AZ139" s="256"/>
      <c r="BA139" s="254"/>
      <c r="BB139" s="254"/>
      <c r="BC139" s="259"/>
      <c r="BD139" s="68"/>
      <c r="BE139" s="50">
        <v>4.1817129629629912E-2</v>
      </c>
      <c r="BF139" s="50">
        <v>5.0601851851852175E-2</v>
      </c>
      <c r="BG139" s="70"/>
      <c r="BH139" s="71"/>
      <c r="BI139" s="72"/>
      <c r="BJ139" s="72"/>
      <c r="BK139" s="73"/>
      <c r="BL139" s="73"/>
      <c r="BM139" s="74"/>
      <c r="BN139" s="74"/>
      <c r="BO139" s="74"/>
      <c r="BP139" s="74"/>
      <c r="BQ139" s="74"/>
      <c r="BR139" s="74"/>
      <c r="BS139" s="74"/>
      <c r="BT139" s="74"/>
      <c r="BU139" s="75"/>
      <c r="BV139" s="465">
        <v>45</v>
      </c>
      <c r="BW139" s="465">
        <v>45</v>
      </c>
    </row>
    <row r="140" spans="1:75" s="96" customFormat="1">
      <c r="A140" s="58">
        <v>53</v>
      </c>
      <c r="B140" s="59">
        <v>40</v>
      </c>
      <c r="C140" s="214">
        <v>378</v>
      </c>
      <c r="D140" s="60" t="s">
        <v>305</v>
      </c>
      <c r="E140" s="60" t="s">
        <v>306</v>
      </c>
      <c r="F140" s="60" t="s">
        <v>83</v>
      </c>
      <c r="G140" s="94"/>
      <c r="H140" s="95"/>
      <c r="I140" s="95"/>
      <c r="J140" s="42"/>
      <c r="K140" s="42"/>
      <c r="L140" s="42"/>
      <c r="M140" s="65"/>
      <c r="N140" s="65"/>
      <c r="O140" s="288"/>
      <c r="P140" s="289"/>
      <c r="Q140" s="289"/>
      <c r="R140" s="287"/>
      <c r="S140" s="287"/>
      <c r="T140" s="287"/>
      <c r="U140" s="290"/>
      <c r="V140" s="290"/>
      <c r="W140" s="62">
        <v>0.52083333333333304</v>
      </c>
      <c r="X140" s="235"/>
      <c r="Y140" s="235"/>
      <c r="Z140" s="253"/>
      <c r="AA140" s="253"/>
      <c r="AB140" s="253"/>
      <c r="AC140" s="254"/>
      <c r="AD140" s="254"/>
      <c r="AE140" s="63"/>
      <c r="AF140" s="95"/>
      <c r="AG140" s="95"/>
      <c r="AH140" s="63"/>
      <c r="AI140" s="42"/>
      <c r="AJ140" s="63"/>
      <c r="AK140" s="65"/>
      <c r="AL140" s="65"/>
      <c r="AM140" s="63"/>
      <c r="AN140" s="64"/>
      <c r="AO140" s="64"/>
      <c r="AP140" s="63"/>
      <c r="AQ140" s="253"/>
      <c r="AR140" s="63"/>
      <c r="AS140" s="65"/>
      <c r="AT140" s="65"/>
      <c r="AU140" s="255"/>
      <c r="AV140" s="235"/>
      <c r="AW140" s="235"/>
      <c r="AX140" s="256"/>
      <c r="AY140" s="253"/>
      <c r="AZ140" s="256"/>
      <c r="BA140" s="254"/>
      <c r="BB140" s="254"/>
      <c r="BC140" s="259"/>
      <c r="BD140" s="68"/>
      <c r="BE140" s="50">
        <v>0</v>
      </c>
      <c r="BF140" s="50">
        <v>0</v>
      </c>
      <c r="BG140" s="70"/>
      <c r="BH140" s="71"/>
      <c r="BI140" s="72"/>
      <c r="BJ140" s="72"/>
      <c r="BK140" s="73"/>
      <c r="BL140" s="73"/>
      <c r="BM140" s="74"/>
      <c r="BN140" s="74"/>
      <c r="BO140" s="74"/>
      <c r="BP140" s="74"/>
      <c r="BQ140" s="74"/>
      <c r="BR140" s="74"/>
      <c r="BS140" s="74"/>
      <c r="BT140" s="74"/>
      <c r="BU140" s="75"/>
      <c r="BV140" s="465">
        <v>45</v>
      </c>
      <c r="BW140" s="465">
        <v>45</v>
      </c>
    </row>
    <row r="141" spans="1:75">
      <c r="A141" s="120" t="s">
        <v>0</v>
      </c>
      <c r="B141" s="120">
        <v>40</v>
      </c>
      <c r="C141" s="216" t="s">
        <v>55</v>
      </c>
      <c r="D141" s="216"/>
      <c r="E141" s="216"/>
      <c r="F141" s="216"/>
      <c r="G141" s="121"/>
      <c r="H141" s="122"/>
      <c r="I141" s="122"/>
      <c r="J141" s="123"/>
      <c r="K141" s="123"/>
      <c r="L141" s="123"/>
      <c r="M141" s="124"/>
      <c r="N141" s="124"/>
      <c r="O141" s="128"/>
      <c r="P141" s="126"/>
      <c r="Q141" s="126"/>
      <c r="R141" s="126"/>
      <c r="S141" s="129"/>
      <c r="T141" s="128"/>
      <c r="U141" s="128"/>
      <c r="V141" s="128"/>
      <c r="W141" s="128"/>
      <c r="X141" s="128"/>
      <c r="Y141" s="128"/>
      <c r="Z141" s="128"/>
      <c r="AA141" s="304"/>
      <c r="AB141" s="128"/>
      <c r="AC141" s="128"/>
      <c r="AD141" s="128"/>
      <c r="AE141" s="128"/>
      <c r="AF141" s="126"/>
      <c r="AG141" s="126"/>
      <c r="AH141" s="128"/>
      <c r="AI141" s="129"/>
      <c r="AJ141" s="128"/>
      <c r="AK141" s="125"/>
      <c r="AL141" s="125"/>
      <c r="AM141" s="125"/>
      <c r="AN141" s="126"/>
      <c r="AO141" s="126"/>
      <c r="AP141" s="125"/>
      <c r="AQ141" s="312"/>
      <c r="AR141" s="125"/>
      <c r="AS141" s="125"/>
      <c r="AT141" s="125"/>
      <c r="AU141" s="125"/>
      <c r="AV141" s="128"/>
      <c r="AW141" s="128"/>
      <c r="AX141" s="128"/>
      <c r="AY141" s="129"/>
      <c r="AZ141" s="128"/>
      <c r="BA141" s="128"/>
      <c r="BB141" s="128"/>
      <c r="BC141" s="128"/>
      <c r="BD141" s="130"/>
      <c r="BE141" s="125"/>
      <c r="BF141" s="120">
        <v>40</v>
      </c>
      <c r="BG141" s="8"/>
      <c r="BH141" s="131">
        <v>0.66666666666666663</v>
      </c>
      <c r="BI141" s="132"/>
      <c r="BJ141" s="54" t="s">
        <v>0</v>
      </c>
      <c r="BK141" s="54"/>
      <c r="BL141" s="54"/>
      <c r="BM141" s="54"/>
      <c r="BN141" s="54"/>
      <c r="BO141" s="54"/>
      <c r="BP141" s="54"/>
      <c r="BQ141" s="54"/>
      <c r="BR141" s="54"/>
      <c r="BS141" s="54"/>
      <c r="BT141" s="54"/>
      <c r="BU141" s="54"/>
      <c r="BV141" s="465">
        <v>45</v>
      </c>
      <c r="BW141" s="465"/>
    </row>
    <row r="142" spans="1:75" s="5" customFormat="1">
      <c r="A142" s="55">
        <v>1</v>
      </c>
      <c r="B142" s="56">
        <v>40</v>
      </c>
      <c r="C142" s="213">
        <v>240</v>
      </c>
      <c r="D142" s="57" t="s">
        <v>360</v>
      </c>
      <c r="E142" s="57" t="s">
        <v>361</v>
      </c>
      <c r="F142" s="57"/>
      <c r="G142" s="92"/>
      <c r="H142" s="93"/>
      <c r="I142" s="93"/>
      <c r="J142" s="41"/>
      <c r="K142" s="42"/>
      <c r="L142" s="41"/>
      <c r="M142" s="47"/>
      <c r="N142" s="47"/>
      <c r="O142" s="286"/>
      <c r="P142" s="279"/>
      <c r="Q142" s="279"/>
      <c r="R142" s="280"/>
      <c r="S142" s="287"/>
      <c r="T142" s="280"/>
      <c r="U142" s="281"/>
      <c r="V142" s="281"/>
      <c r="W142" s="44">
        <v>0.52083333333333337</v>
      </c>
      <c r="X142" s="230">
        <v>0.56358796296296299</v>
      </c>
      <c r="Y142" s="230">
        <v>0.56596064814814817</v>
      </c>
      <c r="Z142" s="41">
        <v>4.2754629629629615E-2</v>
      </c>
      <c r="AA142" s="253">
        <v>2.372685185185186E-3</v>
      </c>
      <c r="AB142" s="41">
        <v>4.5127314814814801E-2</v>
      </c>
      <c r="AC142" s="43">
        <v>24.363833243096916</v>
      </c>
      <c r="AD142" s="43">
        <v>23.082841754295977</v>
      </c>
      <c r="AE142" s="45"/>
      <c r="AF142" s="93"/>
      <c r="AG142" s="93"/>
      <c r="AH142" s="45"/>
      <c r="AI142" s="42"/>
      <c r="AJ142" s="45"/>
      <c r="AK142" s="47"/>
      <c r="AL142" s="47"/>
      <c r="AM142" s="286"/>
      <c r="AN142" s="457"/>
      <c r="AO142" s="457"/>
      <c r="AP142" s="45"/>
      <c r="AQ142" s="253"/>
      <c r="AR142" s="45"/>
      <c r="AS142" s="47"/>
      <c r="AT142" s="47"/>
      <c r="AU142" s="44">
        <v>0.58679398148148154</v>
      </c>
      <c r="AV142" s="230">
        <v>0.61792824074074071</v>
      </c>
      <c r="AW142" s="230">
        <v>0.62184027777777773</v>
      </c>
      <c r="AX142" s="45">
        <v>3.1134259259259167E-2</v>
      </c>
      <c r="AY142" s="42">
        <v>3.9120370370370194E-3</v>
      </c>
      <c r="AZ142" s="45">
        <v>3.5046296296296187E-2</v>
      </c>
      <c r="BA142" s="43">
        <v>20.074349442379184</v>
      </c>
      <c r="BB142" s="43">
        <v>17.8335535006605</v>
      </c>
      <c r="BC142" s="77">
        <v>20.78822000866176</v>
      </c>
      <c r="BD142" s="68"/>
      <c r="BE142" s="50">
        <v>7.3888888888888782E-2</v>
      </c>
      <c r="BF142" s="50">
        <v>8.0173611111110987E-2</v>
      </c>
      <c r="BG142" s="8"/>
      <c r="BH142" s="51">
        <v>40</v>
      </c>
      <c r="BI142" s="52">
        <v>1.7733333333333332</v>
      </c>
      <c r="BJ142" s="52">
        <v>1.9241666666666666</v>
      </c>
      <c r="BK142" s="2">
        <v>200</v>
      </c>
      <c r="BL142" s="2">
        <v>0</v>
      </c>
      <c r="BM142" s="53">
        <v>240</v>
      </c>
      <c r="BN142" s="53">
        <v>240</v>
      </c>
      <c r="BO142" s="53">
        <v>240</v>
      </c>
      <c r="BP142" s="53">
        <v>240</v>
      </c>
      <c r="BQ142" s="53">
        <v>240</v>
      </c>
      <c r="BR142" s="53">
        <v>240</v>
      </c>
      <c r="BS142" s="53">
        <v>240</v>
      </c>
      <c r="BT142" s="53">
        <v>240</v>
      </c>
      <c r="BU142" s="54">
        <v>240</v>
      </c>
      <c r="BV142" s="465">
        <v>45</v>
      </c>
      <c r="BW142" s="465">
        <v>45</v>
      </c>
    </row>
    <row r="143" spans="1:75" s="5" customFormat="1">
      <c r="A143" s="55">
        <v>2</v>
      </c>
      <c r="B143" s="56">
        <v>40</v>
      </c>
      <c r="C143" s="213">
        <v>363</v>
      </c>
      <c r="D143" s="57" t="s">
        <v>362</v>
      </c>
      <c r="E143" s="57" t="s">
        <v>363</v>
      </c>
      <c r="F143" s="57"/>
      <c r="G143" s="92"/>
      <c r="H143" s="93"/>
      <c r="I143" s="93"/>
      <c r="J143" s="41"/>
      <c r="K143" s="42"/>
      <c r="L143" s="41"/>
      <c r="M143" s="47"/>
      <c r="N143" s="47"/>
      <c r="O143" s="286"/>
      <c r="P143" s="279"/>
      <c r="Q143" s="279"/>
      <c r="R143" s="280"/>
      <c r="S143" s="287"/>
      <c r="T143" s="280"/>
      <c r="U143" s="281"/>
      <c r="V143" s="281"/>
      <c r="W143" s="44">
        <v>0.52083333333333337</v>
      </c>
      <c r="X143" s="230">
        <v>0.56550925925925932</v>
      </c>
      <c r="Y143" s="230">
        <v>0.56862268518518522</v>
      </c>
      <c r="Z143" s="41">
        <v>4.4675925925925952E-2</v>
      </c>
      <c r="AA143" s="253">
        <v>3.1134259259258945E-3</v>
      </c>
      <c r="AB143" s="41">
        <v>4.7789351851851847E-2</v>
      </c>
      <c r="AC143" s="43">
        <v>23.316062176165804</v>
      </c>
      <c r="AD143" s="43">
        <v>21.797045289416324</v>
      </c>
      <c r="AE143" s="45"/>
      <c r="AF143" s="93"/>
      <c r="AG143" s="93"/>
      <c r="AH143" s="45"/>
      <c r="AI143" s="42"/>
      <c r="AJ143" s="45"/>
      <c r="AK143" s="47"/>
      <c r="AL143" s="47"/>
      <c r="AM143" s="286"/>
      <c r="AN143" s="457"/>
      <c r="AO143" s="457"/>
      <c r="AP143" s="45"/>
      <c r="AQ143" s="253"/>
      <c r="AR143" s="45"/>
      <c r="AS143" s="47"/>
      <c r="AT143" s="47"/>
      <c r="AU143" s="44">
        <v>0.58945601851851859</v>
      </c>
      <c r="AV143" s="230">
        <v>0.62359953703703697</v>
      </c>
      <c r="AW143" s="230">
        <v>0.62719907407407405</v>
      </c>
      <c r="AX143" s="45">
        <v>3.4143518518518379E-2</v>
      </c>
      <c r="AY143" s="42">
        <v>3.5995370370370816E-3</v>
      </c>
      <c r="AZ143" s="45">
        <v>3.774305555555546E-2</v>
      </c>
      <c r="BA143" s="43">
        <v>18.305084745762713</v>
      </c>
      <c r="BB143" s="43">
        <v>16.559337626494941</v>
      </c>
      <c r="BC143" s="77">
        <v>19.485791610284171</v>
      </c>
      <c r="BD143" s="68"/>
      <c r="BE143" s="50">
        <v>7.8819444444444331E-2</v>
      </c>
      <c r="BF143" s="50">
        <v>8.5532407407407307E-2</v>
      </c>
      <c r="BG143" s="8"/>
      <c r="BH143" s="51">
        <v>40</v>
      </c>
      <c r="BI143" s="52">
        <v>1.8916666666666666</v>
      </c>
      <c r="BJ143" s="52">
        <v>2.0527777777777776</v>
      </c>
      <c r="BK143" s="2">
        <v>195</v>
      </c>
      <c r="BL143" s="2">
        <v>-7.7166666666666668</v>
      </c>
      <c r="BM143" s="53">
        <v>227.28333333333333</v>
      </c>
      <c r="BN143" s="53">
        <v>227.28333333333333</v>
      </c>
      <c r="BO143" s="53">
        <v>227.28333333333333</v>
      </c>
      <c r="BP143" s="53">
        <v>227.28333333333333</v>
      </c>
      <c r="BQ143" s="53">
        <v>227.28333333333333</v>
      </c>
      <c r="BR143" s="53">
        <v>227.28333333333333</v>
      </c>
      <c r="BS143" s="53">
        <v>227.28333333333333</v>
      </c>
      <c r="BT143" s="53">
        <v>227.28333333333333</v>
      </c>
      <c r="BU143" s="54">
        <v>227.2833333333333</v>
      </c>
      <c r="BV143" s="465">
        <v>45</v>
      </c>
      <c r="BW143" s="465">
        <v>45</v>
      </c>
    </row>
    <row r="144" spans="1:75" s="5" customFormat="1">
      <c r="A144" s="55">
        <v>3</v>
      </c>
      <c r="B144" s="56">
        <v>40</v>
      </c>
      <c r="C144" s="213">
        <v>64</v>
      </c>
      <c r="D144" s="57" t="s">
        <v>364</v>
      </c>
      <c r="E144" s="57" t="s">
        <v>365</v>
      </c>
      <c r="F144" s="57"/>
      <c r="G144" s="92"/>
      <c r="H144" s="93"/>
      <c r="I144" s="93"/>
      <c r="J144" s="41"/>
      <c r="K144" s="42"/>
      <c r="L144" s="41"/>
      <c r="M144" s="47"/>
      <c r="N144" s="47"/>
      <c r="O144" s="286"/>
      <c r="P144" s="279"/>
      <c r="Q144" s="279"/>
      <c r="R144" s="280"/>
      <c r="S144" s="287"/>
      <c r="T144" s="280"/>
      <c r="U144" s="281"/>
      <c r="V144" s="281"/>
      <c r="W144" s="44">
        <v>0.52083333333333337</v>
      </c>
      <c r="X144" s="230">
        <v>0.56533564814814818</v>
      </c>
      <c r="Y144" s="230">
        <v>0.56958333333333333</v>
      </c>
      <c r="Z144" s="41">
        <v>4.4502314814814814E-2</v>
      </c>
      <c r="AA144" s="253">
        <v>4.247685185185146E-3</v>
      </c>
      <c r="AB144" s="41">
        <v>4.874999999999996E-2</v>
      </c>
      <c r="AC144" s="43">
        <v>23.407022106631992</v>
      </c>
      <c r="AD144" s="43">
        <v>21.367521367521366</v>
      </c>
      <c r="AE144" s="45"/>
      <c r="AF144" s="93"/>
      <c r="AG144" s="93"/>
      <c r="AH144" s="45"/>
      <c r="AI144" s="42"/>
      <c r="AJ144" s="45"/>
      <c r="AK144" s="47"/>
      <c r="AL144" s="47"/>
      <c r="AM144" s="286"/>
      <c r="AN144" s="457"/>
      <c r="AO144" s="457"/>
      <c r="AP144" s="45"/>
      <c r="AQ144" s="253"/>
      <c r="AR144" s="45"/>
      <c r="AS144" s="47"/>
      <c r="AT144" s="47"/>
      <c r="AU144" s="44">
        <v>0.5904166666666667</v>
      </c>
      <c r="AV144" s="230">
        <v>0.62358796296296293</v>
      </c>
      <c r="AW144" s="230">
        <v>0.6274305555555556</v>
      </c>
      <c r="AX144" s="45">
        <v>3.3171296296296227E-2</v>
      </c>
      <c r="AY144" s="42">
        <v>3.8425925925926752E-3</v>
      </c>
      <c r="AZ144" s="45">
        <v>3.7013888888888902E-2</v>
      </c>
      <c r="BA144" s="43">
        <v>18.84159106769016</v>
      </c>
      <c r="BB144" s="43">
        <v>16.885553470919326</v>
      </c>
      <c r="BC144" s="77">
        <v>19.433198380566804</v>
      </c>
      <c r="BD144" s="68">
        <v>21.457308895842644</v>
      </c>
      <c r="BE144" s="50">
        <v>7.7673611111111041E-2</v>
      </c>
      <c r="BF144" s="50">
        <v>8.5763888888888862E-2</v>
      </c>
      <c r="BG144" s="8"/>
      <c r="BH144" s="51">
        <v>40</v>
      </c>
      <c r="BI144" s="52">
        <v>1.8641666666666667</v>
      </c>
      <c r="BJ144" s="52">
        <v>2.0583333333333331</v>
      </c>
      <c r="BK144" s="2">
        <v>190</v>
      </c>
      <c r="BL144" s="2">
        <v>-8.0500000000000007</v>
      </c>
      <c r="BM144" s="53">
        <v>221.95</v>
      </c>
      <c r="BN144" s="53">
        <v>221.95</v>
      </c>
      <c r="BO144" s="53">
        <v>221.95</v>
      </c>
      <c r="BP144" s="53">
        <v>221.95</v>
      </c>
      <c r="BQ144" s="53">
        <v>221.95</v>
      </c>
      <c r="BR144" s="53">
        <v>221.95</v>
      </c>
      <c r="BS144" s="53">
        <v>221.95</v>
      </c>
      <c r="BT144" s="53">
        <v>221.95</v>
      </c>
      <c r="BU144" s="54">
        <v>221.95</v>
      </c>
      <c r="BV144" s="465">
        <v>45</v>
      </c>
      <c r="BW144" s="465">
        <v>45</v>
      </c>
    </row>
    <row r="145" spans="1:75" s="5" customFormat="1">
      <c r="A145" s="55">
        <v>4</v>
      </c>
      <c r="B145" s="56">
        <v>40</v>
      </c>
      <c r="C145" s="213">
        <v>253</v>
      </c>
      <c r="D145" s="57" t="s">
        <v>366</v>
      </c>
      <c r="E145" s="57" t="s">
        <v>367</v>
      </c>
      <c r="F145" s="57"/>
      <c r="G145" s="92"/>
      <c r="H145" s="93"/>
      <c r="I145" s="93"/>
      <c r="J145" s="41"/>
      <c r="K145" s="42"/>
      <c r="L145" s="41"/>
      <c r="M145" s="47"/>
      <c r="N145" s="47"/>
      <c r="O145" s="286"/>
      <c r="P145" s="279"/>
      <c r="Q145" s="279"/>
      <c r="R145" s="280"/>
      <c r="S145" s="287"/>
      <c r="T145" s="280"/>
      <c r="U145" s="281"/>
      <c r="V145" s="281"/>
      <c r="W145" s="44">
        <v>0.52083333333333337</v>
      </c>
      <c r="X145" s="230">
        <v>0.5649305555555556</v>
      </c>
      <c r="Y145" s="230">
        <v>0.57106481481481486</v>
      </c>
      <c r="Z145" s="41">
        <v>4.4097222222222232E-2</v>
      </c>
      <c r="AA145" s="253">
        <v>6.134259259259256E-3</v>
      </c>
      <c r="AB145" s="41">
        <v>5.0231481481481488E-2</v>
      </c>
      <c r="AC145" s="43">
        <v>23.622047244094489</v>
      </c>
      <c r="AD145" s="43">
        <v>20.737327188940093</v>
      </c>
      <c r="AE145" s="45"/>
      <c r="AF145" s="93"/>
      <c r="AG145" s="93"/>
      <c r="AH145" s="45"/>
      <c r="AI145" s="42"/>
      <c r="AJ145" s="45"/>
      <c r="AK145" s="47"/>
      <c r="AL145" s="47"/>
      <c r="AM145" s="286"/>
      <c r="AN145" s="457"/>
      <c r="AO145" s="457"/>
      <c r="AP145" s="45"/>
      <c r="AQ145" s="253"/>
      <c r="AR145" s="45"/>
      <c r="AS145" s="47"/>
      <c r="AT145" s="47"/>
      <c r="AU145" s="44">
        <v>0.59189814814814823</v>
      </c>
      <c r="AV145" s="230">
        <v>0.63050925925925927</v>
      </c>
      <c r="AW145" s="230">
        <v>0.63462962962962965</v>
      </c>
      <c r="AX145" s="45">
        <v>3.8611111111111041E-2</v>
      </c>
      <c r="AY145" s="42">
        <v>4.1203703703703853E-3</v>
      </c>
      <c r="AZ145" s="45">
        <v>4.2731481481481426E-2</v>
      </c>
      <c r="BA145" s="43">
        <v>16.187050359712231</v>
      </c>
      <c r="BB145" s="43">
        <v>14.626218851570965</v>
      </c>
      <c r="BC145" s="77">
        <v>17.92828685258964</v>
      </c>
      <c r="BD145" s="68"/>
      <c r="BE145" s="50">
        <v>8.2708333333333273E-2</v>
      </c>
      <c r="BF145" s="50">
        <v>9.2962962962962914E-2</v>
      </c>
      <c r="BG145" s="8"/>
      <c r="BH145" s="51">
        <v>40</v>
      </c>
      <c r="BI145" s="52">
        <v>1.9850000000000001</v>
      </c>
      <c r="BJ145" s="52">
        <v>2.2311111111111113</v>
      </c>
      <c r="BK145" s="2">
        <v>185</v>
      </c>
      <c r="BL145" s="2">
        <v>-18.416666666666668</v>
      </c>
      <c r="BM145" s="53">
        <v>206.58333333333334</v>
      </c>
      <c r="BN145" s="53">
        <v>206.58333333333334</v>
      </c>
      <c r="BO145" s="53">
        <v>206.58333333333334</v>
      </c>
      <c r="BP145" s="53">
        <v>206.58333333333334</v>
      </c>
      <c r="BQ145" s="53">
        <v>206.58333333333334</v>
      </c>
      <c r="BR145" s="53">
        <v>206.58333333333334</v>
      </c>
      <c r="BS145" s="53">
        <v>206.58333333333334</v>
      </c>
      <c r="BT145" s="53">
        <v>206.58333333333334</v>
      </c>
      <c r="BU145" s="54">
        <v>206.58333333333334</v>
      </c>
      <c r="BV145" s="465">
        <v>45</v>
      </c>
      <c r="BW145" s="465">
        <v>45</v>
      </c>
    </row>
    <row r="146" spans="1:75" s="5" customFormat="1">
      <c r="A146" s="55">
        <v>5</v>
      </c>
      <c r="B146" s="56">
        <v>40</v>
      </c>
      <c r="C146" s="213">
        <v>210</v>
      </c>
      <c r="D146" s="57" t="s">
        <v>368</v>
      </c>
      <c r="E146" s="57" t="s">
        <v>369</v>
      </c>
      <c r="F146" s="57"/>
      <c r="G146" s="92"/>
      <c r="H146" s="93"/>
      <c r="I146" s="93"/>
      <c r="J146" s="41"/>
      <c r="K146" s="41"/>
      <c r="L146" s="41"/>
      <c r="M146" s="47"/>
      <c r="N146" s="47"/>
      <c r="O146" s="286"/>
      <c r="P146" s="279"/>
      <c r="Q146" s="279"/>
      <c r="R146" s="280"/>
      <c r="S146" s="287"/>
      <c r="T146" s="280"/>
      <c r="U146" s="281"/>
      <c r="V146" s="281"/>
      <c r="W146" s="44">
        <v>0.52083333333333337</v>
      </c>
      <c r="X146" s="230">
        <v>0.57221064814814815</v>
      </c>
      <c r="Y146" s="230">
        <v>0.57500000000000007</v>
      </c>
      <c r="Z146" s="41">
        <v>5.1377314814814778E-2</v>
      </c>
      <c r="AA146" s="253">
        <v>2.7893518518519178E-3</v>
      </c>
      <c r="AB146" s="41">
        <v>5.4166666666666696E-2</v>
      </c>
      <c r="AC146" s="43">
        <v>20.274836674926785</v>
      </c>
      <c r="AD146" s="43">
        <v>19.23076923076923</v>
      </c>
      <c r="AE146" s="45"/>
      <c r="AF146" s="93"/>
      <c r="AG146" s="93"/>
      <c r="AH146" s="45"/>
      <c r="AI146" s="42"/>
      <c r="AJ146" s="45"/>
      <c r="AK146" s="47"/>
      <c r="AL146" s="47"/>
      <c r="AM146" s="286"/>
      <c r="AN146" s="457"/>
      <c r="AO146" s="457"/>
      <c r="AP146" s="45"/>
      <c r="AQ146" s="253"/>
      <c r="AR146" s="45"/>
      <c r="AS146" s="47"/>
      <c r="AT146" s="47"/>
      <c r="AU146" s="44">
        <v>0.59583333333333344</v>
      </c>
      <c r="AV146" s="230">
        <v>0.63069444444444445</v>
      </c>
      <c r="AW146" s="230">
        <v>0.63599537037037035</v>
      </c>
      <c r="AX146" s="45">
        <v>3.4861111111111009E-2</v>
      </c>
      <c r="AY146" s="42">
        <v>5.3009259259259034E-3</v>
      </c>
      <c r="AZ146" s="45">
        <v>4.0162037037036913E-2</v>
      </c>
      <c r="BA146" s="43">
        <v>17.92828685258964</v>
      </c>
      <c r="BB146" s="43">
        <v>15.561959654178676</v>
      </c>
      <c r="BC146" s="48">
        <v>17.668711656441719</v>
      </c>
      <c r="BD146" s="68">
        <v>19.326264930881759</v>
      </c>
      <c r="BE146" s="50">
        <v>8.6238425925925788E-2</v>
      </c>
      <c r="BF146" s="50">
        <v>9.4328703703703609E-2</v>
      </c>
      <c r="BG146" s="8"/>
      <c r="BH146" s="51">
        <v>40</v>
      </c>
      <c r="BI146" s="52">
        <v>2.0697222222222225</v>
      </c>
      <c r="BJ146" s="52">
        <v>2.2638888888888888</v>
      </c>
      <c r="BK146" s="2">
        <v>180</v>
      </c>
      <c r="BL146" s="2">
        <v>-20.383333333333333</v>
      </c>
      <c r="BM146" s="53">
        <v>199.61666666666667</v>
      </c>
      <c r="BN146" s="53">
        <v>199.61666666666667</v>
      </c>
      <c r="BO146" s="53">
        <v>199.61666666666667</v>
      </c>
      <c r="BP146" s="53">
        <v>199.61666666666667</v>
      </c>
      <c r="BQ146" s="53">
        <v>199.61666666666667</v>
      </c>
      <c r="BR146" s="53">
        <v>199.61666666666667</v>
      </c>
      <c r="BS146" s="53">
        <v>199.61666666666667</v>
      </c>
      <c r="BT146" s="53">
        <v>199.61666666666667</v>
      </c>
      <c r="BU146" s="54">
        <v>199.61666666666667</v>
      </c>
      <c r="BV146" s="465">
        <v>45</v>
      </c>
      <c r="BW146" s="465">
        <v>45</v>
      </c>
    </row>
    <row r="147" spans="1:75" s="96" customFormat="1">
      <c r="A147" s="55">
        <v>6</v>
      </c>
      <c r="B147" s="56">
        <v>40</v>
      </c>
      <c r="C147" s="213">
        <v>302</v>
      </c>
      <c r="D147" s="57" t="s">
        <v>370</v>
      </c>
      <c r="E147" s="57" t="s">
        <v>371</v>
      </c>
      <c r="F147" s="57"/>
      <c r="G147" s="92"/>
      <c r="H147" s="93"/>
      <c r="I147" s="93"/>
      <c r="J147" s="41"/>
      <c r="K147" s="41"/>
      <c r="L147" s="41"/>
      <c r="M147" s="47"/>
      <c r="N147" s="47"/>
      <c r="O147" s="286"/>
      <c r="P147" s="279"/>
      <c r="Q147" s="279"/>
      <c r="R147" s="280"/>
      <c r="S147" s="287"/>
      <c r="T147" s="280"/>
      <c r="U147" s="281"/>
      <c r="V147" s="281"/>
      <c r="W147" s="44">
        <v>0.52083333333333337</v>
      </c>
      <c r="X147" s="230">
        <v>0.57438657407407401</v>
      </c>
      <c r="Y147" s="230">
        <v>0.57939814814814816</v>
      </c>
      <c r="Z147" s="41">
        <v>5.3553240740740637E-2</v>
      </c>
      <c r="AA147" s="253">
        <v>5.0115740740741543E-3</v>
      </c>
      <c r="AB147" s="41">
        <v>5.8564814814814792E-2</v>
      </c>
      <c r="AC147" s="43">
        <v>19.451048195374973</v>
      </c>
      <c r="AD147" s="43">
        <v>17.786561264822137</v>
      </c>
      <c r="AE147" s="45"/>
      <c r="AF147" s="93"/>
      <c r="AG147" s="93"/>
      <c r="AH147" s="45"/>
      <c r="AI147" s="42"/>
      <c r="AJ147" s="45"/>
      <c r="AK147" s="47"/>
      <c r="AL147" s="47"/>
      <c r="AM147" s="286"/>
      <c r="AN147" s="457"/>
      <c r="AO147" s="457"/>
      <c r="AP147" s="45"/>
      <c r="AQ147" s="253"/>
      <c r="AR147" s="45"/>
      <c r="AS147" s="47"/>
      <c r="AT147" s="47"/>
      <c r="AU147" s="44">
        <v>0.60023148148148153</v>
      </c>
      <c r="AV147" s="230">
        <v>0.63390046296296299</v>
      </c>
      <c r="AW147" s="230">
        <v>0.640625</v>
      </c>
      <c r="AX147" s="45">
        <v>3.3668981481481453E-2</v>
      </c>
      <c r="AY147" s="42">
        <v>6.724537037037015E-3</v>
      </c>
      <c r="AZ147" s="45">
        <v>4.0393518518518468E-2</v>
      </c>
      <c r="BA147" s="43">
        <v>18.563080096253007</v>
      </c>
      <c r="BB147" s="43">
        <v>15.472779369627506</v>
      </c>
      <c r="BC147" s="48">
        <v>16.842105263157894</v>
      </c>
      <c r="BD147" s="68">
        <v>19.108280254777071</v>
      </c>
      <c r="BE147" s="50">
        <v>8.722222222222209E-2</v>
      </c>
      <c r="BF147" s="50">
        <v>9.8958333333333259E-2</v>
      </c>
      <c r="BG147" s="70"/>
      <c r="BH147" s="51">
        <v>40</v>
      </c>
      <c r="BI147" s="52">
        <v>2.0933333333333333</v>
      </c>
      <c r="BJ147" s="52">
        <v>2.375</v>
      </c>
      <c r="BK147" s="2">
        <v>175</v>
      </c>
      <c r="BL147" s="2">
        <v>-27.05</v>
      </c>
      <c r="BM147" s="53">
        <v>187.95</v>
      </c>
      <c r="BN147" s="53">
        <v>187.95</v>
      </c>
      <c r="BO147" s="53">
        <v>187.95</v>
      </c>
      <c r="BP147" s="53">
        <v>187.95</v>
      </c>
      <c r="BQ147" s="53">
        <v>187.95</v>
      </c>
      <c r="BR147" s="53">
        <v>187.95</v>
      </c>
      <c r="BS147" s="53">
        <v>187.95</v>
      </c>
      <c r="BT147" s="53">
        <v>187.95</v>
      </c>
      <c r="BU147" s="54">
        <v>187.94999999999996</v>
      </c>
      <c r="BV147" s="465">
        <v>45</v>
      </c>
      <c r="BW147" s="465">
        <v>45</v>
      </c>
    </row>
    <row r="148" spans="1:75" s="96" customFormat="1">
      <c r="A148" s="55">
        <v>7</v>
      </c>
      <c r="B148" s="56">
        <v>40</v>
      </c>
      <c r="C148" s="213">
        <v>271</v>
      </c>
      <c r="D148" s="57" t="s">
        <v>372</v>
      </c>
      <c r="E148" s="57" t="s">
        <v>373</v>
      </c>
      <c r="F148" s="57"/>
      <c r="G148" s="92"/>
      <c r="H148" s="93"/>
      <c r="I148" s="93"/>
      <c r="J148" s="41"/>
      <c r="K148" s="42"/>
      <c r="L148" s="41"/>
      <c r="M148" s="47"/>
      <c r="N148" s="47"/>
      <c r="O148" s="286"/>
      <c r="P148" s="279"/>
      <c r="Q148" s="279"/>
      <c r="R148" s="280"/>
      <c r="S148" s="287"/>
      <c r="T148" s="280"/>
      <c r="U148" s="281"/>
      <c r="V148" s="281"/>
      <c r="W148" s="44">
        <v>0.52083333333333337</v>
      </c>
      <c r="X148" s="230">
        <v>0.57476851851851851</v>
      </c>
      <c r="Y148" s="230">
        <v>0.57638888888888895</v>
      </c>
      <c r="Z148" s="41">
        <v>5.3935185185185142E-2</v>
      </c>
      <c r="AA148" s="253">
        <v>1.6203703703704386E-3</v>
      </c>
      <c r="AB148" s="41">
        <v>5.555555555555558E-2</v>
      </c>
      <c r="AC148" s="43">
        <v>19.313304721030047</v>
      </c>
      <c r="AD148" s="43">
        <v>18.75</v>
      </c>
      <c r="AE148" s="45"/>
      <c r="AF148" s="93"/>
      <c r="AG148" s="93"/>
      <c r="AH148" s="45"/>
      <c r="AI148" s="42"/>
      <c r="AJ148" s="45"/>
      <c r="AK148" s="47"/>
      <c r="AL148" s="47"/>
      <c r="AM148" s="286"/>
      <c r="AN148" s="457"/>
      <c r="AO148" s="457"/>
      <c r="AP148" s="45"/>
      <c r="AQ148" s="253"/>
      <c r="AR148" s="45"/>
      <c r="AS148" s="47"/>
      <c r="AT148" s="47"/>
      <c r="AU148" s="44">
        <v>0.59722222222222232</v>
      </c>
      <c r="AV148" s="230">
        <v>0.63702546296296292</v>
      </c>
      <c r="AW148" s="230">
        <v>0.64120370370370372</v>
      </c>
      <c r="AX148" s="45">
        <v>3.9803240740740597E-2</v>
      </c>
      <c r="AY148" s="42">
        <v>4.1782407407408018E-3</v>
      </c>
      <c r="AZ148" s="45">
        <v>4.3981481481481399E-2</v>
      </c>
      <c r="BA148" s="43">
        <v>15.702239022971794</v>
      </c>
      <c r="BB148" s="43">
        <v>14.210526315789473</v>
      </c>
      <c r="BC148" s="48">
        <v>16.744186046511629</v>
      </c>
      <c r="BD148" s="68">
        <v>17.779972836152613</v>
      </c>
      <c r="BE148" s="50">
        <v>9.3738425925925739E-2</v>
      </c>
      <c r="BF148" s="50">
        <v>9.9537037037036979E-2</v>
      </c>
      <c r="BG148" s="70"/>
      <c r="BH148" s="51">
        <v>40</v>
      </c>
      <c r="BI148" s="52">
        <v>2.2497222222222222</v>
      </c>
      <c r="BJ148" s="52">
        <v>2.3888888888888888</v>
      </c>
      <c r="BK148" s="2">
        <v>170</v>
      </c>
      <c r="BL148" s="2">
        <v>-27.883333333333333</v>
      </c>
      <c r="BM148" s="53">
        <v>182.11666666666667</v>
      </c>
      <c r="BN148" s="53">
        <v>182.11666666666667</v>
      </c>
      <c r="BO148" s="53">
        <v>182.11666666666667</v>
      </c>
      <c r="BP148" s="53">
        <v>182.11666666666667</v>
      </c>
      <c r="BQ148" s="53">
        <v>182.11666666666667</v>
      </c>
      <c r="BR148" s="53">
        <v>182.11666666666667</v>
      </c>
      <c r="BS148" s="53">
        <v>182.11666666666667</v>
      </c>
      <c r="BT148" s="53">
        <v>182.11666666666667</v>
      </c>
      <c r="BU148" s="54">
        <v>182.11666666666667</v>
      </c>
      <c r="BV148" s="465">
        <v>45</v>
      </c>
      <c r="BW148" s="465">
        <v>45</v>
      </c>
    </row>
    <row r="149" spans="1:75" s="96" customFormat="1">
      <c r="A149" s="55">
        <v>8</v>
      </c>
      <c r="B149" s="56">
        <v>40</v>
      </c>
      <c r="C149" s="213">
        <v>372</v>
      </c>
      <c r="D149" s="57" t="s">
        <v>374</v>
      </c>
      <c r="E149" s="57" t="s">
        <v>375</v>
      </c>
      <c r="F149" s="57"/>
      <c r="G149" s="92"/>
      <c r="H149" s="93"/>
      <c r="I149" s="93"/>
      <c r="J149" s="41"/>
      <c r="K149" s="41"/>
      <c r="L149" s="41"/>
      <c r="M149" s="47"/>
      <c r="N149" s="47"/>
      <c r="O149" s="286"/>
      <c r="P149" s="279"/>
      <c r="Q149" s="279"/>
      <c r="R149" s="280"/>
      <c r="S149" s="280"/>
      <c r="T149" s="280"/>
      <c r="U149" s="281"/>
      <c r="V149" s="281"/>
      <c r="W149" s="44">
        <v>0.52083333333333337</v>
      </c>
      <c r="X149" s="230">
        <v>0.5724421296296297</v>
      </c>
      <c r="Y149" s="230">
        <v>0.57902777777777781</v>
      </c>
      <c r="Z149" s="41">
        <v>5.1608796296296333E-2</v>
      </c>
      <c r="AA149" s="253">
        <v>6.5856481481481044E-3</v>
      </c>
      <c r="AB149" s="41">
        <v>5.8194444444444438E-2</v>
      </c>
      <c r="AC149" s="43">
        <v>20.183897734918144</v>
      </c>
      <c r="AD149" s="43">
        <v>17.899761336515514</v>
      </c>
      <c r="AE149" s="45"/>
      <c r="AF149" s="93"/>
      <c r="AG149" s="93"/>
      <c r="AH149" s="45"/>
      <c r="AI149" s="41"/>
      <c r="AJ149" s="45"/>
      <c r="AK149" s="47"/>
      <c r="AL149" s="47"/>
      <c r="AM149" s="286"/>
      <c r="AN149" s="457"/>
      <c r="AO149" s="457"/>
      <c r="AP149" s="45"/>
      <c r="AQ149" s="253"/>
      <c r="AR149" s="45"/>
      <c r="AS149" s="47"/>
      <c r="AT149" s="47"/>
      <c r="AU149" s="44">
        <v>0.59986111111111118</v>
      </c>
      <c r="AV149" s="230">
        <v>0.63564814814814818</v>
      </c>
      <c r="AW149" s="230">
        <v>0.64405092592592594</v>
      </c>
      <c r="AX149" s="45">
        <v>3.5787037037037006E-2</v>
      </c>
      <c r="AY149" s="42">
        <v>8.402777777777759E-3</v>
      </c>
      <c r="AZ149" s="45">
        <v>4.4189814814814765E-2</v>
      </c>
      <c r="BA149" s="43">
        <v>17.464424320827945</v>
      </c>
      <c r="BB149" s="43">
        <v>14.143530644316394</v>
      </c>
      <c r="BC149" s="48">
        <v>16.27854397467782</v>
      </c>
      <c r="BD149" s="68">
        <v>19.070321811680571</v>
      </c>
      <c r="BE149" s="50">
        <v>8.7395833333333339E-2</v>
      </c>
      <c r="BF149" s="50">
        <v>0.1023842592592592</v>
      </c>
      <c r="BG149" s="8"/>
      <c r="BH149" s="51">
        <v>40</v>
      </c>
      <c r="BI149" s="52">
        <v>2.0975000000000001</v>
      </c>
      <c r="BJ149" s="52">
        <v>2.4572222222222222</v>
      </c>
      <c r="BK149" s="2">
        <v>165</v>
      </c>
      <c r="BL149" s="2">
        <v>-31.983333333333334</v>
      </c>
      <c r="BM149" s="53">
        <v>173.01666666666665</v>
      </c>
      <c r="BN149" s="53">
        <v>173.01666666666665</v>
      </c>
      <c r="BO149" s="53">
        <v>173.01666666666665</v>
      </c>
      <c r="BP149" s="53">
        <v>173.01666666666665</v>
      </c>
      <c r="BQ149" s="53">
        <v>173.01666666666665</v>
      </c>
      <c r="BR149" s="53">
        <v>173.01666666666665</v>
      </c>
      <c r="BS149" s="53">
        <v>173.01666666666665</v>
      </c>
      <c r="BT149" s="53">
        <v>173.01666666666665</v>
      </c>
      <c r="BU149" s="54">
        <v>173.01666666666668</v>
      </c>
      <c r="BV149" s="465">
        <v>45</v>
      </c>
      <c r="BW149" s="465">
        <v>45</v>
      </c>
    </row>
    <row r="150" spans="1:75" s="96" customFormat="1">
      <c r="A150" s="55">
        <v>9</v>
      </c>
      <c r="B150" s="56">
        <v>40</v>
      </c>
      <c r="C150" s="213">
        <v>349</v>
      </c>
      <c r="D150" s="57" t="s">
        <v>376</v>
      </c>
      <c r="E150" s="57" t="s">
        <v>377</v>
      </c>
      <c r="F150" s="57"/>
      <c r="G150" s="92"/>
      <c r="H150" s="93"/>
      <c r="I150" s="93"/>
      <c r="J150" s="41"/>
      <c r="K150" s="41"/>
      <c r="L150" s="41"/>
      <c r="M150" s="47"/>
      <c r="N150" s="47"/>
      <c r="O150" s="286"/>
      <c r="P150" s="279"/>
      <c r="Q150" s="279"/>
      <c r="R150" s="280"/>
      <c r="S150" s="280"/>
      <c r="T150" s="280"/>
      <c r="U150" s="281"/>
      <c r="V150" s="281"/>
      <c r="W150" s="44">
        <v>0.52083333333333337</v>
      </c>
      <c r="X150" s="230">
        <v>0.57490740740740742</v>
      </c>
      <c r="Y150" s="230">
        <v>0.57945601851851858</v>
      </c>
      <c r="Z150" s="41">
        <v>5.4074074074074052E-2</v>
      </c>
      <c r="AA150" s="253">
        <v>4.548611111111156E-3</v>
      </c>
      <c r="AB150" s="41">
        <v>5.8622685185185208E-2</v>
      </c>
      <c r="AC150" s="43">
        <v>19.263698630136986</v>
      </c>
      <c r="AD150" s="43">
        <v>17.769002961500494</v>
      </c>
      <c r="AE150" s="45"/>
      <c r="AF150" s="93"/>
      <c r="AG150" s="93"/>
      <c r="AH150" s="45"/>
      <c r="AI150" s="41"/>
      <c r="AJ150" s="45"/>
      <c r="AK150" s="47"/>
      <c r="AL150" s="47"/>
      <c r="AM150" s="286"/>
      <c r="AN150" s="457"/>
      <c r="AO150" s="457"/>
      <c r="AP150" s="45"/>
      <c r="AQ150" s="253"/>
      <c r="AR150" s="45"/>
      <c r="AS150" s="47"/>
      <c r="AT150" s="47"/>
      <c r="AU150" s="44">
        <v>0.60028935185185195</v>
      </c>
      <c r="AV150" s="230">
        <v>0.64244212962962965</v>
      </c>
      <c r="AW150" s="230">
        <v>0.64910879629629636</v>
      </c>
      <c r="AX150" s="45">
        <v>4.2152777777777706E-2</v>
      </c>
      <c r="AY150" s="42">
        <v>6.6666666666667096E-3</v>
      </c>
      <c r="AZ150" s="45">
        <v>4.8819444444444415E-2</v>
      </c>
      <c r="BA150" s="43">
        <v>14.827018121911037</v>
      </c>
      <c r="BB150" s="43">
        <v>12.802275960170697</v>
      </c>
      <c r="BC150" s="48">
        <v>15.512226650867177</v>
      </c>
      <c r="BD150" s="68">
        <v>17.320182824152035</v>
      </c>
      <c r="BE150" s="50">
        <v>9.6226851851851758E-2</v>
      </c>
      <c r="BF150" s="50">
        <v>0.10744212962962962</v>
      </c>
      <c r="BG150" s="8"/>
      <c r="BH150" s="51">
        <v>40</v>
      </c>
      <c r="BI150" s="52">
        <v>2.3094444444444444</v>
      </c>
      <c r="BJ150" s="52">
        <v>2.578611111111111</v>
      </c>
      <c r="BK150" s="2">
        <v>160</v>
      </c>
      <c r="BL150" s="2">
        <v>-39.266666666666666</v>
      </c>
      <c r="BM150" s="53">
        <v>160.73333333333335</v>
      </c>
      <c r="BN150" s="53">
        <v>160.73333333333335</v>
      </c>
      <c r="BO150" s="53">
        <v>160.73333333333335</v>
      </c>
      <c r="BP150" s="53">
        <v>160.73333333333335</v>
      </c>
      <c r="BQ150" s="53">
        <v>160.73333333333335</v>
      </c>
      <c r="BR150" s="53">
        <v>160.73333333333335</v>
      </c>
      <c r="BS150" s="53">
        <v>160.73333333333335</v>
      </c>
      <c r="BT150" s="53">
        <v>160.73333333333335</v>
      </c>
      <c r="BU150" s="54">
        <v>160.73333333333338</v>
      </c>
      <c r="BV150" s="465">
        <v>45</v>
      </c>
      <c r="BW150" s="465">
        <v>45</v>
      </c>
    </row>
    <row r="151" spans="1:75" s="96" customFormat="1">
      <c r="A151" s="55">
        <v>10</v>
      </c>
      <c r="B151" s="56">
        <v>40</v>
      </c>
      <c r="C151" s="213">
        <v>333</v>
      </c>
      <c r="D151" s="57" t="s">
        <v>378</v>
      </c>
      <c r="E151" s="57" t="s">
        <v>379</v>
      </c>
      <c r="F151" s="57"/>
      <c r="G151" s="92"/>
      <c r="H151" s="93"/>
      <c r="I151" s="93"/>
      <c r="J151" s="41"/>
      <c r="K151" s="41"/>
      <c r="L151" s="41"/>
      <c r="M151" s="47"/>
      <c r="N151" s="47"/>
      <c r="O151" s="286"/>
      <c r="P151" s="279"/>
      <c r="Q151" s="279"/>
      <c r="R151" s="280"/>
      <c r="S151" s="280"/>
      <c r="T151" s="280"/>
      <c r="U151" s="281"/>
      <c r="V151" s="281"/>
      <c r="W151" s="44">
        <v>0.52083333333333337</v>
      </c>
      <c r="X151" s="230">
        <v>0.58280092592592592</v>
      </c>
      <c r="Y151" s="230">
        <v>0.58780092592592592</v>
      </c>
      <c r="Z151" s="41">
        <v>6.1967592592592546E-2</v>
      </c>
      <c r="AA151" s="253">
        <v>5.0000000000000044E-3</v>
      </c>
      <c r="AB151" s="41">
        <v>6.6967592592592551E-2</v>
      </c>
      <c r="AC151" s="43">
        <v>16.809861785580875</v>
      </c>
      <c r="AD151" s="43">
        <v>15.554787417905288</v>
      </c>
      <c r="AE151" s="45"/>
      <c r="AF151" s="93"/>
      <c r="AG151" s="93"/>
      <c r="AH151" s="45"/>
      <c r="AI151" s="41"/>
      <c r="AJ151" s="45"/>
      <c r="AK151" s="47"/>
      <c r="AL151" s="47"/>
      <c r="AM151" s="286"/>
      <c r="AN151" s="457"/>
      <c r="AO151" s="457"/>
      <c r="AP151" s="45"/>
      <c r="AQ151" s="253"/>
      <c r="AR151" s="45"/>
      <c r="AS151" s="47"/>
      <c r="AT151" s="47"/>
      <c r="AU151" s="44">
        <v>0.60863425925925929</v>
      </c>
      <c r="AV151" s="230">
        <v>0.64629629629629626</v>
      </c>
      <c r="AW151" s="230">
        <v>0.65192129629629625</v>
      </c>
      <c r="AX151" s="45">
        <v>3.7662037037036966E-2</v>
      </c>
      <c r="AY151" s="42">
        <v>5.6249999999999911E-3</v>
      </c>
      <c r="AZ151" s="45">
        <v>4.3287037037036957E-2</v>
      </c>
      <c r="BA151" s="43">
        <v>16.59496004917025</v>
      </c>
      <c r="BB151" s="43">
        <v>14.438502673796791</v>
      </c>
      <c r="BC151" s="48">
        <v>15.116523199664076</v>
      </c>
      <c r="BD151" s="68">
        <v>16.728624535315987</v>
      </c>
      <c r="BE151" s="50">
        <v>9.9629629629629513E-2</v>
      </c>
      <c r="BF151" s="50">
        <v>0.11025462962962951</v>
      </c>
      <c r="BG151" s="8"/>
      <c r="BH151" s="51">
        <v>40</v>
      </c>
      <c r="BI151" s="52">
        <v>2.391111111111111</v>
      </c>
      <c r="BJ151" s="52">
        <v>2.6461111111111113</v>
      </c>
      <c r="BK151" s="2">
        <v>155</v>
      </c>
      <c r="BL151" s="2">
        <v>-43.31666666666667</v>
      </c>
      <c r="BM151" s="53">
        <v>151.68333333333334</v>
      </c>
      <c r="BN151" s="53">
        <v>151.68333333333334</v>
      </c>
      <c r="BO151" s="53">
        <v>151.68333333333334</v>
      </c>
      <c r="BP151" s="53">
        <v>151.68333333333334</v>
      </c>
      <c r="BQ151" s="53">
        <v>151.68333333333334</v>
      </c>
      <c r="BR151" s="53">
        <v>151.68333333333334</v>
      </c>
      <c r="BS151" s="53">
        <v>151.68333333333334</v>
      </c>
      <c r="BT151" s="53">
        <v>151.68333333333334</v>
      </c>
      <c r="BU151" s="54">
        <v>151.68333333333334</v>
      </c>
      <c r="BV151" s="465">
        <v>45</v>
      </c>
      <c r="BW151" s="465">
        <v>45</v>
      </c>
    </row>
    <row r="152" spans="1:75" s="96" customFormat="1">
      <c r="A152" s="55">
        <v>11</v>
      </c>
      <c r="B152" s="56">
        <v>40</v>
      </c>
      <c r="C152" s="213">
        <v>371</v>
      </c>
      <c r="D152" s="57" t="s">
        <v>380</v>
      </c>
      <c r="E152" s="57" t="s">
        <v>381</v>
      </c>
      <c r="F152" s="57"/>
      <c r="G152" s="92"/>
      <c r="H152" s="93"/>
      <c r="I152" s="93"/>
      <c r="J152" s="41"/>
      <c r="K152" s="41"/>
      <c r="L152" s="41"/>
      <c r="M152" s="47"/>
      <c r="N152" s="47"/>
      <c r="O152" s="286"/>
      <c r="P152" s="279"/>
      <c r="Q152" s="279"/>
      <c r="R152" s="280"/>
      <c r="S152" s="280"/>
      <c r="T152" s="280"/>
      <c r="U152" s="281"/>
      <c r="V152" s="281"/>
      <c r="W152" s="44">
        <v>0.52083333333333337</v>
      </c>
      <c r="X152" s="230">
        <v>0.5848726851851852</v>
      </c>
      <c r="Y152" s="230">
        <v>0.58716435185185178</v>
      </c>
      <c r="Z152" s="41">
        <v>6.4039351851851833E-2</v>
      </c>
      <c r="AA152" s="253">
        <v>2.2916666666665808E-3</v>
      </c>
      <c r="AB152" s="41">
        <v>6.6331018518518414E-2</v>
      </c>
      <c r="AC152" s="43">
        <v>16.266040122898971</v>
      </c>
      <c r="AD152" s="43">
        <v>15.704065608096316</v>
      </c>
      <c r="AE152" s="45"/>
      <c r="AF152" s="93"/>
      <c r="AG152" s="93"/>
      <c r="AH152" s="45"/>
      <c r="AI152" s="41"/>
      <c r="AJ152" s="45"/>
      <c r="AK152" s="47"/>
      <c r="AL152" s="47"/>
      <c r="AM152" s="286"/>
      <c r="AN152" s="457"/>
      <c r="AO152" s="457"/>
      <c r="AP152" s="45"/>
      <c r="AQ152" s="253"/>
      <c r="AR152" s="45"/>
      <c r="AS152" s="47"/>
      <c r="AT152" s="47"/>
      <c r="AU152" s="44">
        <v>0.60799768518518515</v>
      </c>
      <c r="AV152" s="230">
        <v>0.65954861111111118</v>
      </c>
      <c r="AW152" s="230">
        <v>0.66082175925925923</v>
      </c>
      <c r="AX152" s="45">
        <v>5.1550925925926028E-2</v>
      </c>
      <c r="AY152" s="42">
        <v>1.2731481481480511E-3</v>
      </c>
      <c r="AZ152" s="45">
        <v>5.2824074074074079E-2</v>
      </c>
      <c r="BA152" s="43">
        <v>12.123933542882803</v>
      </c>
      <c r="BB152" s="43">
        <v>11.831726555652937</v>
      </c>
      <c r="BC152" s="48">
        <v>13.987372510927633</v>
      </c>
      <c r="BD152" s="68">
        <v>14.418744367677983</v>
      </c>
      <c r="BE152" s="50">
        <v>0.11559027777777786</v>
      </c>
      <c r="BF152" s="50">
        <v>0.11915509259259249</v>
      </c>
      <c r="BG152" s="8"/>
      <c r="BH152" s="51">
        <v>40</v>
      </c>
      <c r="BI152" s="52">
        <v>2.7741666666666664</v>
      </c>
      <c r="BJ152" s="52">
        <v>2.8597222222222225</v>
      </c>
      <c r="BK152" s="2">
        <v>150</v>
      </c>
      <c r="BL152" s="2">
        <v>-56.133333333333333</v>
      </c>
      <c r="BM152" s="53">
        <v>133.86666666666667</v>
      </c>
      <c r="BN152" s="53">
        <v>133.86666666666667</v>
      </c>
      <c r="BO152" s="53">
        <v>133.86666666666667</v>
      </c>
      <c r="BP152" s="53">
        <v>133.86666666666667</v>
      </c>
      <c r="BQ152" s="53">
        <v>133.86666666666667</v>
      </c>
      <c r="BR152" s="53">
        <v>133.86666666666667</v>
      </c>
      <c r="BS152" s="53">
        <v>133.86666666666667</v>
      </c>
      <c r="BT152" s="53">
        <v>133.86666666666667</v>
      </c>
      <c r="BU152" s="54">
        <v>133.86666666666667</v>
      </c>
      <c r="BV152" s="465">
        <v>45</v>
      </c>
      <c r="BW152" s="465">
        <v>45</v>
      </c>
    </row>
    <row r="153" spans="1:75" s="96" customFormat="1">
      <c r="A153" s="55">
        <v>12</v>
      </c>
      <c r="B153" s="56">
        <v>40</v>
      </c>
      <c r="C153" s="213">
        <v>318</v>
      </c>
      <c r="D153" s="57" t="s">
        <v>382</v>
      </c>
      <c r="E153" s="57" t="s">
        <v>383</v>
      </c>
      <c r="F153" s="57"/>
      <c r="G153" s="92"/>
      <c r="H153" s="93"/>
      <c r="I153" s="93"/>
      <c r="J153" s="41"/>
      <c r="K153" s="41"/>
      <c r="L153" s="41"/>
      <c r="M153" s="47"/>
      <c r="N153" s="47"/>
      <c r="O153" s="286"/>
      <c r="P153" s="279"/>
      <c r="Q153" s="279"/>
      <c r="R153" s="280"/>
      <c r="S153" s="280"/>
      <c r="T153" s="280"/>
      <c r="U153" s="281"/>
      <c r="V153" s="281"/>
      <c r="W153" s="44">
        <v>0.52083333333333337</v>
      </c>
      <c r="X153" s="230">
        <v>0.59013888888888888</v>
      </c>
      <c r="Y153" s="230">
        <v>0.59679398148148144</v>
      </c>
      <c r="Z153" s="41">
        <v>6.9305555555555509E-2</v>
      </c>
      <c r="AA153" s="253">
        <v>6.6550925925925597E-3</v>
      </c>
      <c r="AB153" s="41">
        <v>7.5960648148148069E-2</v>
      </c>
      <c r="AC153" s="43">
        <v>15.030060120240481</v>
      </c>
      <c r="AD153" s="43">
        <v>13.713240895931738</v>
      </c>
      <c r="AE153" s="45"/>
      <c r="AF153" s="93"/>
      <c r="AG153" s="93"/>
      <c r="AH153" s="45"/>
      <c r="AI153" s="41"/>
      <c r="AJ153" s="45"/>
      <c r="AK153" s="47"/>
      <c r="AL153" s="47"/>
      <c r="AM153" s="286"/>
      <c r="AN153" s="457"/>
      <c r="AO153" s="457"/>
      <c r="AP153" s="45"/>
      <c r="AQ153" s="253"/>
      <c r="AR153" s="45"/>
      <c r="AS153" s="47"/>
      <c r="AT153" s="47"/>
      <c r="AU153" s="44">
        <v>0.61762731481481481</v>
      </c>
      <c r="AV153" s="230">
        <v>0.66847222222222225</v>
      </c>
      <c r="AW153" s="230">
        <v>0.67125000000000001</v>
      </c>
      <c r="AX153" s="45">
        <v>5.0844907407407436E-2</v>
      </c>
      <c r="AY153" s="42">
        <v>2.7777777777777679E-3</v>
      </c>
      <c r="AZ153" s="45">
        <v>5.3622685185185204E-2</v>
      </c>
      <c r="BA153" s="43">
        <v>12.292283177782837</v>
      </c>
      <c r="BB153" s="43">
        <v>11.655514785236351</v>
      </c>
      <c r="BC153" s="48">
        <v>12.861736334405146</v>
      </c>
      <c r="BD153" s="68">
        <v>13.871496002311916</v>
      </c>
      <c r="BE153" s="50">
        <v>0.12015046296296295</v>
      </c>
      <c r="BF153" s="50">
        <v>0.12958333333333327</v>
      </c>
      <c r="BG153" s="8"/>
      <c r="BH153" s="51">
        <v>40</v>
      </c>
      <c r="BI153" s="52">
        <v>2.8836111111111111</v>
      </c>
      <c r="BJ153" s="52">
        <v>3.11</v>
      </c>
      <c r="BK153" s="2">
        <v>145</v>
      </c>
      <c r="BL153" s="2">
        <v>-71.150000000000006</v>
      </c>
      <c r="BM153" s="53">
        <v>113.85</v>
      </c>
      <c r="BN153" s="53">
        <v>113.85</v>
      </c>
      <c r="BO153" s="53">
        <v>113.85</v>
      </c>
      <c r="BP153" s="53">
        <v>113.85</v>
      </c>
      <c r="BQ153" s="53">
        <v>113.85</v>
      </c>
      <c r="BR153" s="53">
        <v>113.85</v>
      </c>
      <c r="BS153" s="53">
        <v>113.85</v>
      </c>
      <c r="BT153" s="53">
        <v>113.85</v>
      </c>
      <c r="BU153" s="54">
        <v>113.85</v>
      </c>
      <c r="BV153" s="465">
        <v>45</v>
      </c>
      <c r="BW153" s="465">
        <v>45</v>
      </c>
    </row>
    <row r="154" spans="1:75" s="96" customFormat="1">
      <c r="A154" s="55">
        <v>13</v>
      </c>
      <c r="B154" s="56">
        <v>40</v>
      </c>
      <c r="C154" s="213">
        <v>311</v>
      </c>
      <c r="D154" s="57" t="s">
        <v>384</v>
      </c>
      <c r="E154" s="57" t="s">
        <v>385</v>
      </c>
      <c r="F154" s="57"/>
      <c r="G154" s="92"/>
      <c r="H154" s="93"/>
      <c r="I154" s="93"/>
      <c r="J154" s="41"/>
      <c r="K154" s="41"/>
      <c r="L154" s="41"/>
      <c r="M154" s="47"/>
      <c r="N154" s="47"/>
      <c r="O154" s="286"/>
      <c r="P154" s="279"/>
      <c r="Q154" s="279"/>
      <c r="R154" s="280"/>
      <c r="S154" s="280"/>
      <c r="T154" s="280"/>
      <c r="U154" s="281"/>
      <c r="V154" s="281"/>
      <c r="W154" s="44">
        <v>0.52083333333333337</v>
      </c>
      <c r="X154" s="230">
        <v>0.59894675925925933</v>
      </c>
      <c r="Y154" s="230">
        <v>0.60495370370370372</v>
      </c>
      <c r="Z154" s="41">
        <v>7.8113425925925961E-2</v>
      </c>
      <c r="AA154" s="253">
        <v>6.0069444444443842E-3</v>
      </c>
      <c r="AB154" s="41">
        <v>8.4120370370370345E-2</v>
      </c>
      <c r="AC154" s="43">
        <v>13.335308934656986</v>
      </c>
      <c r="AD154" s="43">
        <v>12.383048981838195</v>
      </c>
      <c r="AE154" s="45"/>
      <c r="AF154" s="93"/>
      <c r="AG154" s="93"/>
      <c r="AH154" s="45"/>
      <c r="AI154" s="41"/>
      <c r="AJ154" s="45"/>
      <c r="AK154" s="47"/>
      <c r="AL154" s="47"/>
      <c r="AM154" s="286"/>
      <c r="AN154" s="457"/>
      <c r="AO154" s="457"/>
      <c r="AP154" s="45"/>
      <c r="AQ154" s="253"/>
      <c r="AR154" s="45"/>
      <c r="AS154" s="47"/>
      <c r="AT154" s="47"/>
      <c r="AU154" s="44">
        <v>0.62578703703703709</v>
      </c>
      <c r="AV154" s="230">
        <v>0.67454861111111108</v>
      </c>
      <c r="AW154" s="230">
        <v>0.67879629629629623</v>
      </c>
      <c r="AX154" s="45">
        <v>4.8761574074073999E-2</v>
      </c>
      <c r="AY154" s="42">
        <v>4.247685185185146E-3</v>
      </c>
      <c r="AZ154" s="45">
        <v>5.3009259259259145E-2</v>
      </c>
      <c r="BA154" s="43">
        <v>12.817469736529789</v>
      </c>
      <c r="BB154" s="43">
        <v>11.790393013100438</v>
      </c>
      <c r="BC154" s="48">
        <v>12.153950033760973</v>
      </c>
      <c r="BD154" s="68">
        <v>13.136288998357964</v>
      </c>
      <c r="BE154" s="50">
        <v>0.12687499999999996</v>
      </c>
      <c r="BF154" s="50">
        <v>0.13712962962962949</v>
      </c>
      <c r="BG154" s="8"/>
      <c r="BH154" s="51">
        <v>40</v>
      </c>
      <c r="BI154" s="52">
        <v>3.0449999999999999</v>
      </c>
      <c r="BJ154" s="52">
        <v>3.2911111111111109</v>
      </c>
      <c r="BK154" s="2">
        <v>140</v>
      </c>
      <c r="BL154" s="2">
        <v>-82.016666666666666</v>
      </c>
      <c r="BM154" s="53">
        <v>97.983333333333334</v>
      </c>
      <c r="BN154" s="53">
        <v>97.983333333333334</v>
      </c>
      <c r="BO154" s="53">
        <v>97.983333333333334</v>
      </c>
      <c r="BP154" s="53">
        <v>97.983333333333334</v>
      </c>
      <c r="BQ154" s="53">
        <v>97.983333333333334</v>
      </c>
      <c r="BR154" s="53">
        <v>97.983333333333334</v>
      </c>
      <c r="BS154" s="53">
        <v>97.983333333333334</v>
      </c>
      <c r="BT154" s="53">
        <v>97.983333333333334</v>
      </c>
      <c r="BU154" s="54">
        <v>97.983333333333334</v>
      </c>
      <c r="BV154" s="465">
        <v>45</v>
      </c>
      <c r="BW154" s="465">
        <v>45</v>
      </c>
    </row>
    <row r="155" spans="1:75" s="96" customFormat="1">
      <c r="A155" s="55">
        <v>14</v>
      </c>
      <c r="B155" s="56">
        <v>40</v>
      </c>
      <c r="C155" s="213">
        <v>303</v>
      </c>
      <c r="D155" s="57" t="s">
        <v>386</v>
      </c>
      <c r="E155" s="57" t="s">
        <v>387</v>
      </c>
      <c r="F155" s="57"/>
      <c r="G155" s="92"/>
      <c r="H155" s="93"/>
      <c r="I155" s="93"/>
      <c r="J155" s="41"/>
      <c r="K155" s="41"/>
      <c r="L155" s="41"/>
      <c r="M155" s="47"/>
      <c r="N155" s="47"/>
      <c r="O155" s="286"/>
      <c r="P155" s="279"/>
      <c r="Q155" s="279"/>
      <c r="R155" s="280"/>
      <c r="S155" s="280"/>
      <c r="T155" s="280"/>
      <c r="U155" s="281"/>
      <c r="V155" s="281"/>
      <c r="W155" s="44">
        <v>0.52083333333333304</v>
      </c>
      <c r="X155" s="230">
        <v>0.59925925925925927</v>
      </c>
      <c r="Y155" s="230">
        <v>0.60483796296296299</v>
      </c>
      <c r="Z155" s="41">
        <v>7.8425925925926232E-2</v>
      </c>
      <c r="AA155" s="253">
        <v>5.5787037037037246E-3</v>
      </c>
      <c r="AB155" s="41">
        <v>8.4004629629629957E-2</v>
      </c>
      <c r="AC155" s="43">
        <v>13.282172373081464</v>
      </c>
      <c r="AD155" s="43">
        <v>12.400110223201985</v>
      </c>
      <c r="AE155" s="45"/>
      <c r="AF155" s="93"/>
      <c r="AG155" s="93"/>
      <c r="AH155" s="45"/>
      <c r="AI155" s="41"/>
      <c r="AJ155" s="45"/>
      <c r="AK155" s="47"/>
      <c r="AL155" s="47"/>
      <c r="AM155" s="286"/>
      <c r="AN155" s="457"/>
      <c r="AO155" s="457"/>
      <c r="AP155" s="45"/>
      <c r="AQ155" s="253"/>
      <c r="AR155" s="45"/>
      <c r="AS155" s="47"/>
      <c r="AT155" s="47"/>
      <c r="AU155" s="44">
        <v>0.62567129629629636</v>
      </c>
      <c r="AV155" s="230">
        <v>0.67565972222222215</v>
      </c>
      <c r="AW155" s="230">
        <v>0.67954861111111109</v>
      </c>
      <c r="AX155" s="45">
        <v>4.9988425925925783E-2</v>
      </c>
      <c r="AY155" s="42">
        <v>3.8888888888889417E-3</v>
      </c>
      <c r="AZ155" s="45">
        <v>5.3877314814814725E-2</v>
      </c>
      <c r="BA155" s="43">
        <v>12.502894188469554</v>
      </c>
      <c r="BB155" s="43">
        <v>11.600429645542429</v>
      </c>
      <c r="BC155" s="48">
        <v>12.087635356333417</v>
      </c>
      <c r="BD155" s="68">
        <v>12.978819287967552</v>
      </c>
      <c r="BE155" s="50">
        <v>0.12841435185185202</v>
      </c>
      <c r="BF155" s="50">
        <v>0.13788194444444468</v>
      </c>
      <c r="BG155" s="8"/>
      <c r="BH155" s="51">
        <v>40</v>
      </c>
      <c r="BI155" s="52">
        <v>3.0819444444444448</v>
      </c>
      <c r="BJ155" s="52">
        <v>3.3091666666666666</v>
      </c>
      <c r="BK155" s="2">
        <v>135</v>
      </c>
      <c r="BL155" s="2">
        <v>-83.1</v>
      </c>
      <c r="BM155" s="53">
        <v>91.9</v>
      </c>
      <c r="BN155" s="53">
        <v>91.9</v>
      </c>
      <c r="BO155" s="53">
        <v>91.9</v>
      </c>
      <c r="BP155" s="53">
        <v>91.9</v>
      </c>
      <c r="BQ155" s="53">
        <v>91.9</v>
      </c>
      <c r="BR155" s="53">
        <v>91.9</v>
      </c>
      <c r="BS155" s="53">
        <v>91.9</v>
      </c>
      <c r="BT155" s="53">
        <v>91.9</v>
      </c>
      <c r="BU155" s="54">
        <v>91.90000000000002</v>
      </c>
      <c r="BV155" s="465">
        <v>45</v>
      </c>
      <c r="BW155" s="465">
        <v>45</v>
      </c>
    </row>
    <row r="156" spans="1:75" s="96" customFormat="1">
      <c r="A156" s="58">
        <v>15</v>
      </c>
      <c r="B156" s="59">
        <v>40</v>
      </c>
      <c r="C156" s="214">
        <v>330</v>
      </c>
      <c r="D156" s="60" t="s">
        <v>4915</v>
      </c>
      <c r="E156" s="60" t="s">
        <v>389</v>
      </c>
      <c r="F156" s="60" t="s">
        <v>81</v>
      </c>
      <c r="G156" s="94"/>
      <c r="H156" s="95"/>
      <c r="I156" s="95"/>
      <c r="J156" s="42"/>
      <c r="K156" s="42"/>
      <c r="L156" s="42"/>
      <c r="M156" s="65"/>
      <c r="N156" s="65"/>
      <c r="O156" s="288"/>
      <c r="P156" s="289"/>
      <c r="Q156" s="289"/>
      <c r="R156" s="287"/>
      <c r="S156" s="287"/>
      <c r="T156" s="287"/>
      <c r="U156" s="290"/>
      <c r="V156" s="290"/>
      <c r="W156" s="62">
        <v>0.52083333333333304</v>
      </c>
      <c r="X156" s="234">
        <v>0.57523148148148151</v>
      </c>
      <c r="Y156" s="234">
        <v>0.5770601851851852</v>
      </c>
      <c r="Z156" s="253">
        <v>5.4398148148148473E-2</v>
      </c>
      <c r="AA156" s="253">
        <v>1.8287037037036935E-3</v>
      </c>
      <c r="AB156" s="253">
        <v>5.6226851851852166E-2</v>
      </c>
      <c r="AC156" s="254">
        <v>19.148936170212764</v>
      </c>
      <c r="AD156" s="254">
        <v>18.526142445450802</v>
      </c>
      <c r="AE156" s="256"/>
      <c r="AF156" s="318"/>
      <c r="AG156" s="318"/>
      <c r="AH156" s="256"/>
      <c r="AI156" s="253"/>
      <c r="AJ156" s="256"/>
      <c r="AK156" s="257"/>
      <c r="AL156" s="257"/>
      <c r="AM156" s="383"/>
      <c r="AN156" s="458"/>
      <c r="AO156" s="458"/>
      <c r="AP156" s="256"/>
      <c r="AQ156" s="253"/>
      <c r="AR156" s="256"/>
      <c r="AS156" s="257"/>
      <c r="AT156" s="257"/>
      <c r="AU156" s="255">
        <v>0.59789351851851857</v>
      </c>
      <c r="AV156" s="234">
        <v>0.63814814814814813</v>
      </c>
      <c r="AW156" s="234">
        <v>0.64282407407407405</v>
      </c>
      <c r="AX156" s="256">
        <v>4.0254629629629557E-2</v>
      </c>
      <c r="AY156" s="253">
        <v>4.6759259259259167E-3</v>
      </c>
      <c r="AZ156" s="256">
        <v>4.4930555555555474E-2</v>
      </c>
      <c r="BA156" s="254">
        <v>15.526164462334677</v>
      </c>
      <c r="BB156" s="254">
        <v>13.910355486862441</v>
      </c>
      <c r="BC156" s="259">
        <v>16.475972540045767</v>
      </c>
      <c r="BD156" s="68">
        <v>17.608217168011741</v>
      </c>
      <c r="BE156" s="261">
        <v>9.465277777777803E-2</v>
      </c>
      <c r="BF156" s="261">
        <v>0.10115740740740764</v>
      </c>
      <c r="BG156" s="262"/>
      <c r="BH156" s="459"/>
      <c r="BI156" s="264"/>
      <c r="BJ156" s="264"/>
      <c r="BK156" s="265"/>
      <c r="BL156" s="265"/>
      <c r="BM156" s="266"/>
      <c r="BN156" s="266"/>
      <c r="BO156" s="266"/>
      <c r="BP156" s="266"/>
      <c r="BQ156" s="266"/>
      <c r="BR156" s="266"/>
      <c r="BS156" s="266"/>
      <c r="BT156" s="266"/>
      <c r="BU156" s="460"/>
      <c r="BV156" s="465">
        <v>45</v>
      </c>
      <c r="BW156" s="465">
        <v>45</v>
      </c>
    </row>
    <row r="157" spans="1:75" s="96" customFormat="1">
      <c r="A157" s="58">
        <v>16</v>
      </c>
      <c r="B157" s="59">
        <v>40</v>
      </c>
      <c r="C157" s="214">
        <v>48</v>
      </c>
      <c r="D157" s="60" t="s">
        <v>390</v>
      </c>
      <c r="E157" s="60" t="s">
        <v>391</v>
      </c>
      <c r="F157" s="60" t="s">
        <v>81</v>
      </c>
      <c r="G157" s="94"/>
      <c r="H157" s="95"/>
      <c r="I157" s="95"/>
      <c r="J157" s="42"/>
      <c r="K157" s="42"/>
      <c r="L157" s="42"/>
      <c r="M157" s="65"/>
      <c r="N157" s="65"/>
      <c r="O157" s="288"/>
      <c r="P157" s="289"/>
      <c r="Q157" s="289"/>
      <c r="R157" s="287"/>
      <c r="S157" s="287"/>
      <c r="T157" s="287"/>
      <c r="U157" s="290"/>
      <c r="V157" s="290"/>
      <c r="W157" s="62">
        <v>0.52083333333333304</v>
      </c>
      <c r="X157" s="234">
        <v>0.58023148148148151</v>
      </c>
      <c r="Y157" s="234">
        <v>0.59096064814814808</v>
      </c>
      <c r="Z157" s="253">
        <v>5.9398148148148477E-2</v>
      </c>
      <c r="AA157" s="253">
        <v>1.0729166666666567E-2</v>
      </c>
      <c r="AB157" s="253">
        <v>7.0127314814815045E-2</v>
      </c>
      <c r="AC157" s="254">
        <v>17.537022603273577</v>
      </c>
      <c r="AD157" s="254">
        <v>14.853936293117679</v>
      </c>
      <c r="AE157" s="256"/>
      <c r="AF157" s="318"/>
      <c r="AG157" s="318"/>
      <c r="AH157" s="256"/>
      <c r="AI157" s="253"/>
      <c r="AJ157" s="256"/>
      <c r="AK157" s="257"/>
      <c r="AL157" s="257"/>
      <c r="AM157" s="383"/>
      <c r="AN157" s="458"/>
      <c r="AO157" s="458"/>
      <c r="AP157" s="256"/>
      <c r="AQ157" s="253"/>
      <c r="AR157" s="256"/>
      <c r="AS157" s="257"/>
      <c r="AT157" s="257"/>
      <c r="AU157" s="255">
        <v>0.61179398148148145</v>
      </c>
      <c r="AV157" s="234">
        <v>0.6481365740740741</v>
      </c>
      <c r="AW157" s="234">
        <v>0.65307870370370369</v>
      </c>
      <c r="AX157" s="256">
        <v>3.6342592592592649E-2</v>
      </c>
      <c r="AY157" s="253">
        <v>4.942129629629588E-3</v>
      </c>
      <c r="AZ157" s="256">
        <v>4.1284722222222237E-2</v>
      </c>
      <c r="BA157" s="254">
        <v>17.197452229299362</v>
      </c>
      <c r="BB157" s="254">
        <v>15.138772077375947</v>
      </c>
      <c r="BC157" s="259">
        <v>14.959484728859341</v>
      </c>
      <c r="BD157" s="68">
        <v>17.408123791102515</v>
      </c>
      <c r="BE157" s="261">
        <v>9.5740740740741126E-2</v>
      </c>
      <c r="BF157" s="261">
        <v>0.11141203703703728</v>
      </c>
      <c r="BG157" s="262"/>
      <c r="BH157" s="459"/>
      <c r="BI157" s="264"/>
      <c r="BJ157" s="264"/>
      <c r="BK157" s="265"/>
      <c r="BL157" s="265"/>
      <c r="BM157" s="266"/>
      <c r="BN157" s="266"/>
      <c r="BO157" s="266"/>
      <c r="BP157" s="266"/>
      <c r="BQ157" s="266"/>
      <c r="BR157" s="266"/>
      <c r="BS157" s="266"/>
      <c r="BT157" s="266"/>
      <c r="BU157" s="460"/>
      <c r="BV157" s="465">
        <v>45</v>
      </c>
      <c r="BW157" s="465">
        <v>45</v>
      </c>
    </row>
    <row r="158" spans="1:75" s="96" customFormat="1">
      <c r="A158" s="58">
        <v>17</v>
      </c>
      <c r="B158" s="59">
        <v>40</v>
      </c>
      <c r="C158" s="214">
        <v>354</v>
      </c>
      <c r="D158" s="60" t="s">
        <v>392</v>
      </c>
      <c r="E158" s="60" t="s">
        <v>393</v>
      </c>
      <c r="F158" s="60" t="s">
        <v>81</v>
      </c>
      <c r="G158" s="94"/>
      <c r="H158" s="95"/>
      <c r="I158" s="95"/>
      <c r="J158" s="42"/>
      <c r="K158" s="42"/>
      <c r="L158" s="42"/>
      <c r="M158" s="65"/>
      <c r="N158" s="65"/>
      <c r="O158" s="288"/>
      <c r="P158" s="289"/>
      <c r="Q158" s="289"/>
      <c r="R158" s="287"/>
      <c r="S158" s="287"/>
      <c r="T158" s="287"/>
      <c r="U158" s="290"/>
      <c r="V158" s="290"/>
      <c r="W158" s="62">
        <v>0.52083333333333304</v>
      </c>
      <c r="X158" s="234">
        <v>0.59925925925925927</v>
      </c>
      <c r="Y158" s="234">
        <v>0.60650462962962959</v>
      </c>
      <c r="Z158" s="253">
        <v>7.8425925925926232E-2</v>
      </c>
      <c r="AA158" s="253">
        <v>7.2453703703703187E-3</v>
      </c>
      <c r="AB158" s="253">
        <v>8.5671296296296551E-2</v>
      </c>
      <c r="AC158" s="254">
        <v>13.282172373081464</v>
      </c>
      <c r="AD158" s="254">
        <v>12.158875979465011</v>
      </c>
      <c r="AE158" s="256"/>
      <c r="AF158" s="318"/>
      <c r="AG158" s="318"/>
      <c r="AH158" s="256"/>
      <c r="AI158" s="253"/>
      <c r="AJ158" s="256"/>
      <c r="AK158" s="257"/>
      <c r="AL158" s="257"/>
      <c r="AM158" s="383"/>
      <c r="AN158" s="458"/>
      <c r="AO158" s="458"/>
      <c r="AP158" s="256"/>
      <c r="AQ158" s="253"/>
      <c r="AR158" s="256"/>
      <c r="AS158" s="257"/>
      <c r="AT158" s="257"/>
      <c r="AU158" s="255">
        <v>0.62733796296296296</v>
      </c>
      <c r="AV158" s="234">
        <v>0.67442129629629621</v>
      </c>
      <c r="AW158" s="234">
        <v>0.6807523148148148</v>
      </c>
      <c r="AX158" s="256">
        <v>4.7083333333333255E-2</v>
      </c>
      <c r="AY158" s="253">
        <v>6.331018518518583E-3</v>
      </c>
      <c r="AZ158" s="256">
        <v>5.3414351851851838E-2</v>
      </c>
      <c r="BA158" s="254">
        <v>13.274336283185839</v>
      </c>
      <c r="BB158" s="254">
        <v>11.700975081256772</v>
      </c>
      <c r="BC158" s="259">
        <v>11.983024049263543</v>
      </c>
      <c r="BD158" s="68">
        <v>13.279232755440797</v>
      </c>
      <c r="BE158" s="261">
        <v>0.12550925925925949</v>
      </c>
      <c r="BF158" s="261">
        <v>0.13908564814814839</v>
      </c>
      <c r="BG158" s="262"/>
      <c r="BH158" s="459"/>
      <c r="BI158" s="264"/>
      <c r="BJ158" s="264"/>
      <c r="BK158" s="265"/>
      <c r="BL158" s="265"/>
      <c r="BM158" s="266"/>
      <c r="BN158" s="266"/>
      <c r="BO158" s="266"/>
      <c r="BP158" s="266"/>
      <c r="BQ158" s="266"/>
      <c r="BR158" s="266"/>
      <c r="BS158" s="266"/>
      <c r="BT158" s="266"/>
      <c r="BU158" s="460"/>
      <c r="BV158" s="465">
        <v>45</v>
      </c>
      <c r="BW158" s="465">
        <v>45</v>
      </c>
    </row>
    <row r="159" spans="1:75" s="96" customFormat="1">
      <c r="A159" s="58">
        <v>18</v>
      </c>
      <c r="B159" s="59">
        <v>40</v>
      </c>
      <c r="C159" s="214">
        <v>8</v>
      </c>
      <c r="D159" s="60" t="s">
        <v>394</v>
      </c>
      <c r="E159" s="60" t="s">
        <v>395</v>
      </c>
      <c r="F159" s="60" t="s">
        <v>81</v>
      </c>
      <c r="G159" s="94"/>
      <c r="H159" s="95"/>
      <c r="I159" s="95"/>
      <c r="J159" s="42"/>
      <c r="K159" s="42"/>
      <c r="L159" s="42"/>
      <c r="M159" s="65"/>
      <c r="N159" s="65"/>
      <c r="O159" s="288"/>
      <c r="P159" s="289"/>
      <c r="Q159" s="289"/>
      <c r="R159" s="287"/>
      <c r="S159" s="287"/>
      <c r="T159" s="287"/>
      <c r="U159" s="290"/>
      <c r="V159" s="290"/>
      <c r="W159" s="62">
        <v>0.52083333333333304</v>
      </c>
      <c r="X159" s="234">
        <v>0.58962962962962961</v>
      </c>
      <c r="Y159" s="234">
        <v>0.59106481481481488</v>
      </c>
      <c r="Z159" s="253">
        <v>6.8796296296296577E-2</v>
      </c>
      <c r="AA159" s="253">
        <v>1.4351851851852615E-3</v>
      </c>
      <c r="AB159" s="253">
        <v>7.0231481481481839E-2</v>
      </c>
      <c r="AC159" s="254">
        <v>15.141318977119786</v>
      </c>
      <c r="AD159" s="254">
        <v>14.831905075807516</v>
      </c>
      <c r="AE159" s="256"/>
      <c r="AF159" s="318"/>
      <c r="AG159" s="318"/>
      <c r="AH159" s="256"/>
      <c r="AI159" s="253"/>
      <c r="AJ159" s="256"/>
      <c r="AK159" s="257"/>
      <c r="AL159" s="257"/>
      <c r="AM159" s="383"/>
      <c r="AN159" s="384"/>
      <c r="AO159" s="384"/>
      <c r="AP159" s="256"/>
      <c r="AQ159" s="253"/>
      <c r="AR159" s="256"/>
      <c r="AS159" s="257"/>
      <c r="AT159" s="257"/>
      <c r="AU159" s="383"/>
      <c r="AV159" s="382"/>
      <c r="AW159" s="382"/>
      <c r="AX159" s="383"/>
      <c r="AY159" s="284"/>
      <c r="AZ159" s="383"/>
      <c r="BA159" s="285"/>
      <c r="BB159" s="285"/>
      <c r="BC159" s="285"/>
      <c r="BD159" s="260"/>
      <c r="BE159" s="261">
        <v>6.8796296296296577E-2</v>
      </c>
      <c r="BF159" s="261">
        <v>7.0231481481481839E-2</v>
      </c>
      <c r="BG159" s="262"/>
      <c r="BH159" s="459"/>
      <c r="BI159" s="264"/>
      <c r="BJ159" s="264"/>
      <c r="BK159" s="265"/>
      <c r="BL159" s="265"/>
      <c r="BM159" s="266"/>
      <c r="BN159" s="266"/>
      <c r="BO159" s="266"/>
      <c r="BP159" s="266"/>
      <c r="BQ159" s="266"/>
      <c r="BR159" s="266"/>
      <c r="BS159" s="266"/>
      <c r="BT159" s="266"/>
      <c r="BU159" s="460"/>
      <c r="BV159" s="465">
        <v>45</v>
      </c>
      <c r="BW159" s="465">
        <v>45</v>
      </c>
    </row>
    <row r="160" spans="1:75" s="96" customFormat="1">
      <c r="A160" s="58">
        <v>19</v>
      </c>
      <c r="B160" s="59">
        <v>40</v>
      </c>
      <c r="C160" s="214">
        <v>244</v>
      </c>
      <c r="D160" s="60" t="s">
        <v>396</v>
      </c>
      <c r="E160" s="60" t="s">
        <v>397</v>
      </c>
      <c r="F160" s="60" t="s">
        <v>83</v>
      </c>
      <c r="G160" s="94"/>
      <c r="H160" s="95"/>
      <c r="I160" s="95"/>
      <c r="J160" s="42"/>
      <c r="K160" s="42"/>
      <c r="L160" s="42"/>
      <c r="M160" s="65"/>
      <c r="N160" s="65"/>
      <c r="O160" s="288"/>
      <c r="P160" s="289"/>
      <c r="Q160" s="289"/>
      <c r="R160" s="287"/>
      <c r="S160" s="287"/>
      <c r="T160" s="287"/>
      <c r="U160" s="290"/>
      <c r="V160" s="290"/>
      <c r="W160" s="62">
        <v>0.52083333333333304</v>
      </c>
      <c r="X160" s="234">
        <v>0.58277777777777773</v>
      </c>
      <c r="Y160" s="234">
        <v>0.59079861111111109</v>
      </c>
      <c r="Z160" s="253">
        <v>6.1944444444444691E-2</v>
      </c>
      <c r="AA160" s="253">
        <v>8.0208333333333659E-3</v>
      </c>
      <c r="AB160" s="253">
        <v>6.9965277777778057E-2</v>
      </c>
      <c r="AC160" s="254">
        <v>16.816143497757846</v>
      </c>
      <c r="AD160" s="254">
        <v>14.888337468982632</v>
      </c>
      <c r="AE160" s="256"/>
      <c r="AF160" s="318"/>
      <c r="AG160" s="318"/>
      <c r="AH160" s="256"/>
      <c r="AI160" s="253"/>
      <c r="AJ160" s="256"/>
      <c r="AK160" s="257"/>
      <c r="AL160" s="257"/>
      <c r="AM160" s="383"/>
      <c r="AN160" s="369"/>
      <c r="AO160" s="369"/>
      <c r="AP160" s="256"/>
      <c r="AQ160" s="253"/>
      <c r="AR160" s="256"/>
      <c r="AS160" s="257"/>
      <c r="AT160" s="257"/>
      <c r="AU160" s="383"/>
      <c r="AV160" s="295"/>
      <c r="AW160" s="295"/>
      <c r="AX160" s="256"/>
      <c r="AY160" s="253"/>
      <c r="AZ160" s="256"/>
      <c r="BA160" s="254"/>
      <c r="BB160" s="285"/>
      <c r="BC160" s="285"/>
      <c r="BD160" s="260"/>
      <c r="BE160" s="261">
        <v>6.1944444444444691E-2</v>
      </c>
      <c r="BF160" s="261">
        <v>6.9965277777778057E-2</v>
      </c>
      <c r="BG160" s="262"/>
      <c r="BH160" s="459"/>
      <c r="BI160" s="264"/>
      <c r="BJ160" s="264"/>
      <c r="BK160" s="265"/>
      <c r="BL160" s="265"/>
      <c r="BM160" s="266"/>
      <c r="BN160" s="266"/>
      <c r="BO160" s="266"/>
      <c r="BP160" s="266"/>
      <c r="BQ160" s="266"/>
      <c r="BR160" s="266"/>
      <c r="BS160" s="266"/>
      <c r="BT160" s="266"/>
      <c r="BU160" s="460"/>
      <c r="BV160" s="465">
        <v>45</v>
      </c>
      <c r="BW160" s="465">
        <v>45</v>
      </c>
    </row>
    <row r="161" spans="1:75">
      <c r="A161" s="133"/>
      <c r="B161" s="133" t="s">
        <v>56</v>
      </c>
      <c r="C161" s="144" t="s">
        <v>57</v>
      </c>
      <c r="D161" s="144"/>
      <c r="E161" s="144"/>
      <c r="F161" s="144"/>
      <c r="G161" s="134"/>
      <c r="H161" s="135"/>
      <c r="I161" s="135"/>
      <c r="J161" s="134"/>
      <c r="K161" s="134"/>
      <c r="L161" s="134"/>
      <c r="M161" s="134"/>
      <c r="N161" s="134"/>
      <c r="O161" s="136"/>
      <c r="P161" s="135"/>
      <c r="Q161" s="135"/>
      <c r="R161" s="134"/>
      <c r="S161" s="137"/>
      <c r="T161" s="134"/>
      <c r="U161" s="138"/>
      <c r="V161" s="134"/>
      <c r="W161" s="134"/>
      <c r="X161" s="135"/>
      <c r="Y161" s="135"/>
      <c r="Z161" s="134"/>
      <c r="AA161" s="305"/>
      <c r="AB161" s="134"/>
      <c r="AC161" s="134"/>
      <c r="AD161" s="134"/>
      <c r="AE161" s="134"/>
      <c r="AF161" s="135"/>
      <c r="AG161" s="135"/>
      <c r="AH161" s="134"/>
      <c r="AI161" s="137"/>
      <c r="AJ161" s="134"/>
      <c r="AK161" s="133"/>
      <c r="AL161" s="139"/>
      <c r="AM161" s="140"/>
      <c r="AN161" s="139"/>
      <c r="AO161" s="139"/>
      <c r="AP161" s="140"/>
      <c r="AQ161" s="313"/>
      <c r="AR161" s="140"/>
      <c r="AS161" s="142"/>
      <c r="AT161" s="142"/>
      <c r="AU161" s="140"/>
      <c r="AV161" s="143"/>
      <c r="AW161" s="143"/>
      <c r="AX161" s="140"/>
      <c r="AY161" s="141"/>
      <c r="AZ161" s="140"/>
      <c r="BA161" s="142"/>
      <c r="BB161" s="142"/>
      <c r="BC161" s="142"/>
      <c r="BD161" s="144"/>
      <c r="BE161" s="145" t="s">
        <v>0</v>
      </c>
      <c r="BF161" s="133">
        <v>80</v>
      </c>
      <c r="BG161" s="146"/>
      <c r="BH161" s="147"/>
      <c r="BI161" s="147"/>
      <c r="BJ161" s="148"/>
      <c r="BK161" s="148"/>
      <c r="BL161" s="148"/>
      <c r="BM161" s="148"/>
      <c r="BN161" s="148"/>
      <c r="BO161" s="148"/>
      <c r="BP161" s="148"/>
      <c r="BQ161" s="148"/>
      <c r="BR161" s="148"/>
      <c r="BS161" s="148"/>
      <c r="BT161" s="148"/>
      <c r="BU161" s="148"/>
      <c r="BW161" s="465"/>
    </row>
    <row r="162" spans="1:75" s="5" customFormat="1">
      <c r="A162" s="55">
        <v>1</v>
      </c>
      <c r="B162" s="56">
        <v>80</v>
      </c>
      <c r="C162" s="213">
        <v>401</v>
      </c>
      <c r="D162" s="57" t="s">
        <v>422</v>
      </c>
      <c r="E162" s="57" t="s">
        <v>423</v>
      </c>
      <c r="F162" s="57"/>
      <c r="G162" s="44">
        <v>0.45833333333333331</v>
      </c>
      <c r="H162" s="230">
        <v>0.54113425925925929</v>
      </c>
      <c r="I162" s="230">
        <v>0.54645833333333338</v>
      </c>
      <c r="J162" s="41">
        <v>8.2800925925925972E-2</v>
      </c>
      <c r="K162" s="42">
        <v>5.3240740740740922E-3</v>
      </c>
      <c r="L162" s="41">
        <v>8.8125000000000064E-2</v>
      </c>
      <c r="M162" s="43">
        <v>10.064299692479732</v>
      </c>
      <c r="N162" s="43">
        <v>9.456264775413711</v>
      </c>
      <c r="O162" s="286"/>
      <c r="P162" s="279"/>
      <c r="Q162" s="279"/>
      <c r="R162" s="280"/>
      <c r="S162" s="287"/>
      <c r="T162" s="280"/>
      <c r="U162" s="281"/>
      <c r="V162" s="281"/>
      <c r="W162" s="44">
        <v>0.56729166666666675</v>
      </c>
      <c r="X162" s="230">
        <v>0.61753472222222217</v>
      </c>
      <c r="Y162" s="230">
        <v>0.61984953703703705</v>
      </c>
      <c r="Z162" s="253">
        <v>5.0243055555555416E-2</v>
      </c>
      <c r="AA162" s="253">
        <v>2.3148148148148806E-3</v>
      </c>
      <c r="AB162" s="253">
        <v>5.2557870370370297E-2</v>
      </c>
      <c r="AC162" s="254">
        <v>20.732550103662749</v>
      </c>
      <c r="AD162" s="254">
        <v>19.819423034573884</v>
      </c>
      <c r="AE162" s="286"/>
      <c r="AF162" s="272"/>
      <c r="AG162" s="272"/>
      <c r="AH162" s="291"/>
      <c r="AI162" s="277"/>
      <c r="AJ162" s="291"/>
      <c r="AK162" s="292"/>
      <c r="AL162" s="275"/>
      <c r="AM162" s="44">
        <v>0.64068287037037042</v>
      </c>
      <c r="AN162" s="241" t="s">
        <v>424</v>
      </c>
      <c r="AO162" s="241" t="s">
        <v>425</v>
      </c>
      <c r="AP162" s="45">
        <v>5.0185185185185222E-2</v>
      </c>
      <c r="AQ162" s="253">
        <v>3.8194444444443754E-3</v>
      </c>
      <c r="AR162" s="45">
        <v>5.4004629629629597E-2</v>
      </c>
      <c r="AS162" s="47">
        <v>16.605166051660518</v>
      </c>
      <c r="AT162" s="43">
        <v>15.430775825117875</v>
      </c>
      <c r="AU162" s="44">
        <v>0.71552083333333338</v>
      </c>
      <c r="AV162" s="231">
        <v>0.7637152777777777</v>
      </c>
      <c r="AW162" s="231">
        <v>0.76655092592592589</v>
      </c>
      <c r="AX162" s="45">
        <v>4.8194444444444318E-2</v>
      </c>
      <c r="AY162" s="42">
        <v>2.8356481481481843E-3</v>
      </c>
      <c r="AZ162" s="45">
        <v>5.1030092592592502E-2</v>
      </c>
      <c r="BA162" s="43">
        <v>12.968299711815563</v>
      </c>
      <c r="BB162" s="43">
        <v>12.247675209798139</v>
      </c>
      <c r="BC162" s="48">
        <v>13.724088634739099</v>
      </c>
      <c r="BD162" s="68">
        <v>14.412611034655324</v>
      </c>
      <c r="BE162" s="50">
        <v>0.23142361111111093</v>
      </c>
      <c r="BF162" s="50">
        <v>0.24288194444444428</v>
      </c>
      <c r="BG162" s="8"/>
      <c r="BH162" s="51">
        <v>80</v>
      </c>
      <c r="BI162" s="52">
        <v>5.5541666666666663</v>
      </c>
      <c r="BJ162" s="52">
        <v>5.8291666666666666</v>
      </c>
      <c r="BK162" s="2"/>
      <c r="BL162" s="2"/>
      <c r="BM162" s="53"/>
      <c r="BN162" s="53"/>
      <c r="BO162" s="53"/>
      <c r="BP162" s="53"/>
      <c r="BQ162" s="53"/>
      <c r="BR162" s="53"/>
      <c r="BS162" s="53"/>
      <c r="BT162" s="53"/>
      <c r="BU162" s="461"/>
      <c r="BV162" s="5">
        <v>30</v>
      </c>
      <c r="BW162" s="465">
        <v>80</v>
      </c>
    </row>
    <row r="163" spans="1:75" s="1" customFormat="1">
      <c r="A163" s="103"/>
      <c r="B163" s="103" t="s">
        <v>58</v>
      </c>
      <c r="C163" s="215" t="s">
        <v>59</v>
      </c>
      <c r="D163" s="215"/>
      <c r="E163" s="215"/>
      <c r="F163" s="215"/>
      <c r="G163" s="104"/>
      <c r="H163" s="105"/>
      <c r="I163" s="105"/>
      <c r="J163" s="106"/>
      <c r="K163" s="106"/>
      <c r="L163" s="106"/>
      <c r="M163" s="106"/>
      <c r="N163" s="106"/>
      <c r="O163" s="104"/>
      <c r="P163" s="107"/>
      <c r="Q163" s="107"/>
      <c r="R163" s="106"/>
      <c r="S163" s="108"/>
      <c r="T163" s="106"/>
      <c r="U163" s="106"/>
      <c r="V163" s="109"/>
      <c r="W163" s="109"/>
      <c r="X163" s="110"/>
      <c r="Y163" s="110"/>
      <c r="Z163" s="110"/>
      <c r="AA163" s="306"/>
      <c r="AB163" s="110"/>
      <c r="AC163" s="110"/>
      <c r="AD163" s="110"/>
      <c r="AE163" s="112"/>
      <c r="AF163" s="107"/>
      <c r="AG163" s="107"/>
      <c r="AH163" s="112"/>
      <c r="AI163" s="113"/>
      <c r="AJ163" s="112"/>
      <c r="AK163" s="112"/>
      <c r="AL163" s="112"/>
      <c r="AM163" s="112"/>
      <c r="AN163" s="107"/>
      <c r="AO163" s="107"/>
      <c r="AP163" s="104"/>
      <c r="AQ163" s="300"/>
      <c r="AR163" s="104"/>
      <c r="AS163" s="112"/>
      <c r="AT163" s="112"/>
      <c r="AU163" s="104"/>
      <c r="AV163" s="104"/>
      <c r="AW163" s="104"/>
      <c r="AX163" s="104"/>
      <c r="AY163" s="114"/>
      <c r="AZ163" s="104"/>
      <c r="BA163" s="104"/>
      <c r="BB163" s="104"/>
      <c r="BC163" s="104"/>
      <c r="BD163" s="115"/>
      <c r="BE163" s="112"/>
      <c r="BF163" s="115">
        <v>60</v>
      </c>
      <c r="BG163" s="8"/>
      <c r="BH163" s="116">
        <v>0.67361111111111116</v>
      </c>
      <c r="BI163" s="117">
        <v>0.67361111111111116</v>
      </c>
      <c r="BJ163" s="118"/>
      <c r="BK163" s="118"/>
      <c r="BL163" s="118"/>
      <c r="BM163" s="118"/>
      <c r="BN163" s="118"/>
      <c r="BO163" s="118"/>
      <c r="BP163" s="118"/>
      <c r="BQ163" s="118"/>
      <c r="BR163" s="118"/>
      <c r="BS163" s="118"/>
      <c r="BT163" s="118"/>
      <c r="BU163" s="118"/>
      <c r="BW163" s="465"/>
    </row>
    <row r="164" spans="1:75" s="5" customFormat="1">
      <c r="A164" s="55">
        <v>1</v>
      </c>
      <c r="B164" s="56">
        <v>60</v>
      </c>
      <c r="C164" s="213">
        <v>414</v>
      </c>
      <c r="D164" s="57" t="s">
        <v>222</v>
      </c>
      <c r="E164" s="57" t="s">
        <v>426</v>
      </c>
      <c r="F164" s="57"/>
      <c r="G164" s="92"/>
      <c r="H164" s="93"/>
      <c r="I164" s="93"/>
      <c r="J164" s="41"/>
      <c r="K164" s="41"/>
      <c r="L164" s="41"/>
      <c r="M164" s="47"/>
      <c r="N164" s="47"/>
      <c r="O164" s="286"/>
      <c r="P164" s="272"/>
      <c r="Q164" s="272"/>
      <c r="R164" s="273"/>
      <c r="S164" s="277"/>
      <c r="T164" s="273"/>
      <c r="U164" s="275"/>
      <c r="V164" s="275"/>
      <c r="W164" s="62">
        <v>0.5</v>
      </c>
      <c r="X164" s="230">
        <v>0.55826388888888889</v>
      </c>
      <c r="Y164" s="230">
        <v>0.56199074074074074</v>
      </c>
      <c r="Z164" s="253">
        <v>5.8263888888888893E-2</v>
      </c>
      <c r="AA164" s="253">
        <v>3.7268518518518423E-3</v>
      </c>
      <c r="AB164" s="253">
        <v>6.1990740740740735E-2</v>
      </c>
      <c r="AC164" s="254">
        <v>17.878426698450539</v>
      </c>
      <c r="AD164" s="254">
        <v>16.803584764749811</v>
      </c>
      <c r="AE164" s="286"/>
      <c r="AF164" s="272"/>
      <c r="AG164" s="272"/>
      <c r="AH164" s="291"/>
      <c r="AI164" s="277"/>
      <c r="AJ164" s="291"/>
      <c r="AK164" s="292"/>
      <c r="AL164" s="275"/>
      <c r="AM164" s="44">
        <v>0.58282407407407411</v>
      </c>
      <c r="AN164" s="230">
        <v>0.64085648148148155</v>
      </c>
      <c r="AO164" s="230">
        <v>0.64356481481481487</v>
      </c>
      <c r="AP164" s="45">
        <v>5.8032407407407449E-2</v>
      </c>
      <c r="AQ164" s="253">
        <v>2.7083333333333126E-3</v>
      </c>
      <c r="AR164" s="45">
        <v>6.0740740740740762E-2</v>
      </c>
      <c r="AS164" s="47">
        <v>14.359792580773835</v>
      </c>
      <c r="AT164" s="43">
        <v>13.719512195121951</v>
      </c>
      <c r="AU164" s="44">
        <v>0.66439814814814824</v>
      </c>
      <c r="AV164" s="230">
        <v>0.71668981481481486</v>
      </c>
      <c r="AW164" s="230">
        <v>0.72164351851851849</v>
      </c>
      <c r="AX164" s="45">
        <v>5.2291666666666625E-2</v>
      </c>
      <c r="AY164" s="42">
        <v>4.9537037037036269E-3</v>
      </c>
      <c r="AZ164" s="45">
        <v>5.7245370370370252E-2</v>
      </c>
      <c r="BA164" s="43">
        <v>11.952191235059763</v>
      </c>
      <c r="BB164" s="43">
        <v>10.917913465426606</v>
      </c>
      <c r="BC164" s="48">
        <v>13.890675241157556</v>
      </c>
      <c r="BD164" s="68">
        <v>14.868182548241288</v>
      </c>
      <c r="BE164" s="50">
        <v>0.16858796296296297</v>
      </c>
      <c r="BF164" s="50">
        <v>0.17997685185185175</v>
      </c>
      <c r="BG164" s="8"/>
      <c r="BH164" s="51">
        <v>60</v>
      </c>
      <c r="BI164" s="52">
        <v>242.12777777777777</v>
      </c>
      <c r="BJ164" s="52">
        <v>259.02777777777777</v>
      </c>
      <c r="BK164" s="2"/>
      <c r="BL164" s="2"/>
      <c r="BM164" s="53"/>
      <c r="BN164" s="53"/>
      <c r="BO164" s="53"/>
      <c r="BP164" s="53"/>
      <c r="BQ164" s="53"/>
      <c r="BR164" s="53"/>
      <c r="BS164" s="53"/>
      <c r="BT164" s="53"/>
      <c r="BU164" s="461"/>
      <c r="BV164" s="5">
        <v>30</v>
      </c>
      <c r="BW164" s="465">
        <v>60</v>
      </c>
    </row>
    <row r="165" spans="1:75" s="5" customFormat="1">
      <c r="A165" s="55">
        <v>2</v>
      </c>
      <c r="B165" s="56">
        <v>60</v>
      </c>
      <c r="C165" s="213">
        <v>408</v>
      </c>
      <c r="D165" s="57" t="s">
        <v>427</v>
      </c>
      <c r="E165" s="57" t="s">
        <v>428</v>
      </c>
      <c r="F165" s="57"/>
      <c r="G165" s="92"/>
      <c r="H165" s="93"/>
      <c r="I165" s="93"/>
      <c r="J165" s="41"/>
      <c r="K165" s="41"/>
      <c r="L165" s="41"/>
      <c r="M165" s="47"/>
      <c r="N165" s="47"/>
      <c r="O165" s="286"/>
      <c r="P165" s="272"/>
      <c r="Q165" s="272"/>
      <c r="R165" s="273"/>
      <c r="S165" s="277"/>
      <c r="T165" s="273"/>
      <c r="U165" s="275"/>
      <c r="V165" s="275"/>
      <c r="W165" s="62">
        <v>0.5</v>
      </c>
      <c r="X165" s="230">
        <v>0.55836805555555558</v>
      </c>
      <c r="Y165" s="230">
        <v>0.56163194444444442</v>
      </c>
      <c r="Z165" s="253">
        <v>5.8368055555555576E-2</v>
      </c>
      <c r="AA165" s="253">
        <v>3.263888888888844E-3</v>
      </c>
      <c r="AB165" s="253">
        <v>6.163194444444442E-2</v>
      </c>
      <c r="AC165" s="254">
        <v>17.846519928613922</v>
      </c>
      <c r="AD165" s="254">
        <v>16.901408450704224</v>
      </c>
      <c r="AE165" s="286"/>
      <c r="AF165" s="272"/>
      <c r="AG165" s="272"/>
      <c r="AH165" s="291"/>
      <c r="AI165" s="277"/>
      <c r="AJ165" s="291"/>
      <c r="AK165" s="292"/>
      <c r="AL165" s="275"/>
      <c r="AM165" s="44">
        <v>0.58246527777777779</v>
      </c>
      <c r="AN165" s="230">
        <v>0.64077546296296295</v>
      </c>
      <c r="AO165" s="230">
        <v>0.64357638888888891</v>
      </c>
      <c r="AP165" s="45">
        <v>5.8310185185185159E-2</v>
      </c>
      <c r="AQ165" s="253">
        <v>2.8009259259259567E-3</v>
      </c>
      <c r="AR165" s="45">
        <v>6.1111111111111116E-2</v>
      </c>
      <c r="AS165" s="47">
        <v>14.291385470424771</v>
      </c>
      <c r="AT165" s="43">
        <v>13.636363636363635</v>
      </c>
      <c r="AU165" s="44">
        <v>0.66440972222222228</v>
      </c>
      <c r="AV165" s="230">
        <v>0.72835648148148147</v>
      </c>
      <c r="AW165" s="230">
        <v>0.73202546296296289</v>
      </c>
      <c r="AX165" s="45">
        <v>6.3946759259259189E-2</v>
      </c>
      <c r="AY165" s="42">
        <v>3.6689814814814259E-3</v>
      </c>
      <c r="AZ165" s="45">
        <v>6.7615740740740615E-2</v>
      </c>
      <c r="BA165" s="43">
        <v>9.7737556561085981</v>
      </c>
      <c r="BB165" s="43">
        <v>9.2434097911674087</v>
      </c>
      <c r="BC165" s="48">
        <v>13.13309418130966</v>
      </c>
      <c r="BD165" s="68">
        <v>13.845266329081468</v>
      </c>
      <c r="BE165" s="50">
        <v>0.18062499999999992</v>
      </c>
      <c r="BF165" s="50">
        <v>0.19035879629629615</v>
      </c>
      <c r="BG165" s="8"/>
      <c r="BH165" s="51">
        <v>60</v>
      </c>
      <c r="BI165" s="52">
        <v>260.01666666666665</v>
      </c>
      <c r="BJ165" s="52">
        <v>274.01944444444445</v>
      </c>
      <c r="BK165" s="2"/>
      <c r="BL165" s="2"/>
      <c r="BM165" s="53"/>
      <c r="BN165" s="53"/>
      <c r="BO165" s="53"/>
      <c r="BP165" s="53"/>
      <c r="BQ165" s="53"/>
      <c r="BR165" s="53"/>
      <c r="BS165" s="53"/>
      <c r="BT165" s="53"/>
      <c r="BU165" s="461"/>
      <c r="BV165" s="5">
        <v>30</v>
      </c>
      <c r="BW165" s="465">
        <v>60</v>
      </c>
    </row>
    <row r="166" spans="1:75">
      <c r="A166" s="149"/>
      <c r="B166" s="149" t="s">
        <v>58</v>
      </c>
      <c r="C166" s="217" t="s">
        <v>60</v>
      </c>
      <c r="D166" s="217"/>
      <c r="E166" s="217"/>
      <c r="F166" s="217"/>
      <c r="G166" s="150"/>
      <c r="H166" s="151"/>
      <c r="I166" s="151"/>
      <c r="J166" s="152"/>
      <c r="K166" s="152"/>
      <c r="L166" s="152"/>
      <c r="M166" s="153"/>
      <c r="N166" s="153"/>
      <c r="O166" s="154"/>
      <c r="P166" s="152"/>
      <c r="Q166" s="155"/>
      <c r="R166" s="152"/>
      <c r="S166" s="156"/>
      <c r="T166" s="152"/>
      <c r="U166" s="157"/>
      <c r="V166" s="157"/>
      <c r="W166" s="158"/>
      <c r="X166" s="159"/>
      <c r="Y166" s="159"/>
      <c r="Z166" s="158"/>
      <c r="AA166" s="307"/>
      <c r="AB166" s="158"/>
      <c r="AC166" s="157"/>
      <c r="AD166" s="157"/>
      <c r="AE166" s="158"/>
      <c r="AF166" s="159"/>
      <c r="AG166" s="159"/>
      <c r="AH166" s="158"/>
      <c r="AI166" s="160"/>
      <c r="AJ166" s="158"/>
      <c r="AK166" s="157"/>
      <c r="AL166" s="157"/>
      <c r="AM166" s="161"/>
      <c r="AN166" s="162"/>
      <c r="AO166" s="162"/>
      <c r="AP166" s="161"/>
      <c r="AQ166" s="314"/>
      <c r="AR166" s="161"/>
      <c r="AS166" s="161"/>
      <c r="AT166" s="161"/>
      <c r="AU166" s="161"/>
      <c r="AV166" s="164"/>
      <c r="AW166" s="164"/>
      <c r="AX166" s="161"/>
      <c r="AY166" s="163"/>
      <c r="AZ166" s="161"/>
      <c r="BA166" s="161"/>
      <c r="BB166" s="161"/>
      <c r="BC166" s="157"/>
      <c r="BD166" s="165"/>
      <c r="BE166" s="157"/>
      <c r="BF166" s="149">
        <v>40</v>
      </c>
      <c r="BG166" s="8"/>
      <c r="BH166" s="166">
        <v>0.67361111111111116</v>
      </c>
      <c r="BI166" s="167">
        <v>0.67361111111111116</v>
      </c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T166" s="168"/>
      <c r="BU166" s="168"/>
      <c r="BW166" s="465"/>
    </row>
    <row r="167" spans="1:75" s="5" customFormat="1">
      <c r="A167" s="55">
        <v>1</v>
      </c>
      <c r="B167" s="56">
        <v>40</v>
      </c>
      <c r="C167" s="213">
        <v>405</v>
      </c>
      <c r="D167" s="57" t="s">
        <v>429</v>
      </c>
      <c r="E167" s="57" t="s">
        <v>430</v>
      </c>
      <c r="F167" s="57"/>
      <c r="G167" s="92"/>
      <c r="H167" s="93"/>
      <c r="I167" s="93"/>
      <c r="J167" s="41"/>
      <c r="K167" s="41"/>
      <c r="L167" s="41"/>
      <c r="M167" s="47"/>
      <c r="N167" s="47"/>
      <c r="O167" s="286"/>
      <c r="P167" s="272"/>
      <c r="Q167" s="272"/>
      <c r="R167" s="273"/>
      <c r="S167" s="277"/>
      <c r="T167" s="273"/>
      <c r="U167" s="275"/>
      <c r="V167" s="275"/>
      <c r="W167" s="44">
        <v>0.52083333333333337</v>
      </c>
      <c r="X167" s="230">
        <v>0.61481481481481481</v>
      </c>
      <c r="Y167" s="230">
        <v>0.61807870370370377</v>
      </c>
      <c r="Z167" s="253">
        <v>9.3981481481481444E-2</v>
      </c>
      <c r="AA167" s="253">
        <v>3.263888888888955E-3</v>
      </c>
      <c r="AB167" s="253">
        <v>9.7245370370370399E-2</v>
      </c>
      <c r="AC167" s="254">
        <v>11.083743842364532</v>
      </c>
      <c r="AD167" s="254">
        <v>10.711735301118781</v>
      </c>
      <c r="AE167" s="45"/>
      <c r="AF167" s="93"/>
      <c r="AG167" s="93"/>
      <c r="AH167" s="45"/>
      <c r="AI167" s="42"/>
      <c r="AJ167" s="45"/>
      <c r="AK167" s="47"/>
      <c r="AL167" s="47"/>
      <c r="AM167" s="45"/>
      <c r="AN167" s="46"/>
      <c r="AO167" s="46"/>
      <c r="AP167" s="45"/>
      <c r="AQ167" s="253"/>
      <c r="AR167" s="45"/>
      <c r="AS167" s="47"/>
      <c r="AT167" s="47"/>
      <c r="AU167" s="44">
        <v>0.63891203703703714</v>
      </c>
      <c r="AV167" s="230">
        <v>0.68641203703703713</v>
      </c>
      <c r="AW167" s="230">
        <v>0.68849537037037034</v>
      </c>
      <c r="AX167" s="45">
        <v>4.7499999999999987E-2</v>
      </c>
      <c r="AY167" s="42">
        <v>2.0833333333332149E-3</v>
      </c>
      <c r="AZ167" s="45">
        <v>4.9583333333333202E-2</v>
      </c>
      <c r="BA167" s="43">
        <v>13.222331047992165</v>
      </c>
      <c r="BB167" s="43">
        <v>12.664165103189495</v>
      </c>
      <c r="BC167" s="48">
        <v>11.37051562129866</v>
      </c>
      <c r="BD167" s="68">
        <v>11.815546195503527</v>
      </c>
      <c r="BE167" s="50">
        <v>0.14148148148148143</v>
      </c>
      <c r="BF167" s="50">
        <v>0.1468287037037036</v>
      </c>
      <c r="BG167" s="8"/>
      <c r="BH167" s="51">
        <v>40</v>
      </c>
      <c r="BI167" s="52">
        <v>203.12222222222223</v>
      </c>
      <c r="BJ167" s="52">
        <v>211.07222222222222</v>
      </c>
      <c r="BK167" s="2"/>
      <c r="BL167" s="2"/>
      <c r="BM167" s="53"/>
      <c r="BN167" s="53"/>
      <c r="BO167" s="53"/>
      <c r="BP167" s="53"/>
      <c r="BQ167" s="53"/>
      <c r="BR167" s="53"/>
      <c r="BS167" s="53"/>
      <c r="BT167" s="53"/>
      <c r="BU167" s="461"/>
      <c r="BV167" s="5">
        <v>30</v>
      </c>
      <c r="BW167" s="465">
        <v>45</v>
      </c>
    </row>
    <row r="168" spans="1:75" s="5" customFormat="1">
      <c r="A168" s="55">
        <v>2</v>
      </c>
      <c r="B168" s="56">
        <v>40</v>
      </c>
      <c r="C168" s="213">
        <v>400</v>
      </c>
      <c r="D168" s="57" t="s">
        <v>107</v>
      </c>
      <c r="E168" s="57" t="s">
        <v>431</v>
      </c>
      <c r="F168" s="57"/>
      <c r="G168" s="92"/>
      <c r="H168" s="93"/>
      <c r="I168" s="93"/>
      <c r="J168" s="41"/>
      <c r="K168" s="41"/>
      <c r="L168" s="41"/>
      <c r="M168" s="47"/>
      <c r="N168" s="47"/>
      <c r="O168" s="286"/>
      <c r="P168" s="272"/>
      <c r="Q168" s="272"/>
      <c r="R168" s="273"/>
      <c r="S168" s="277"/>
      <c r="T168" s="273"/>
      <c r="U168" s="275"/>
      <c r="V168" s="275"/>
      <c r="W168" s="44">
        <v>0.52083333333333337</v>
      </c>
      <c r="X168" s="209" t="s">
        <v>436</v>
      </c>
      <c r="Y168" s="230">
        <v>0.5864583333333333</v>
      </c>
      <c r="Z168" s="253">
        <v>6.2037037037037002E-2</v>
      </c>
      <c r="AA168" s="253">
        <v>3.5879629629629317E-3</v>
      </c>
      <c r="AB168" s="253">
        <v>6.5624999999999933E-2</v>
      </c>
      <c r="AC168" s="254">
        <v>16.791044776119403</v>
      </c>
      <c r="AD168" s="254">
        <v>15.873015873015873</v>
      </c>
      <c r="AE168" s="45"/>
      <c r="AF168" s="93"/>
      <c r="AG168" s="93"/>
      <c r="AH168" s="45"/>
      <c r="AI168" s="42"/>
      <c r="AJ168" s="45"/>
      <c r="AK168" s="47"/>
      <c r="AL168" s="47"/>
      <c r="AM168" s="45"/>
      <c r="AN168" s="46"/>
      <c r="AO168" s="46"/>
      <c r="AP168" s="45"/>
      <c r="AQ168" s="253"/>
      <c r="AR168" s="45"/>
      <c r="AS168" s="47"/>
      <c r="AT168" s="47"/>
      <c r="AU168" s="44">
        <v>0.60729166666666667</v>
      </c>
      <c r="AV168" s="230">
        <v>0.65019675925925924</v>
      </c>
      <c r="AW168" s="230">
        <v>0.65306712962962965</v>
      </c>
      <c r="AX168" s="45">
        <v>4.2905092592592564E-2</v>
      </c>
      <c r="AY168" s="42">
        <v>2.870370370370412E-3</v>
      </c>
      <c r="AZ168" s="45">
        <v>4.5775462962962976E-2</v>
      </c>
      <c r="BA168" s="43">
        <v>14.722588267369474</v>
      </c>
      <c r="BB168" s="43">
        <v>13.81368578128331</v>
      </c>
      <c r="BC168" s="48">
        <v>14.993492407809109</v>
      </c>
      <c r="BD168" s="68">
        <v>15.891993304762082</v>
      </c>
      <c r="BE168" s="50">
        <v>0.10494212962962957</v>
      </c>
      <c r="BF168" s="50">
        <v>0.11140046296296291</v>
      </c>
      <c r="BG168" s="8"/>
      <c r="BH168" s="51">
        <v>40</v>
      </c>
      <c r="BI168" s="52">
        <v>151.01944444444445</v>
      </c>
      <c r="BJ168" s="52">
        <v>160.06944444444446</v>
      </c>
      <c r="BK168" s="2"/>
      <c r="BL168" s="2"/>
      <c r="BM168" s="53"/>
      <c r="BN168" s="53"/>
      <c r="BO168" s="53"/>
      <c r="BP168" s="53"/>
      <c r="BQ168" s="53"/>
      <c r="BR168" s="53"/>
      <c r="BS168" s="53"/>
      <c r="BT168" s="53"/>
      <c r="BU168" s="461"/>
      <c r="BV168" s="5">
        <v>30</v>
      </c>
      <c r="BW168" s="465">
        <v>45</v>
      </c>
    </row>
    <row r="169" spans="1:75">
      <c r="A169" s="169"/>
      <c r="B169" s="170"/>
      <c r="C169" s="218" t="s">
        <v>433</v>
      </c>
      <c r="D169" s="218" t="s">
        <v>432</v>
      </c>
      <c r="E169" s="218"/>
      <c r="F169" s="218"/>
      <c r="G169" s="171"/>
      <c r="H169" s="172"/>
      <c r="I169" s="172"/>
      <c r="J169" s="173"/>
      <c r="K169" s="173"/>
      <c r="L169" s="173"/>
      <c r="M169" s="174"/>
      <c r="N169" s="174"/>
      <c r="O169" s="175"/>
      <c r="P169" s="176"/>
      <c r="Q169" s="176"/>
      <c r="R169" s="176"/>
      <c r="S169" s="176"/>
      <c r="T169" s="176"/>
      <c r="U169" s="176"/>
      <c r="V169" s="176"/>
      <c r="W169" s="173"/>
      <c r="X169" s="177"/>
      <c r="Y169" s="177"/>
      <c r="Z169" s="173"/>
      <c r="AA169" s="308"/>
      <c r="AB169" s="173"/>
      <c r="AC169" s="178"/>
      <c r="AD169" s="178"/>
      <c r="AE169" s="179"/>
      <c r="AF169" s="180"/>
      <c r="AG169" s="180"/>
      <c r="AH169" s="181"/>
      <c r="AI169" s="182"/>
      <c r="AJ169" s="181"/>
      <c r="AK169" s="183"/>
      <c r="AL169" s="183"/>
      <c r="AM169" s="178"/>
      <c r="AN169" s="177"/>
      <c r="AO169" s="177"/>
      <c r="AP169" s="178"/>
      <c r="AQ169" s="315"/>
      <c r="AR169" s="178"/>
      <c r="AS169" s="178"/>
      <c r="AT169" s="178"/>
      <c r="AU169" s="178"/>
      <c r="AV169" s="173"/>
      <c r="AW169" s="173"/>
      <c r="AX169" s="178"/>
      <c r="AY169" s="184"/>
      <c r="AZ169" s="178"/>
      <c r="BA169" s="178"/>
      <c r="BB169" s="178"/>
      <c r="BC169" s="178"/>
      <c r="BD169" s="185"/>
      <c r="BE169" s="186"/>
      <c r="BF169" s="187">
        <v>20</v>
      </c>
      <c r="BG169" s="8"/>
      <c r="BH169" s="169"/>
      <c r="BI169" s="169"/>
      <c r="BJ169" s="169"/>
      <c r="BK169" s="169"/>
      <c r="BL169" s="169"/>
      <c r="BM169" s="169"/>
      <c r="BN169" s="169"/>
      <c r="BO169" s="169"/>
      <c r="BP169" s="169"/>
      <c r="BQ169" s="169"/>
      <c r="BR169" s="169"/>
      <c r="BS169" s="169"/>
      <c r="BT169" s="169"/>
      <c r="BU169" s="169"/>
      <c r="BW169" s="465"/>
    </row>
    <row r="170" spans="1:75" s="5" customFormat="1">
      <c r="A170" s="55">
        <v>1</v>
      </c>
      <c r="B170" s="56" t="s">
        <v>434</v>
      </c>
      <c r="C170" s="213">
        <v>401</v>
      </c>
      <c r="D170" s="57" t="s">
        <v>398</v>
      </c>
      <c r="E170" s="57" t="s">
        <v>399</v>
      </c>
      <c r="F170" s="57"/>
      <c r="G170" s="92"/>
      <c r="H170" s="93"/>
      <c r="I170" s="93"/>
      <c r="J170" s="41"/>
      <c r="K170" s="41"/>
      <c r="L170" s="41"/>
      <c r="M170" s="47"/>
      <c r="N170" s="47"/>
      <c r="O170" s="45"/>
      <c r="P170" s="93"/>
      <c r="Q170" s="93"/>
      <c r="R170" s="41"/>
      <c r="S170" s="41"/>
      <c r="T170" s="41"/>
      <c r="U170" s="47"/>
      <c r="V170" s="47"/>
      <c r="W170" s="45"/>
      <c r="X170" s="93"/>
      <c r="Y170" s="93"/>
      <c r="Z170" s="41"/>
      <c r="AA170" s="253"/>
      <c r="AB170" s="41"/>
      <c r="AC170" s="47"/>
      <c r="AD170" s="47"/>
      <c r="AE170" s="286"/>
      <c r="AF170" s="272"/>
      <c r="AG170" s="272"/>
      <c r="AH170" s="291"/>
      <c r="AI170" s="277"/>
      <c r="AJ170" s="291"/>
      <c r="AK170" s="292"/>
      <c r="AL170" s="275"/>
      <c r="AM170" s="44">
        <v>0.53125</v>
      </c>
      <c r="AN170" s="230">
        <v>0.57447916666666665</v>
      </c>
      <c r="AO170" s="230">
        <v>0.57715277777777774</v>
      </c>
      <c r="AP170" s="45">
        <v>4.3229166666666652E-2</v>
      </c>
      <c r="AQ170" s="253">
        <v>2.673611111111085E-3</v>
      </c>
      <c r="AR170" s="45">
        <v>4.5902777777777737E-2</v>
      </c>
      <c r="AS170" s="47">
        <v>19.277108433734938</v>
      </c>
      <c r="AT170" s="43">
        <v>18.154311649016638</v>
      </c>
      <c r="AU170" s="45"/>
      <c r="AV170" s="188"/>
      <c r="AW170" s="188"/>
      <c r="AX170" s="45"/>
      <c r="AY170" s="42"/>
      <c r="AZ170" s="45"/>
      <c r="BA170" s="43"/>
      <c r="BB170" s="47"/>
      <c r="BC170" s="48">
        <v>18.154311649016638</v>
      </c>
      <c r="BD170" s="49"/>
      <c r="BE170" s="50">
        <v>4.3229166666666652E-2</v>
      </c>
      <c r="BF170" s="50">
        <v>4.5902777777777737E-2</v>
      </c>
      <c r="BG170" s="8"/>
      <c r="BH170" s="51">
        <v>20</v>
      </c>
      <c r="BI170" s="52">
        <v>1.0375000000000001</v>
      </c>
      <c r="BJ170" s="52">
        <v>1.1016666666666668</v>
      </c>
      <c r="BK170" s="2">
        <v>200</v>
      </c>
      <c r="BL170" s="2">
        <v>0</v>
      </c>
      <c r="BM170" s="53">
        <v>220</v>
      </c>
      <c r="BN170" s="53">
        <v>220</v>
      </c>
      <c r="BO170" s="53">
        <v>220</v>
      </c>
      <c r="BP170" s="53">
        <v>220</v>
      </c>
      <c r="BQ170" s="53">
        <v>220</v>
      </c>
      <c r="BR170" s="53">
        <v>220</v>
      </c>
      <c r="BS170" s="53">
        <v>220</v>
      </c>
      <c r="BT170" s="53">
        <v>220</v>
      </c>
      <c r="BU170" s="455">
        <v>40</v>
      </c>
      <c r="BV170" s="5">
        <v>35</v>
      </c>
      <c r="BW170" s="465">
        <v>45</v>
      </c>
    </row>
    <row r="171" spans="1:75" s="5" customFormat="1">
      <c r="A171" s="55">
        <v>2</v>
      </c>
      <c r="B171" s="56" t="s">
        <v>434</v>
      </c>
      <c r="C171" s="213">
        <v>414</v>
      </c>
      <c r="D171" s="57" t="s">
        <v>400</v>
      </c>
      <c r="E171" s="57" t="s">
        <v>401</v>
      </c>
      <c r="F171" s="57"/>
      <c r="G171" s="92"/>
      <c r="H171" s="93"/>
      <c r="I171" s="93"/>
      <c r="J171" s="41"/>
      <c r="K171" s="41"/>
      <c r="L171" s="41"/>
      <c r="M171" s="47"/>
      <c r="N171" s="47"/>
      <c r="O171" s="45"/>
      <c r="P171" s="93"/>
      <c r="Q171" s="93"/>
      <c r="R171" s="41"/>
      <c r="S171" s="41"/>
      <c r="T171" s="41"/>
      <c r="U171" s="47"/>
      <c r="V171" s="47"/>
      <c r="W171" s="45"/>
      <c r="X171" s="93"/>
      <c r="Y171" s="93"/>
      <c r="Z171" s="41"/>
      <c r="AA171" s="253"/>
      <c r="AB171" s="41"/>
      <c r="AC171" s="47"/>
      <c r="AD171" s="47"/>
      <c r="AE171" s="286"/>
      <c r="AF171" s="272"/>
      <c r="AG171" s="272"/>
      <c r="AH171" s="291"/>
      <c r="AI171" s="277"/>
      <c r="AJ171" s="291"/>
      <c r="AK171" s="292"/>
      <c r="AL171" s="275"/>
      <c r="AM171" s="44">
        <v>0.53125</v>
      </c>
      <c r="AN171" s="230">
        <v>0.57547453703703699</v>
      </c>
      <c r="AO171" s="230">
        <v>0.57855324074074077</v>
      </c>
      <c r="AP171" s="45">
        <v>4.4224537037036993E-2</v>
      </c>
      <c r="AQ171" s="253">
        <v>3.0787037037037779E-3</v>
      </c>
      <c r="AR171" s="45">
        <v>4.7303240740740771E-2</v>
      </c>
      <c r="AS171" s="47">
        <v>18.843234755299658</v>
      </c>
      <c r="AT171" s="43">
        <v>17.616833863469537</v>
      </c>
      <c r="AU171" s="45"/>
      <c r="AV171" s="188"/>
      <c r="AW171" s="188"/>
      <c r="AX171" s="45"/>
      <c r="AY171" s="42"/>
      <c r="AZ171" s="45"/>
      <c r="BA171" s="43"/>
      <c r="BB171" s="47"/>
      <c r="BC171" s="48">
        <v>17.616833863469537</v>
      </c>
      <c r="BD171" s="49"/>
      <c r="BE171" s="50">
        <v>4.4224537037036993E-2</v>
      </c>
      <c r="BF171" s="50">
        <v>4.7303240740740771E-2</v>
      </c>
      <c r="BG171" s="8"/>
      <c r="BH171" s="51">
        <v>20</v>
      </c>
      <c r="BI171" s="52">
        <v>1.0613888888888889</v>
      </c>
      <c r="BJ171" s="52">
        <v>1.1352777777777778</v>
      </c>
      <c r="BK171" s="2">
        <v>195</v>
      </c>
      <c r="BL171" s="2">
        <v>-2.0166666666666666</v>
      </c>
      <c r="BM171" s="53">
        <v>212.98333333333332</v>
      </c>
      <c r="BN171" s="53">
        <v>212.98333333333332</v>
      </c>
      <c r="BO171" s="53">
        <v>212.98333333333332</v>
      </c>
      <c r="BP171" s="53">
        <v>212.98333333333332</v>
      </c>
      <c r="BQ171" s="53">
        <v>212.98333333333332</v>
      </c>
      <c r="BR171" s="53">
        <v>212.98333333333332</v>
      </c>
      <c r="BS171" s="53">
        <v>212.98333333333332</v>
      </c>
      <c r="BT171" s="53">
        <v>212.98333333333332</v>
      </c>
      <c r="BU171" s="344">
        <v>37.983333333333334</v>
      </c>
      <c r="BV171" s="465">
        <v>35</v>
      </c>
      <c r="BW171" s="465">
        <v>45</v>
      </c>
    </row>
    <row r="172" spans="1:75" s="5" customFormat="1">
      <c r="A172" s="55">
        <v>3</v>
      </c>
      <c r="B172" s="56" t="s">
        <v>434</v>
      </c>
      <c r="C172" s="213">
        <v>405</v>
      </c>
      <c r="D172" s="57" t="s">
        <v>402</v>
      </c>
      <c r="E172" s="57" t="s">
        <v>403</v>
      </c>
      <c r="F172" s="57"/>
      <c r="G172" s="92"/>
      <c r="H172" s="93"/>
      <c r="I172" s="93"/>
      <c r="J172" s="41"/>
      <c r="K172" s="41"/>
      <c r="L172" s="41"/>
      <c r="M172" s="47"/>
      <c r="N172" s="47"/>
      <c r="O172" s="45"/>
      <c r="P172" s="93"/>
      <c r="Q172" s="93"/>
      <c r="R172" s="41"/>
      <c r="S172" s="41"/>
      <c r="T172" s="41"/>
      <c r="U172" s="47"/>
      <c r="V172" s="47"/>
      <c r="W172" s="45"/>
      <c r="X172" s="93"/>
      <c r="Y172" s="93"/>
      <c r="Z172" s="41"/>
      <c r="AA172" s="253"/>
      <c r="AB172" s="41"/>
      <c r="AC172" s="47"/>
      <c r="AD172" s="47"/>
      <c r="AE172" s="286"/>
      <c r="AF172" s="272"/>
      <c r="AG172" s="272"/>
      <c r="AH172" s="291"/>
      <c r="AI172" s="277"/>
      <c r="AJ172" s="291"/>
      <c r="AK172" s="292"/>
      <c r="AL172" s="275"/>
      <c r="AM172" s="44">
        <v>0.53125</v>
      </c>
      <c r="AN172" s="230">
        <v>0.57443287037037039</v>
      </c>
      <c r="AO172" s="230">
        <v>0.57905092592592589</v>
      </c>
      <c r="AP172" s="45">
        <v>4.3182870370370385E-2</v>
      </c>
      <c r="AQ172" s="253">
        <v>4.6180555555555003E-3</v>
      </c>
      <c r="AR172" s="45">
        <v>4.7800925925925886E-2</v>
      </c>
      <c r="AS172" s="47">
        <v>19.29777539533637</v>
      </c>
      <c r="AT172" s="43">
        <v>17.433414043583536</v>
      </c>
      <c r="AU172" s="45"/>
      <c r="AV172" s="188"/>
      <c r="AW172" s="188"/>
      <c r="AX172" s="45"/>
      <c r="AY172" s="42"/>
      <c r="AZ172" s="45"/>
      <c r="BA172" s="43"/>
      <c r="BB172" s="47"/>
      <c r="BC172" s="48">
        <v>17.433414043583536</v>
      </c>
      <c r="BD172" s="49"/>
      <c r="BE172" s="50">
        <v>4.3182870370370385E-2</v>
      </c>
      <c r="BF172" s="50">
        <v>4.7800925925925886E-2</v>
      </c>
      <c r="BG172" s="8"/>
      <c r="BH172" s="51">
        <v>20</v>
      </c>
      <c r="BI172" s="52">
        <v>1.036388888888889</v>
      </c>
      <c r="BJ172" s="52">
        <v>1.1472222222222221</v>
      </c>
      <c r="BK172" s="2">
        <v>190</v>
      </c>
      <c r="BL172" s="2">
        <v>-2.7333333333333334</v>
      </c>
      <c r="BM172" s="53">
        <v>207.26666666666668</v>
      </c>
      <c r="BN172" s="53">
        <v>207.26666666666668</v>
      </c>
      <c r="BO172" s="53">
        <v>207.26666666666668</v>
      </c>
      <c r="BP172" s="53">
        <v>207.26666666666668</v>
      </c>
      <c r="BQ172" s="53">
        <v>207.26666666666668</v>
      </c>
      <c r="BR172" s="53">
        <v>207.26666666666668</v>
      </c>
      <c r="BS172" s="53">
        <v>207.26666666666668</v>
      </c>
      <c r="BT172" s="53">
        <v>207.26666666666668</v>
      </c>
      <c r="BU172" s="344">
        <v>35.25</v>
      </c>
      <c r="BV172" s="465">
        <v>35</v>
      </c>
      <c r="BW172" s="465">
        <v>45</v>
      </c>
    </row>
    <row r="173" spans="1:75" s="5" customFormat="1">
      <c r="A173" s="55">
        <v>4</v>
      </c>
      <c r="B173" s="56" t="s">
        <v>434</v>
      </c>
      <c r="C173" s="213">
        <v>688</v>
      </c>
      <c r="D173" s="57" t="s">
        <v>404</v>
      </c>
      <c r="E173" s="57" t="s">
        <v>405</v>
      </c>
      <c r="F173" s="57"/>
      <c r="G173" s="92"/>
      <c r="H173" s="93"/>
      <c r="I173" s="93"/>
      <c r="J173" s="41"/>
      <c r="K173" s="41"/>
      <c r="L173" s="41"/>
      <c r="M173" s="47"/>
      <c r="N173" s="47"/>
      <c r="O173" s="45"/>
      <c r="P173" s="93"/>
      <c r="Q173" s="93"/>
      <c r="R173" s="41"/>
      <c r="S173" s="41"/>
      <c r="T173" s="41"/>
      <c r="U173" s="47"/>
      <c r="V173" s="47"/>
      <c r="W173" s="45"/>
      <c r="X173" s="93"/>
      <c r="Y173" s="93"/>
      <c r="Z173" s="41"/>
      <c r="AA173" s="253"/>
      <c r="AB173" s="41"/>
      <c r="AC173" s="47"/>
      <c r="AD173" s="47"/>
      <c r="AE173" s="286"/>
      <c r="AF173" s="272"/>
      <c r="AG173" s="272"/>
      <c r="AH173" s="291"/>
      <c r="AI173" s="277"/>
      <c r="AJ173" s="291"/>
      <c r="AK173" s="292"/>
      <c r="AL173" s="275"/>
      <c r="AM173" s="44">
        <v>0.53125</v>
      </c>
      <c r="AN173" s="230">
        <v>0.57581018518518523</v>
      </c>
      <c r="AO173" s="230">
        <v>0.58310185185185182</v>
      </c>
      <c r="AP173" s="45">
        <v>4.456018518518523E-2</v>
      </c>
      <c r="AQ173" s="253">
        <v>7.2916666666665853E-3</v>
      </c>
      <c r="AR173" s="45">
        <v>5.1851851851851816E-2</v>
      </c>
      <c r="AS173" s="47">
        <v>18.7012987012987</v>
      </c>
      <c r="AT173" s="43">
        <v>16.071428571428569</v>
      </c>
      <c r="AU173" s="45"/>
      <c r="AV173" s="188"/>
      <c r="AW173" s="188"/>
      <c r="AX173" s="45"/>
      <c r="AY173" s="42"/>
      <c r="AZ173" s="45"/>
      <c r="BA173" s="43"/>
      <c r="BB173" s="47"/>
      <c r="BC173" s="48">
        <v>16.071428571428569</v>
      </c>
      <c r="BD173" s="49"/>
      <c r="BE173" s="50">
        <v>4.456018518518523E-2</v>
      </c>
      <c r="BF173" s="50">
        <v>5.1851851851851816E-2</v>
      </c>
      <c r="BG173" s="8"/>
      <c r="BH173" s="51">
        <v>20</v>
      </c>
      <c r="BI173" s="52">
        <v>1.0694444444444444</v>
      </c>
      <c r="BJ173" s="52">
        <v>1.2444444444444445</v>
      </c>
      <c r="BK173" s="2">
        <v>185</v>
      </c>
      <c r="BL173" s="2">
        <v>-8.5666666666666664</v>
      </c>
      <c r="BM173" s="53">
        <v>196.43333333333334</v>
      </c>
      <c r="BN173" s="53">
        <v>196.43333333333334</v>
      </c>
      <c r="BO173" s="53">
        <v>196.43333333333334</v>
      </c>
      <c r="BP173" s="53">
        <v>196.43333333333334</v>
      </c>
      <c r="BQ173" s="53">
        <v>196.43333333333334</v>
      </c>
      <c r="BR173" s="53">
        <v>196.43333333333334</v>
      </c>
      <c r="BS173" s="53">
        <v>196.43333333333334</v>
      </c>
      <c r="BT173" s="53">
        <v>196.43333333333334</v>
      </c>
      <c r="BU173" s="344">
        <v>26.683333333333334</v>
      </c>
      <c r="BV173" s="465">
        <v>35</v>
      </c>
      <c r="BW173" s="465">
        <v>45</v>
      </c>
    </row>
    <row r="174" spans="1:75" s="5" customFormat="1">
      <c r="A174" s="55">
        <v>5</v>
      </c>
      <c r="B174" s="56" t="s">
        <v>434</v>
      </c>
      <c r="C174" s="213">
        <v>404</v>
      </c>
      <c r="D174" s="57" t="s">
        <v>406</v>
      </c>
      <c r="E174" s="57" t="s">
        <v>407</v>
      </c>
      <c r="F174" s="57"/>
      <c r="G174" s="92"/>
      <c r="H174" s="93"/>
      <c r="I174" s="93"/>
      <c r="J174" s="41"/>
      <c r="K174" s="41"/>
      <c r="L174" s="41"/>
      <c r="M174" s="47"/>
      <c r="N174" s="47"/>
      <c r="O174" s="45"/>
      <c r="P174" s="93"/>
      <c r="Q174" s="93"/>
      <c r="R174" s="41"/>
      <c r="S174" s="41"/>
      <c r="T174" s="41"/>
      <c r="U174" s="47"/>
      <c r="V174" s="47"/>
      <c r="W174" s="45"/>
      <c r="X174" s="93"/>
      <c r="Y174" s="93"/>
      <c r="Z174" s="41"/>
      <c r="AA174" s="253"/>
      <c r="AB174" s="41"/>
      <c r="AC174" s="47"/>
      <c r="AD174" s="47"/>
      <c r="AE174" s="286"/>
      <c r="AF174" s="272"/>
      <c r="AG174" s="272"/>
      <c r="AH174" s="291"/>
      <c r="AI174" s="277"/>
      <c r="AJ174" s="291"/>
      <c r="AK174" s="292"/>
      <c r="AL174" s="275"/>
      <c r="AM174" s="44">
        <v>0.53125</v>
      </c>
      <c r="AN174" s="230">
        <v>0.57570601851851855</v>
      </c>
      <c r="AO174" s="230">
        <v>0.58313657407407404</v>
      </c>
      <c r="AP174" s="45">
        <v>4.4456018518518547E-2</v>
      </c>
      <c r="AQ174" s="253">
        <v>7.4305555555554959E-3</v>
      </c>
      <c r="AR174" s="45">
        <v>5.1886574074074043E-2</v>
      </c>
      <c r="AS174" s="47">
        <v>18.745118458734705</v>
      </c>
      <c r="AT174" s="43">
        <v>16.060673656033902</v>
      </c>
      <c r="AU174" s="45"/>
      <c r="AV174" s="188"/>
      <c r="AW174" s="188"/>
      <c r="AX174" s="45"/>
      <c r="AY174" s="42"/>
      <c r="AZ174" s="45"/>
      <c r="BA174" s="43"/>
      <c r="BB174" s="47"/>
      <c r="BC174" s="48">
        <v>16.060673656033902</v>
      </c>
      <c r="BD174" s="49"/>
      <c r="BE174" s="50">
        <v>4.4456018518518547E-2</v>
      </c>
      <c r="BF174" s="50">
        <v>5.1886574074074043E-2</v>
      </c>
      <c r="BG174" s="8"/>
      <c r="BH174" s="51">
        <v>20</v>
      </c>
      <c r="BI174" s="52">
        <v>1.0669444444444445</v>
      </c>
      <c r="BJ174" s="52">
        <v>1.2452777777777779</v>
      </c>
      <c r="BK174" s="2">
        <v>180</v>
      </c>
      <c r="BL174" s="2">
        <v>-8.6166666666666671</v>
      </c>
      <c r="BM174" s="53">
        <v>191.38333333333333</v>
      </c>
      <c r="BN174" s="53">
        <v>191.38333333333333</v>
      </c>
      <c r="BO174" s="53">
        <v>191.38333333333333</v>
      </c>
      <c r="BP174" s="53">
        <v>191.38333333333333</v>
      </c>
      <c r="BQ174" s="53">
        <v>191.38333333333333</v>
      </c>
      <c r="BR174" s="53">
        <v>191.38333333333333</v>
      </c>
      <c r="BS174" s="53">
        <v>191.38333333333333</v>
      </c>
      <c r="BT174" s="53">
        <v>191.38333333333333</v>
      </c>
      <c r="BU174" s="344">
        <v>20</v>
      </c>
      <c r="BV174" s="465">
        <v>35</v>
      </c>
      <c r="BW174" s="465">
        <v>45</v>
      </c>
    </row>
    <row r="175" spans="1:75" s="5" customFormat="1">
      <c r="A175" s="55">
        <v>6</v>
      </c>
      <c r="B175" s="56" t="s">
        <v>434</v>
      </c>
      <c r="C175" s="213">
        <v>406</v>
      </c>
      <c r="D175" s="57" t="s">
        <v>408</v>
      </c>
      <c r="E175" s="57" t="s">
        <v>409</v>
      </c>
      <c r="F175" s="57"/>
      <c r="G175" s="92"/>
      <c r="H175" s="93"/>
      <c r="I175" s="93"/>
      <c r="J175" s="41"/>
      <c r="K175" s="41"/>
      <c r="L175" s="41"/>
      <c r="M175" s="47"/>
      <c r="N175" s="47"/>
      <c r="O175" s="45"/>
      <c r="P175" s="93"/>
      <c r="Q175" s="93"/>
      <c r="R175" s="41"/>
      <c r="S175" s="41"/>
      <c r="T175" s="41"/>
      <c r="U175" s="47"/>
      <c r="V175" s="47"/>
      <c r="W175" s="45"/>
      <c r="X175" s="93"/>
      <c r="Y175" s="93"/>
      <c r="Z175" s="41"/>
      <c r="AA175" s="253"/>
      <c r="AB175" s="41"/>
      <c r="AC175" s="47"/>
      <c r="AD175" s="47"/>
      <c r="AE175" s="286"/>
      <c r="AF175" s="272"/>
      <c r="AG175" s="272"/>
      <c r="AH175" s="291"/>
      <c r="AI175" s="277"/>
      <c r="AJ175" s="291"/>
      <c r="AK175" s="292"/>
      <c r="AL175" s="275"/>
      <c r="AM175" s="44">
        <v>0.53125</v>
      </c>
      <c r="AN175" s="230">
        <v>0.57562499999999994</v>
      </c>
      <c r="AO175" s="230">
        <v>0.58343749999999994</v>
      </c>
      <c r="AP175" s="45">
        <v>4.4374999999999942E-2</v>
      </c>
      <c r="AQ175" s="253">
        <v>7.8125E-3</v>
      </c>
      <c r="AR175" s="45">
        <v>5.2187499999999942E-2</v>
      </c>
      <c r="AS175" s="47">
        <v>18.779342723004696</v>
      </c>
      <c r="AT175" s="43">
        <v>15.96806387225549</v>
      </c>
      <c r="AU175" s="45"/>
      <c r="AV175" s="188"/>
      <c r="AW175" s="188"/>
      <c r="AX175" s="45"/>
      <c r="AY175" s="42"/>
      <c r="AZ175" s="45"/>
      <c r="BA175" s="43"/>
      <c r="BB175" s="47"/>
      <c r="BC175" s="48">
        <v>15.96806387225549</v>
      </c>
      <c r="BD175" s="49"/>
      <c r="BE175" s="50">
        <v>4.4374999999999942E-2</v>
      </c>
      <c r="BF175" s="50">
        <v>5.2187499999999942E-2</v>
      </c>
      <c r="BG175" s="8"/>
      <c r="BH175" s="51">
        <v>20</v>
      </c>
      <c r="BI175" s="52">
        <v>1.0649999999999999</v>
      </c>
      <c r="BJ175" s="52">
        <v>1.2524999999999999</v>
      </c>
      <c r="BK175" s="2">
        <v>175</v>
      </c>
      <c r="BL175" s="2">
        <v>-9.0500000000000007</v>
      </c>
      <c r="BM175" s="53">
        <v>185.95</v>
      </c>
      <c r="BN175" s="53">
        <v>185.95</v>
      </c>
      <c r="BO175" s="53">
        <v>185.95</v>
      </c>
      <c r="BP175" s="53">
        <v>185.95</v>
      </c>
      <c r="BQ175" s="53">
        <v>185.95</v>
      </c>
      <c r="BR175" s="53">
        <v>185.95</v>
      </c>
      <c r="BS175" s="53">
        <v>185.95</v>
      </c>
      <c r="BT175" s="53">
        <v>185.95</v>
      </c>
      <c r="BU175" s="344">
        <v>20</v>
      </c>
      <c r="BV175" s="465">
        <v>35</v>
      </c>
      <c r="BW175" s="465">
        <v>45</v>
      </c>
    </row>
    <row r="176" spans="1:75" s="5" customFormat="1">
      <c r="A176" s="55">
        <v>7</v>
      </c>
      <c r="B176" s="56" t="s">
        <v>434</v>
      </c>
      <c r="C176" s="213">
        <v>72</v>
      </c>
      <c r="D176" s="57" t="s">
        <v>410</v>
      </c>
      <c r="E176" s="57" t="s">
        <v>411</v>
      </c>
      <c r="F176" s="57"/>
      <c r="G176" s="92"/>
      <c r="H176" s="93"/>
      <c r="I176" s="93"/>
      <c r="J176" s="41"/>
      <c r="K176" s="41"/>
      <c r="L176" s="41"/>
      <c r="M176" s="47"/>
      <c r="N176" s="47"/>
      <c r="O176" s="45"/>
      <c r="P176" s="93"/>
      <c r="Q176" s="93"/>
      <c r="R176" s="41"/>
      <c r="S176" s="41"/>
      <c r="T176" s="41"/>
      <c r="U176" s="47"/>
      <c r="V176" s="47"/>
      <c r="W176" s="45"/>
      <c r="X176" s="93"/>
      <c r="Y176" s="93"/>
      <c r="Z176" s="41"/>
      <c r="AA176" s="253"/>
      <c r="AB176" s="41"/>
      <c r="AC176" s="47"/>
      <c r="AD176" s="47"/>
      <c r="AE176" s="286"/>
      <c r="AF176" s="272"/>
      <c r="AG176" s="272"/>
      <c r="AH176" s="291"/>
      <c r="AI176" s="277"/>
      <c r="AJ176" s="291"/>
      <c r="AK176" s="292"/>
      <c r="AL176" s="275"/>
      <c r="AM176" s="44">
        <v>0.53125</v>
      </c>
      <c r="AN176" s="230">
        <v>0.59006944444444442</v>
      </c>
      <c r="AO176" s="230">
        <v>0.59324074074074074</v>
      </c>
      <c r="AP176" s="45">
        <v>5.8819444444444424E-2</v>
      </c>
      <c r="AQ176" s="253">
        <v>3.1712962962963109E-3</v>
      </c>
      <c r="AR176" s="45">
        <v>6.1990740740740735E-2</v>
      </c>
      <c r="AS176" s="47">
        <v>14.167650531286895</v>
      </c>
      <c r="AT176" s="43">
        <v>13.44286781179985</v>
      </c>
      <c r="AU176" s="45"/>
      <c r="AV176" s="188"/>
      <c r="AW176" s="188"/>
      <c r="AX176" s="45"/>
      <c r="AY176" s="42"/>
      <c r="AZ176" s="45"/>
      <c r="BA176" s="43"/>
      <c r="BB176" s="47"/>
      <c r="BC176" s="48">
        <v>13.44286781179985</v>
      </c>
      <c r="BD176" s="49"/>
      <c r="BE176" s="50">
        <v>5.8819444444444424E-2</v>
      </c>
      <c r="BF176" s="50">
        <v>6.1990740740740735E-2</v>
      </c>
      <c r="BG176" s="8"/>
      <c r="BH176" s="51">
        <v>20</v>
      </c>
      <c r="BI176" s="52">
        <v>1.4116666666666666</v>
      </c>
      <c r="BJ176" s="52">
        <v>1.4877777777777779</v>
      </c>
      <c r="BK176" s="2">
        <v>170</v>
      </c>
      <c r="BL176" s="2">
        <v>-23.166666666666668</v>
      </c>
      <c r="BM176" s="53">
        <v>166.83333333333334</v>
      </c>
      <c r="BN176" s="53">
        <v>166.83333333333334</v>
      </c>
      <c r="BO176" s="53">
        <v>166.83333333333334</v>
      </c>
      <c r="BP176" s="53">
        <v>166.83333333333334</v>
      </c>
      <c r="BQ176" s="53">
        <v>166.83333333333334</v>
      </c>
      <c r="BR176" s="53">
        <v>166.83333333333334</v>
      </c>
      <c r="BS176" s="53">
        <v>166.83333333333334</v>
      </c>
      <c r="BT176" s="53">
        <v>166.83333333333334</v>
      </c>
      <c r="BU176" s="344">
        <v>20</v>
      </c>
      <c r="BV176" s="465">
        <v>35</v>
      </c>
      <c r="BW176" s="465">
        <v>45</v>
      </c>
    </row>
    <row r="177" spans="1:76" s="5" customFormat="1">
      <c r="A177" s="55">
        <v>8</v>
      </c>
      <c r="B177" s="56" t="s">
        <v>434</v>
      </c>
      <c r="C177" s="213">
        <v>62</v>
      </c>
      <c r="D177" s="57" t="s">
        <v>412</v>
      </c>
      <c r="E177" s="57" t="s">
        <v>413</v>
      </c>
      <c r="F177" s="57"/>
      <c r="G177" s="92"/>
      <c r="H177" s="93"/>
      <c r="I177" s="93"/>
      <c r="J177" s="41"/>
      <c r="K177" s="41"/>
      <c r="L177" s="41"/>
      <c r="M177" s="47"/>
      <c r="N177" s="47"/>
      <c r="O177" s="45"/>
      <c r="P177" s="93"/>
      <c r="Q177" s="93"/>
      <c r="R177" s="41"/>
      <c r="S177" s="41"/>
      <c r="T177" s="41"/>
      <c r="U177" s="47"/>
      <c r="V177" s="47"/>
      <c r="W177" s="45"/>
      <c r="X177" s="93"/>
      <c r="Y177" s="93"/>
      <c r="Z177" s="41"/>
      <c r="AA177" s="253"/>
      <c r="AB177" s="41"/>
      <c r="AC177" s="47"/>
      <c r="AD177" s="47"/>
      <c r="AE177" s="286"/>
      <c r="AF177" s="272"/>
      <c r="AG177" s="272"/>
      <c r="AH177" s="291"/>
      <c r="AI177" s="277"/>
      <c r="AJ177" s="291"/>
      <c r="AK177" s="292"/>
      <c r="AL177" s="275"/>
      <c r="AM177" s="44">
        <v>0.53125</v>
      </c>
      <c r="AN177" s="230">
        <v>0.58993055555555551</v>
      </c>
      <c r="AO177" s="230">
        <v>0.59346064814814814</v>
      </c>
      <c r="AP177" s="45">
        <v>5.8680555555555514E-2</v>
      </c>
      <c r="AQ177" s="253">
        <v>3.5300925925926263E-3</v>
      </c>
      <c r="AR177" s="45">
        <v>6.221064814814814E-2</v>
      </c>
      <c r="AS177" s="47">
        <v>14.201183431952664</v>
      </c>
      <c r="AT177" s="43">
        <v>13.395348837209301</v>
      </c>
      <c r="AU177" s="45"/>
      <c r="AV177" s="188"/>
      <c r="AW177" s="188"/>
      <c r="AX177" s="45"/>
      <c r="AY177" s="42"/>
      <c r="AZ177" s="45"/>
      <c r="BA177" s="43"/>
      <c r="BB177" s="47"/>
      <c r="BC177" s="48">
        <v>13.395348837209301</v>
      </c>
      <c r="BD177" s="49"/>
      <c r="BE177" s="50">
        <v>5.8680555555555514E-2</v>
      </c>
      <c r="BF177" s="50">
        <v>6.221064814814814E-2</v>
      </c>
      <c r="BG177" s="8"/>
      <c r="BH177" s="51">
        <v>20</v>
      </c>
      <c r="BI177" s="52">
        <v>1.4083333333333332</v>
      </c>
      <c r="BJ177" s="52">
        <v>1.4930555555555556</v>
      </c>
      <c r="BK177" s="2">
        <v>165</v>
      </c>
      <c r="BL177" s="2">
        <v>-23.483333333333334</v>
      </c>
      <c r="BM177" s="53">
        <v>161.51666666666665</v>
      </c>
      <c r="BN177" s="53">
        <v>161.51666666666665</v>
      </c>
      <c r="BO177" s="53">
        <v>161.51666666666665</v>
      </c>
      <c r="BP177" s="53">
        <v>161.51666666666665</v>
      </c>
      <c r="BQ177" s="53">
        <v>161.51666666666665</v>
      </c>
      <c r="BR177" s="53">
        <v>161.51666666666665</v>
      </c>
      <c r="BS177" s="53">
        <v>161.51666666666665</v>
      </c>
      <c r="BT177" s="53">
        <v>161.51666666666665</v>
      </c>
      <c r="BU177" s="344">
        <v>20</v>
      </c>
      <c r="BV177" s="465">
        <v>35</v>
      </c>
      <c r="BW177" s="465">
        <v>45</v>
      </c>
    </row>
    <row r="178" spans="1:76" s="5" customFormat="1">
      <c r="A178" s="55">
        <v>9</v>
      </c>
      <c r="B178" s="56" t="s">
        <v>434</v>
      </c>
      <c r="C178" s="213">
        <v>66</v>
      </c>
      <c r="D178" s="57" t="s">
        <v>414</v>
      </c>
      <c r="E178" s="57" t="s">
        <v>415</v>
      </c>
      <c r="F178" s="57"/>
      <c r="G178" s="92"/>
      <c r="H178" s="93"/>
      <c r="I178" s="93"/>
      <c r="J178" s="41"/>
      <c r="K178" s="41"/>
      <c r="L178" s="41"/>
      <c r="M178" s="47"/>
      <c r="N178" s="47"/>
      <c r="O178" s="45"/>
      <c r="P178" s="93"/>
      <c r="Q178" s="93"/>
      <c r="R178" s="41"/>
      <c r="S178" s="41"/>
      <c r="T178" s="41"/>
      <c r="U178" s="47"/>
      <c r="V178" s="47"/>
      <c r="W178" s="45"/>
      <c r="X178" s="93"/>
      <c r="Y178" s="93"/>
      <c r="Z178" s="41"/>
      <c r="AA178" s="253"/>
      <c r="AB178" s="41"/>
      <c r="AC178" s="47"/>
      <c r="AD178" s="47"/>
      <c r="AE178" s="286"/>
      <c r="AF178" s="272"/>
      <c r="AG178" s="272"/>
      <c r="AH178" s="291"/>
      <c r="AI178" s="277"/>
      <c r="AJ178" s="291"/>
      <c r="AK178" s="292"/>
      <c r="AL178" s="275"/>
      <c r="AM178" s="44">
        <v>0.53125</v>
      </c>
      <c r="AN178" s="230">
        <v>0.59002314814814816</v>
      </c>
      <c r="AO178" s="230">
        <v>0.59428240740740745</v>
      </c>
      <c r="AP178" s="45">
        <v>5.8773148148148158E-2</v>
      </c>
      <c r="AQ178" s="253">
        <v>4.2592592592592959E-3</v>
      </c>
      <c r="AR178" s="45">
        <v>6.3032407407407454E-2</v>
      </c>
      <c r="AS178" s="47">
        <v>14.178810555336746</v>
      </c>
      <c r="AT178" s="43">
        <v>13.220712449504223</v>
      </c>
      <c r="AU178" s="45"/>
      <c r="AV178" s="188"/>
      <c r="AW178" s="188"/>
      <c r="AX178" s="45"/>
      <c r="AY178" s="42"/>
      <c r="AZ178" s="45"/>
      <c r="BA178" s="43"/>
      <c r="BB178" s="47"/>
      <c r="BC178" s="48">
        <v>13.220712449504223</v>
      </c>
      <c r="BD178" s="49"/>
      <c r="BE178" s="50">
        <v>5.8773148148148158E-2</v>
      </c>
      <c r="BF178" s="50">
        <v>6.3032407407407454E-2</v>
      </c>
      <c r="BG178" s="8"/>
      <c r="BH178" s="51">
        <v>20</v>
      </c>
      <c r="BI178" s="52">
        <v>1.4105555555555556</v>
      </c>
      <c r="BJ178" s="52">
        <v>1.5127777777777778</v>
      </c>
      <c r="BK178" s="2">
        <v>160</v>
      </c>
      <c r="BL178" s="2">
        <v>-24.666666666666668</v>
      </c>
      <c r="BM178" s="53">
        <v>155.33333333333334</v>
      </c>
      <c r="BN178" s="53">
        <v>155.33333333333334</v>
      </c>
      <c r="BO178" s="53">
        <v>155.33333333333334</v>
      </c>
      <c r="BP178" s="53">
        <v>155.33333333333334</v>
      </c>
      <c r="BQ178" s="53">
        <v>155.33333333333334</v>
      </c>
      <c r="BR178" s="53">
        <v>155.33333333333334</v>
      </c>
      <c r="BS178" s="53">
        <v>155.33333333333334</v>
      </c>
      <c r="BT178" s="53">
        <v>155.33333333333334</v>
      </c>
      <c r="BU178" s="344">
        <v>20</v>
      </c>
      <c r="BV178" s="465">
        <v>35</v>
      </c>
      <c r="BW178" s="465">
        <v>45</v>
      </c>
    </row>
    <row r="179" spans="1:76" s="5" customFormat="1">
      <c r="A179" s="55">
        <v>10</v>
      </c>
      <c r="B179" s="56" t="s">
        <v>434</v>
      </c>
      <c r="C179" s="213">
        <v>26</v>
      </c>
      <c r="D179" s="57" t="s">
        <v>416</v>
      </c>
      <c r="E179" s="57" t="s">
        <v>417</v>
      </c>
      <c r="F179" s="57"/>
      <c r="G179" s="92"/>
      <c r="H179" s="93"/>
      <c r="I179" s="93"/>
      <c r="J179" s="41"/>
      <c r="K179" s="41"/>
      <c r="L179" s="41"/>
      <c r="M179" s="47"/>
      <c r="N179" s="47"/>
      <c r="O179" s="45"/>
      <c r="P179" s="93"/>
      <c r="Q179" s="93"/>
      <c r="R179" s="41"/>
      <c r="S179" s="41"/>
      <c r="T179" s="41"/>
      <c r="U179" s="47"/>
      <c r="V179" s="47"/>
      <c r="W179" s="45"/>
      <c r="X179" s="93"/>
      <c r="Y179" s="93"/>
      <c r="Z179" s="41"/>
      <c r="AA179" s="42"/>
      <c r="AB179" s="41"/>
      <c r="AC179" s="47"/>
      <c r="AD179" s="47"/>
      <c r="AE179" s="286"/>
      <c r="AF179" s="272"/>
      <c r="AG179" s="272"/>
      <c r="AH179" s="291"/>
      <c r="AI179" s="277"/>
      <c r="AJ179" s="291"/>
      <c r="AK179" s="292"/>
      <c r="AL179" s="275"/>
      <c r="AM179" s="44">
        <v>0.53125</v>
      </c>
      <c r="AN179" s="230">
        <v>0.59005787037037039</v>
      </c>
      <c r="AO179" s="230">
        <v>0.59462962962962962</v>
      </c>
      <c r="AP179" s="45">
        <v>5.8807870370370385E-2</v>
      </c>
      <c r="AQ179" s="253">
        <v>4.5717592592592338E-3</v>
      </c>
      <c r="AR179" s="45">
        <v>6.3379629629629619E-2</v>
      </c>
      <c r="AS179" s="47">
        <v>14.170438889982288</v>
      </c>
      <c r="AT179" s="43">
        <v>13.148283418553689</v>
      </c>
      <c r="AU179" s="45"/>
      <c r="AV179" s="188"/>
      <c r="AW179" s="188"/>
      <c r="AX179" s="45"/>
      <c r="AY179" s="42"/>
      <c r="AZ179" s="45"/>
      <c r="BA179" s="43"/>
      <c r="BB179" s="47"/>
      <c r="BC179" s="48">
        <v>13.148283418553689</v>
      </c>
      <c r="BD179" s="49"/>
      <c r="BE179" s="50">
        <v>5.8807870370370385E-2</v>
      </c>
      <c r="BF179" s="50">
        <v>6.3379629629629619E-2</v>
      </c>
      <c r="BG179" s="8"/>
      <c r="BH179" s="51">
        <v>20</v>
      </c>
      <c r="BI179" s="52">
        <v>1.4113888888888888</v>
      </c>
      <c r="BJ179" s="52">
        <v>1.5211111111111111</v>
      </c>
      <c r="BK179" s="2">
        <v>155</v>
      </c>
      <c r="BL179" s="2">
        <v>-25.166666666666668</v>
      </c>
      <c r="BM179" s="53">
        <v>149.83333333333334</v>
      </c>
      <c r="BN179" s="53">
        <v>149.83333333333334</v>
      </c>
      <c r="BO179" s="53">
        <v>149.83333333333334</v>
      </c>
      <c r="BP179" s="53">
        <v>149.83333333333334</v>
      </c>
      <c r="BQ179" s="53">
        <v>149.83333333333334</v>
      </c>
      <c r="BR179" s="53">
        <v>149.83333333333334</v>
      </c>
      <c r="BS179" s="53">
        <v>149.83333333333334</v>
      </c>
      <c r="BT179" s="53">
        <v>149.83333333333334</v>
      </c>
      <c r="BU179" s="344">
        <v>20</v>
      </c>
      <c r="BV179" s="465">
        <v>35</v>
      </c>
      <c r="BW179" s="465">
        <v>45</v>
      </c>
    </row>
    <row r="180" spans="1:76" s="5" customFormat="1">
      <c r="A180" s="55">
        <v>11</v>
      </c>
      <c r="B180" s="56" t="s">
        <v>434</v>
      </c>
      <c r="C180" s="213">
        <v>408</v>
      </c>
      <c r="D180" s="57" t="s">
        <v>418</v>
      </c>
      <c r="E180" s="57" t="s">
        <v>419</v>
      </c>
      <c r="F180" s="57"/>
      <c r="G180" s="92"/>
      <c r="H180" s="93"/>
      <c r="I180" s="93"/>
      <c r="J180" s="41"/>
      <c r="K180" s="41"/>
      <c r="L180" s="41"/>
      <c r="M180" s="47"/>
      <c r="N180" s="47"/>
      <c r="O180" s="45"/>
      <c r="P180" s="93"/>
      <c r="Q180" s="93"/>
      <c r="R180" s="41"/>
      <c r="S180" s="41"/>
      <c r="T180" s="41"/>
      <c r="U180" s="47"/>
      <c r="V180" s="47"/>
      <c r="W180" s="45"/>
      <c r="X180" s="93"/>
      <c r="Y180" s="93"/>
      <c r="Z180" s="41"/>
      <c r="AA180" s="42"/>
      <c r="AB180" s="41"/>
      <c r="AC180" s="47"/>
      <c r="AD180" s="47"/>
      <c r="AE180" s="286"/>
      <c r="AF180" s="272"/>
      <c r="AG180" s="272"/>
      <c r="AH180" s="291"/>
      <c r="AI180" s="277"/>
      <c r="AJ180" s="291"/>
      <c r="AK180" s="292"/>
      <c r="AL180" s="275"/>
      <c r="AM180" s="44">
        <v>0.53125</v>
      </c>
      <c r="AN180" s="230">
        <v>0.58449074074074081</v>
      </c>
      <c r="AO180" s="230">
        <v>0.59736111111111112</v>
      </c>
      <c r="AP180" s="45">
        <v>5.3240740740740811E-2</v>
      </c>
      <c r="AQ180" s="253">
        <v>1.287037037037031E-2</v>
      </c>
      <c r="AR180" s="45">
        <v>6.611111111111112E-2</v>
      </c>
      <c r="AS180" s="47">
        <v>15.65217391304348</v>
      </c>
      <c r="AT180" s="43">
        <v>12.605042016806721</v>
      </c>
      <c r="AU180" s="45"/>
      <c r="AV180" s="188"/>
      <c r="AW180" s="188"/>
      <c r="AX180" s="45"/>
      <c r="AY180" s="42"/>
      <c r="AZ180" s="45"/>
      <c r="BA180" s="43"/>
      <c r="BB180" s="47"/>
      <c r="BC180" s="48">
        <v>12.605042016806721</v>
      </c>
      <c r="BD180" s="49"/>
      <c r="BE180" s="50">
        <v>5.3240740740740811E-2</v>
      </c>
      <c r="BF180" s="50">
        <v>6.611111111111112E-2</v>
      </c>
      <c r="BG180" s="8"/>
      <c r="BH180" s="51">
        <v>20</v>
      </c>
      <c r="BI180" s="52">
        <v>1.2777777777777777</v>
      </c>
      <c r="BJ180" s="52">
        <v>1.5866666666666669</v>
      </c>
      <c r="BK180" s="2">
        <v>150</v>
      </c>
      <c r="BL180" s="2">
        <v>-29.1</v>
      </c>
      <c r="BM180" s="53">
        <v>140.9</v>
      </c>
      <c r="BN180" s="53">
        <v>140.9</v>
      </c>
      <c r="BO180" s="53">
        <v>140.9</v>
      </c>
      <c r="BP180" s="53">
        <v>140.9</v>
      </c>
      <c r="BQ180" s="53">
        <v>140.9</v>
      </c>
      <c r="BR180" s="53">
        <v>140.9</v>
      </c>
      <c r="BS180" s="53">
        <v>140.9</v>
      </c>
      <c r="BT180" s="53">
        <v>140.9</v>
      </c>
      <c r="BU180" s="344">
        <v>20</v>
      </c>
      <c r="BV180" s="465">
        <v>35</v>
      </c>
      <c r="BW180" s="465">
        <v>45</v>
      </c>
    </row>
    <row r="181" spans="1:76" s="5" customFormat="1">
      <c r="A181" s="55">
        <v>12</v>
      </c>
      <c r="B181" s="56" t="s">
        <v>434</v>
      </c>
      <c r="C181" s="213">
        <v>415</v>
      </c>
      <c r="D181" s="57" t="s">
        <v>420</v>
      </c>
      <c r="E181" s="57" t="s">
        <v>421</v>
      </c>
      <c r="F181" s="57"/>
      <c r="G181" s="92"/>
      <c r="H181" s="93"/>
      <c r="I181" s="93"/>
      <c r="J181" s="41"/>
      <c r="K181" s="41"/>
      <c r="L181" s="41"/>
      <c r="M181" s="47"/>
      <c r="N181" s="47"/>
      <c r="O181" s="45"/>
      <c r="P181" s="93"/>
      <c r="Q181" s="93"/>
      <c r="R181" s="41"/>
      <c r="S181" s="41"/>
      <c r="T181" s="41"/>
      <c r="U181" s="47"/>
      <c r="V181" s="47"/>
      <c r="W181" s="45"/>
      <c r="X181" s="93"/>
      <c r="Y181" s="93"/>
      <c r="Z181" s="41"/>
      <c r="AA181" s="42"/>
      <c r="AB181" s="41"/>
      <c r="AC181" s="47"/>
      <c r="AD181" s="47"/>
      <c r="AE181" s="286"/>
      <c r="AF181" s="272"/>
      <c r="AG181" s="272"/>
      <c r="AH181" s="291"/>
      <c r="AI181" s="277"/>
      <c r="AJ181" s="291"/>
      <c r="AK181" s="292"/>
      <c r="AL181" s="275"/>
      <c r="AM181" s="44">
        <v>0.53125</v>
      </c>
      <c r="AN181" s="230">
        <v>0.61761574074074077</v>
      </c>
      <c r="AO181" s="230">
        <v>0.62496527777777777</v>
      </c>
      <c r="AP181" s="45">
        <v>8.6365740740740771E-2</v>
      </c>
      <c r="AQ181" s="253">
        <v>7.3495370370370017E-3</v>
      </c>
      <c r="AR181" s="45">
        <v>9.3715277777777772E-2</v>
      </c>
      <c r="AS181" s="47">
        <v>9.6488876976681848</v>
      </c>
      <c r="AT181" s="43">
        <v>8.8921822897369402</v>
      </c>
      <c r="AU181" s="45"/>
      <c r="AV181" s="188"/>
      <c r="AW181" s="188"/>
      <c r="AX181" s="45"/>
      <c r="AY181" s="42"/>
      <c r="AZ181" s="45"/>
      <c r="BA181" s="43"/>
      <c r="BB181" s="47"/>
      <c r="BC181" s="48">
        <v>8.8921822897369402</v>
      </c>
      <c r="BD181" s="49"/>
      <c r="BE181" s="50">
        <v>8.6365740740740771E-2</v>
      </c>
      <c r="BF181" s="50">
        <v>9.3715277777777772E-2</v>
      </c>
      <c r="BG181" s="8"/>
      <c r="BH181" s="51">
        <v>20</v>
      </c>
      <c r="BI181" s="52">
        <v>2.0727777777777781</v>
      </c>
      <c r="BJ181" s="52">
        <v>2.2491666666666665</v>
      </c>
      <c r="BK181" s="2">
        <v>145</v>
      </c>
      <c r="BL181" s="2">
        <v>-68.849999999999994</v>
      </c>
      <c r="BM181" s="53">
        <v>96.15</v>
      </c>
      <c r="BN181" s="53">
        <v>96.15</v>
      </c>
      <c r="BO181" s="53">
        <v>96.15</v>
      </c>
      <c r="BP181" s="53">
        <v>96.15</v>
      </c>
      <c r="BQ181" s="53">
        <v>96.15</v>
      </c>
      <c r="BR181" s="53">
        <v>96.15</v>
      </c>
      <c r="BS181" s="53">
        <v>96.15</v>
      </c>
      <c r="BT181" s="53">
        <v>96.15</v>
      </c>
      <c r="BU181" s="344">
        <v>20</v>
      </c>
      <c r="BV181" s="465">
        <v>35</v>
      </c>
      <c r="BW181" s="465">
        <v>45</v>
      </c>
    </row>
    <row r="182" spans="1:76">
      <c r="A182" s="1559" t="s">
        <v>61</v>
      </c>
      <c r="B182" s="1559"/>
      <c r="C182" s="225">
        <v>155</v>
      </c>
      <c r="D182" s="225"/>
    </row>
    <row r="183" spans="1:76">
      <c r="A183" s="1559" t="s">
        <v>62</v>
      </c>
      <c r="B183" s="1559"/>
      <c r="C183" s="226">
        <v>108</v>
      </c>
      <c r="D183" s="226"/>
      <c r="BV183" s="4">
        <v>7540</v>
      </c>
      <c r="BW183" s="4">
        <v>9994</v>
      </c>
    </row>
    <row r="184" spans="1:76">
      <c r="A184" s="1560" t="s">
        <v>63</v>
      </c>
      <c r="B184" s="1560"/>
      <c r="C184" s="322">
        <v>0.3032258064516129</v>
      </c>
      <c r="D184" s="223"/>
      <c r="BW184" s="4">
        <v>2454</v>
      </c>
      <c r="BX184" s="466"/>
    </row>
    <row r="185" spans="1:76">
      <c r="B185" s="225"/>
    </row>
    <row r="190" spans="1:76">
      <c r="I190" s="224"/>
    </row>
    <row r="191" spans="1:76">
      <c r="I191" s="224"/>
    </row>
  </sheetData>
  <sheetProtection password="C955" sheet="1" objects="1" scenarios="1"/>
  <sortState ref="B57:AW71">
    <sortCondition ref="AW57:AW71"/>
  </sortState>
  <mergeCells count="64">
    <mergeCell ref="A183:B183"/>
    <mergeCell ref="A184:B184"/>
    <mergeCell ref="C7:E7"/>
    <mergeCell ref="W7:Y7"/>
    <mergeCell ref="AE7:AG7"/>
    <mergeCell ref="C9:E9"/>
    <mergeCell ref="A182:B182"/>
    <mergeCell ref="W5:Y5"/>
    <mergeCell ref="AE5:AG5"/>
    <mergeCell ref="AM5:AO5"/>
    <mergeCell ref="C6:E6"/>
    <mergeCell ref="G6:I6"/>
    <mergeCell ref="O6:Q6"/>
    <mergeCell ref="W6:Y6"/>
    <mergeCell ref="AE6:AG6"/>
    <mergeCell ref="AM2:AO2"/>
    <mergeCell ref="AT1:AT8"/>
    <mergeCell ref="AU1:AW1"/>
    <mergeCell ref="AD1:AD8"/>
    <mergeCell ref="AE1:AG1"/>
    <mergeCell ref="AK1:AK8"/>
    <mergeCell ref="AL1:AL8"/>
    <mergeCell ref="AM1:AO1"/>
    <mergeCell ref="AS1:AS8"/>
    <mergeCell ref="AU5:AW5"/>
    <mergeCell ref="AM4:AO4"/>
    <mergeCell ref="AM6:AO6"/>
    <mergeCell ref="AE3:AG3"/>
    <mergeCell ref="AM3:AO3"/>
    <mergeCell ref="AE4:AG4"/>
    <mergeCell ref="AM7:AO7"/>
    <mergeCell ref="C2:E2"/>
    <mergeCell ref="G2:I2"/>
    <mergeCell ref="O2:Q2"/>
    <mergeCell ref="W2:Y2"/>
    <mergeCell ref="AE2:AG2"/>
    <mergeCell ref="V1:V8"/>
    <mergeCell ref="W1:Y1"/>
    <mergeCell ref="AC1:AC8"/>
    <mergeCell ref="G3:I3"/>
    <mergeCell ref="O3:Q3"/>
    <mergeCell ref="W3:Y3"/>
    <mergeCell ref="G4:I4"/>
    <mergeCell ref="O4:Q4"/>
    <mergeCell ref="W4:Y4"/>
    <mergeCell ref="Z4:AB4"/>
    <mergeCell ref="G5:I5"/>
    <mergeCell ref="BA1:BA8"/>
    <mergeCell ref="BB1:BB8"/>
    <mergeCell ref="BC1:BC8"/>
    <mergeCell ref="BD1:BD8"/>
    <mergeCell ref="AU2:AW2"/>
    <mergeCell ref="AU4:AW4"/>
    <mergeCell ref="AU6:AW6"/>
    <mergeCell ref="AU7:AW7"/>
    <mergeCell ref="AU3:AW3"/>
    <mergeCell ref="G1:I1"/>
    <mergeCell ref="M1:M8"/>
    <mergeCell ref="N1:N8"/>
    <mergeCell ref="O1:Q1"/>
    <mergeCell ref="U1:U8"/>
    <mergeCell ref="O5:Q5"/>
    <mergeCell ref="G7:I7"/>
    <mergeCell ref="O7:Q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Y200"/>
  <sheetViews>
    <sheetView zoomScale="84" zoomScaleNormal="84" workbookViewId="0">
      <pane xSplit="17" ySplit="15" topLeftCell="AX16" activePane="bottomRight" state="frozen"/>
      <selection pane="topRight" activeCell="Q1" sqref="Q1"/>
      <selection pane="bottomLeft" activeCell="A16" sqref="A16"/>
      <selection pane="bottomRight" sqref="A1:XFD1048576"/>
    </sheetView>
  </sheetViews>
  <sheetFormatPr baseColWidth="10" defaultColWidth="6.5703125" defaultRowHeight="12.75"/>
  <cols>
    <col min="1" max="1" width="5.5703125" style="332" bestFit="1" customWidth="1"/>
    <col min="2" max="2" width="6.140625" style="332" bestFit="1" customWidth="1"/>
    <col min="3" max="3" width="6.140625" style="334" customWidth="1"/>
    <col min="4" max="5" width="18.28515625" style="415" hidden="1" customWidth="1"/>
    <col min="6" max="6" width="19.42578125" style="415" hidden="1" customWidth="1"/>
    <col min="7" max="7" width="34" style="415" customWidth="1"/>
    <col min="8" max="8" width="17.85546875" style="415" customWidth="1"/>
    <col min="9" max="9" width="5.5703125" style="415" customWidth="1"/>
    <col min="10" max="10" width="5.140625" style="416" hidden="1" customWidth="1"/>
    <col min="11" max="11" width="5.5703125" style="417" hidden="1" customWidth="1"/>
    <col min="12" max="12" width="7.85546875" style="417" hidden="1" customWidth="1"/>
    <col min="13" max="13" width="7.85546875" style="418" hidden="1" customWidth="1"/>
    <col min="14" max="14" width="9.85546875" style="418" hidden="1" customWidth="1"/>
    <col min="15" max="15" width="7.85546875" style="418" hidden="1" customWidth="1"/>
    <col min="16" max="17" width="8" style="418" hidden="1" customWidth="1"/>
    <col min="18" max="18" width="7.85546875" style="418" bestFit="1" customWidth="1"/>
    <col min="19" max="20" width="8.28515625" style="419" bestFit="1" customWidth="1"/>
    <col min="21" max="21" width="7.85546875" style="418" hidden="1" customWidth="1"/>
    <col min="22" max="22" width="9.85546875" style="418" hidden="1" customWidth="1"/>
    <col min="23" max="23" width="7.85546875" style="418" hidden="1" customWidth="1"/>
    <col min="24" max="24" width="8" style="418" hidden="1" customWidth="1"/>
    <col min="25" max="25" width="8" style="418" bestFit="1" customWidth="1"/>
    <col min="26" max="26" width="8.28515625" style="418" bestFit="1" customWidth="1"/>
    <col min="27" max="28" width="8.28515625" style="419" bestFit="1" customWidth="1"/>
    <col min="29" max="29" width="7.85546875" style="418" hidden="1" customWidth="1"/>
    <col min="30" max="30" width="9.85546875" style="418" hidden="1" customWidth="1"/>
    <col min="31" max="31" width="7.85546875" style="418" hidden="1" customWidth="1"/>
    <col min="32" max="32" width="8" style="418" hidden="1" customWidth="1"/>
    <col min="33" max="33" width="8" style="418" bestFit="1" customWidth="1"/>
    <col min="34" max="34" width="8.28515625" style="418" bestFit="1" customWidth="1"/>
    <col min="35" max="36" width="8.28515625" style="419" bestFit="1" customWidth="1"/>
    <col min="37" max="37" width="7.85546875" style="418" hidden="1" customWidth="1"/>
    <col min="38" max="38" width="9.85546875" style="418" hidden="1" customWidth="1"/>
    <col min="39" max="39" width="7.85546875" style="418" hidden="1" customWidth="1"/>
    <col min="40" max="40" width="8" style="418" hidden="1" customWidth="1"/>
    <col min="41" max="41" width="8" style="418" bestFit="1" customWidth="1"/>
    <col min="42" max="42" width="8.28515625" style="418" bestFit="1" customWidth="1"/>
    <col min="43" max="44" width="8.28515625" style="419" bestFit="1" customWidth="1"/>
    <col min="45" max="45" width="7.85546875" style="418" hidden="1" customWidth="1"/>
    <col min="46" max="46" width="9.85546875" style="418" hidden="1" customWidth="1"/>
    <col min="47" max="47" width="7.85546875" style="418" hidden="1" customWidth="1"/>
    <col min="48" max="48" width="8" style="418" hidden="1" customWidth="1"/>
    <col min="49" max="49" width="8" style="418" bestFit="1" customWidth="1"/>
    <col min="50" max="50" width="8.28515625" style="418" bestFit="1" customWidth="1"/>
    <col min="51" max="52" width="8.28515625" style="420" bestFit="1" customWidth="1"/>
    <col min="53" max="53" width="7.85546875" style="418" hidden="1" customWidth="1"/>
    <col min="54" max="54" width="9.85546875" style="418" hidden="1" customWidth="1"/>
    <col min="55" max="55" width="7.85546875" style="418" hidden="1" customWidth="1"/>
    <col min="56" max="56" width="8" style="418" hidden="1" customWidth="1"/>
    <col min="57" max="59" width="8" style="418" bestFit="1" customWidth="1"/>
    <col min="60" max="60" width="9.85546875" style="418" hidden="1" customWidth="1"/>
    <col min="61" max="61" width="9.85546875" style="334" hidden="1" customWidth="1"/>
    <col min="62" max="62" width="3.7109375" style="334" hidden="1" customWidth="1"/>
    <col min="63" max="63" width="10.28515625" style="334" bestFit="1" customWidth="1"/>
    <col min="64" max="65" width="8" style="334" hidden="1" customWidth="1"/>
    <col min="66" max="66" width="10.28515625" style="334" bestFit="1" customWidth="1"/>
    <col min="67" max="67" width="6.42578125" style="334" bestFit="1" customWidth="1"/>
    <col min="68" max="68" width="6.140625" style="421" hidden="1" customWidth="1"/>
    <col min="69" max="75" width="6.140625" style="334" hidden="1" customWidth="1"/>
    <col min="76" max="76" width="6.140625" style="334" bestFit="1" customWidth="1"/>
    <col min="77" max="16384" width="6.5703125" style="334"/>
  </cols>
  <sheetData>
    <row r="1" spans="1:76" s="332" customFormat="1">
      <c r="A1" s="578"/>
      <c r="B1" s="579"/>
      <c r="C1" s="579"/>
      <c r="D1" s="579"/>
      <c r="E1" s="579" t="s">
        <v>4270</v>
      </c>
      <c r="F1" s="579"/>
      <c r="G1" s="579"/>
      <c r="H1" s="579"/>
      <c r="I1" s="579"/>
      <c r="J1" s="1590" t="s">
        <v>8</v>
      </c>
      <c r="K1" s="1590"/>
      <c r="L1" s="1590"/>
      <c r="M1" s="579"/>
      <c r="N1" s="579"/>
      <c r="O1" s="579"/>
      <c r="P1" s="1580" t="s">
        <v>2</v>
      </c>
      <c r="Q1" s="1577" t="s">
        <v>3</v>
      </c>
      <c r="R1" s="1591" t="s">
        <v>5</v>
      </c>
      <c r="S1" s="1591"/>
      <c r="T1" s="1591"/>
      <c r="U1" s="579"/>
      <c r="V1" s="579"/>
      <c r="W1" s="579"/>
      <c r="X1" s="1580" t="s">
        <v>2</v>
      </c>
      <c r="Y1" s="1577" t="s">
        <v>3</v>
      </c>
      <c r="Z1" s="1579" t="s">
        <v>4</v>
      </c>
      <c r="AA1" s="1579"/>
      <c r="AB1" s="1579"/>
      <c r="AC1" s="579"/>
      <c r="AD1" s="579"/>
      <c r="AE1" s="579"/>
      <c r="AF1" s="1580" t="s">
        <v>2</v>
      </c>
      <c r="AG1" s="1577" t="s">
        <v>3</v>
      </c>
      <c r="AH1" s="1582" t="s">
        <v>1</v>
      </c>
      <c r="AI1" s="1582"/>
      <c r="AJ1" s="1582"/>
      <c r="AK1" s="579"/>
      <c r="AL1" s="579"/>
      <c r="AM1" s="579"/>
      <c r="AN1" s="1580" t="s">
        <v>2</v>
      </c>
      <c r="AO1" s="1577" t="s">
        <v>3</v>
      </c>
      <c r="AP1" s="1587" t="s">
        <v>8</v>
      </c>
      <c r="AQ1" s="1587"/>
      <c r="AR1" s="1587"/>
      <c r="AS1" s="579"/>
      <c r="AT1" s="579"/>
      <c r="AU1" s="579"/>
      <c r="AV1" s="1580" t="s">
        <v>2</v>
      </c>
      <c r="AW1" s="1577" t="s">
        <v>3</v>
      </c>
      <c r="AX1" s="1588" t="s">
        <v>6</v>
      </c>
      <c r="AY1" s="1588"/>
      <c r="AZ1" s="1588"/>
      <c r="BA1" s="579"/>
      <c r="BB1" s="579"/>
      <c r="BC1" s="579"/>
      <c r="BD1" s="1580" t="s">
        <v>2</v>
      </c>
      <c r="BE1" s="1577" t="s">
        <v>3</v>
      </c>
      <c r="BF1" s="1583" t="s">
        <v>9</v>
      </c>
      <c r="BG1" s="1585" t="s">
        <v>10</v>
      </c>
      <c r="BH1" s="579"/>
      <c r="BI1" s="579"/>
      <c r="BJ1" s="580"/>
      <c r="BK1" s="579"/>
      <c r="BL1" s="579"/>
      <c r="BM1" s="579"/>
      <c r="BN1" s="579" t="s">
        <v>0</v>
      </c>
      <c r="BO1" s="579" t="s">
        <v>0</v>
      </c>
      <c r="BP1" s="581" t="s">
        <v>0</v>
      </c>
      <c r="BQ1" s="579" t="s">
        <v>0</v>
      </c>
      <c r="BR1" s="579"/>
      <c r="BS1" s="579"/>
      <c r="BT1" s="579"/>
      <c r="BU1" s="579"/>
      <c r="BV1" s="579"/>
      <c r="BW1" s="579"/>
      <c r="BX1" s="582"/>
    </row>
    <row r="2" spans="1:76">
      <c r="A2" s="583"/>
      <c r="B2" s="584"/>
      <c r="C2" s="1569" t="s">
        <v>11</v>
      </c>
      <c r="D2" s="1569"/>
      <c r="E2" s="1569"/>
      <c r="F2" s="1569"/>
      <c r="G2" s="1569"/>
      <c r="H2" s="1569"/>
      <c r="I2" s="585"/>
      <c r="J2" s="1571" t="s">
        <v>12</v>
      </c>
      <c r="K2" s="1571"/>
      <c r="L2" s="1571"/>
      <c r="M2" s="586"/>
      <c r="N2" s="586"/>
      <c r="O2" s="586"/>
      <c r="P2" s="1581"/>
      <c r="Q2" s="1578"/>
      <c r="R2" s="1572" t="s">
        <v>12</v>
      </c>
      <c r="S2" s="1572"/>
      <c r="T2" s="1572"/>
      <c r="U2" s="586"/>
      <c r="V2" s="586"/>
      <c r="W2" s="586"/>
      <c r="X2" s="1581"/>
      <c r="Y2" s="1578"/>
      <c r="Z2" s="1573" t="s">
        <v>13</v>
      </c>
      <c r="AA2" s="1573"/>
      <c r="AB2" s="1573"/>
      <c r="AC2" s="586"/>
      <c r="AD2" s="586"/>
      <c r="AE2" s="586"/>
      <c r="AF2" s="1581"/>
      <c r="AG2" s="1578"/>
      <c r="AH2" s="1574" t="s">
        <v>14</v>
      </c>
      <c r="AI2" s="1574"/>
      <c r="AJ2" s="1574"/>
      <c r="AK2" s="586"/>
      <c r="AL2" s="586"/>
      <c r="AM2" s="586"/>
      <c r="AN2" s="1581"/>
      <c r="AO2" s="1578"/>
      <c r="AP2" s="1575" t="s">
        <v>15</v>
      </c>
      <c r="AQ2" s="1575"/>
      <c r="AR2" s="1575"/>
      <c r="AS2" s="586"/>
      <c r="AT2" s="586"/>
      <c r="AU2" s="586"/>
      <c r="AV2" s="1581"/>
      <c r="AW2" s="1578"/>
      <c r="AX2" s="1576" t="s">
        <v>16</v>
      </c>
      <c r="AY2" s="1576"/>
      <c r="AZ2" s="1576"/>
      <c r="BA2" s="586"/>
      <c r="BB2" s="586"/>
      <c r="BC2" s="586"/>
      <c r="BD2" s="1581"/>
      <c r="BE2" s="1578"/>
      <c r="BF2" s="1584"/>
      <c r="BG2" s="1586"/>
      <c r="BH2" s="587" t="s">
        <v>0</v>
      </c>
      <c r="BI2" s="588"/>
      <c r="BJ2" s="589"/>
      <c r="BK2" s="584" t="s">
        <v>0</v>
      </c>
      <c r="BL2" s="584"/>
      <c r="BM2" s="584"/>
      <c r="BN2" s="584" t="s">
        <v>0</v>
      </c>
      <c r="BO2" s="584" t="s">
        <v>0</v>
      </c>
      <c r="BP2" s="590" t="s">
        <v>0</v>
      </c>
      <c r="BQ2" s="584" t="s">
        <v>0</v>
      </c>
      <c r="BR2" s="584"/>
      <c r="BS2" s="584"/>
      <c r="BT2" s="584"/>
      <c r="BU2" s="584"/>
      <c r="BV2" s="584"/>
      <c r="BW2" s="584"/>
      <c r="BX2" s="591"/>
    </row>
    <row r="3" spans="1:76">
      <c r="A3" s="583"/>
      <c r="B3" s="584"/>
      <c r="C3" s="584"/>
      <c r="D3" s="584"/>
      <c r="E3" s="584"/>
      <c r="F3" s="584"/>
      <c r="G3" s="592" t="s">
        <v>4389</v>
      </c>
      <c r="H3" s="584"/>
      <c r="I3" s="584"/>
      <c r="J3" s="1571"/>
      <c r="K3" s="1571"/>
      <c r="L3" s="1571"/>
      <c r="M3" s="586"/>
      <c r="N3" s="586"/>
      <c r="O3" s="586"/>
      <c r="P3" s="1581"/>
      <c r="Q3" s="1578"/>
      <c r="R3" s="1572"/>
      <c r="S3" s="1572"/>
      <c r="T3" s="1572"/>
      <c r="U3" s="586"/>
      <c r="V3" s="586"/>
      <c r="W3" s="586"/>
      <c r="X3" s="1581"/>
      <c r="Y3" s="1578"/>
      <c r="Z3" s="1573"/>
      <c r="AA3" s="1573"/>
      <c r="AB3" s="1573"/>
      <c r="AC3" s="586"/>
      <c r="AD3" s="586"/>
      <c r="AE3" s="586"/>
      <c r="AF3" s="1581"/>
      <c r="AG3" s="1578"/>
      <c r="AH3" s="1574"/>
      <c r="AI3" s="1574"/>
      <c r="AJ3" s="1574"/>
      <c r="AK3" s="586"/>
      <c r="AL3" s="586"/>
      <c r="AM3" s="586"/>
      <c r="AN3" s="1581"/>
      <c r="AO3" s="1578"/>
      <c r="AP3" s="1575"/>
      <c r="AQ3" s="1575"/>
      <c r="AR3" s="1575"/>
      <c r="AS3" s="586"/>
      <c r="AT3" s="586"/>
      <c r="AU3" s="586"/>
      <c r="AV3" s="1581"/>
      <c r="AW3" s="1578"/>
      <c r="AX3" s="1576"/>
      <c r="AY3" s="1576"/>
      <c r="AZ3" s="1576"/>
      <c r="BA3" s="586"/>
      <c r="BB3" s="586"/>
      <c r="BC3" s="586"/>
      <c r="BD3" s="1581"/>
      <c r="BE3" s="1578"/>
      <c r="BF3" s="1584"/>
      <c r="BG3" s="1586"/>
      <c r="BH3" s="585"/>
      <c r="BI3" s="585"/>
      <c r="BJ3" s="589"/>
      <c r="BK3" s="585"/>
      <c r="BL3" s="585"/>
      <c r="BM3" s="585"/>
      <c r="BN3" s="950"/>
      <c r="BO3" s="585"/>
      <c r="BP3" s="585"/>
      <c r="BQ3" s="585"/>
      <c r="BR3" s="587"/>
      <c r="BS3" s="587">
        <v>1</v>
      </c>
      <c r="BT3" s="587">
        <v>2</v>
      </c>
      <c r="BU3" s="587">
        <v>3</v>
      </c>
      <c r="BV3" s="587">
        <v>4</v>
      </c>
      <c r="BW3" s="587">
        <v>5</v>
      </c>
      <c r="BX3" s="593"/>
    </row>
    <row r="4" spans="1:76">
      <c r="A4" s="583"/>
      <c r="B4" s="584"/>
      <c r="C4" s="584"/>
      <c r="D4" s="584"/>
      <c r="E4" s="584"/>
      <c r="F4" s="584"/>
      <c r="G4" s="584"/>
      <c r="H4" s="584"/>
      <c r="I4" s="584"/>
      <c r="J4" s="1571"/>
      <c r="K4" s="1571"/>
      <c r="L4" s="1571"/>
      <c r="M4" s="586"/>
      <c r="N4" s="586"/>
      <c r="O4" s="586"/>
      <c r="P4" s="1581"/>
      <c r="Q4" s="1578"/>
      <c r="R4" s="1572"/>
      <c r="S4" s="1572"/>
      <c r="T4" s="1572"/>
      <c r="U4" s="586"/>
      <c r="V4" s="586"/>
      <c r="W4" s="586"/>
      <c r="X4" s="1581"/>
      <c r="Y4" s="1578"/>
      <c r="Z4" s="1573"/>
      <c r="AA4" s="1573"/>
      <c r="AB4" s="1573"/>
      <c r="AC4" s="1589" t="s">
        <v>0</v>
      </c>
      <c r="AD4" s="1589"/>
      <c r="AE4" s="1589"/>
      <c r="AF4" s="1581"/>
      <c r="AG4" s="1578"/>
      <c r="AH4" s="1574"/>
      <c r="AI4" s="1574"/>
      <c r="AJ4" s="1574"/>
      <c r="AK4" s="586"/>
      <c r="AL4" s="586"/>
      <c r="AM4" s="586"/>
      <c r="AN4" s="1581"/>
      <c r="AO4" s="1578"/>
      <c r="AP4" s="1575"/>
      <c r="AQ4" s="1575"/>
      <c r="AR4" s="1575"/>
      <c r="AS4" s="586"/>
      <c r="AT4" s="586"/>
      <c r="AU4" s="586"/>
      <c r="AV4" s="1581"/>
      <c r="AW4" s="1578"/>
      <c r="AX4" s="1576"/>
      <c r="AY4" s="1576"/>
      <c r="AZ4" s="1576"/>
      <c r="BA4" s="586"/>
      <c r="BB4" s="586"/>
      <c r="BC4" s="586"/>
      <c r="BD4" s="1581"/>
      <c r="BE4" s="1578"/>
      <c r="BF4" s="1584"/>
      <c r="BG4" s="1586"/>
      <c r="BH4" s="585"/>
      <c r="BI4" s="585"/>
      <c r="BJ4" s="589"/>
      <c r="BK4" s="585"/>
      <c r="BL4" s="585"/>
      <c r="BM4" s="585"/>
      <c r="BN4" s="950"/>
      <c r="BO4" s="585"/>
      <c r="BP4" s="585"/>
      <c r="BQ4" s="585"/>
      <c r="BR4" s="587"/>
      <c r="BS4" s="587" t="s">
        <v>3866</v>
      </c>
      <c r="BT4" s="587" t="s">
        <v>3868</v>
      </c>
      <c r="BU4" s="587" t="s">
        <v>3867</v>
      </c>
      <c r="BV4" s="587" t="s">
        <v>3869</v>
      </c>
      <c r="BW4" s="587" t="s">
        <v>3990</v>
      </c>
      <c r="BX4" s="593"/>
    </row>
    <row r="5" spans="1:76">
      <c r="A5" s="583"/>
      <c r="B5" s="584"/>
      <c r="C5" s="584"/>
      <c r="D5" s="584"/>
      <c r="E5" s="584"/>
      <c r="F5" s="584"/>
      <c r="G5" s="584"/>
      <c r="H5" s="584"/>
      <c r="I5" s="584"/>
      <c r="J5" s="1571"/>
      <c r="K5" s="1571"/>
      <c r="L5" s="1571"/>
      <c r="M5" s="586"/>
      <c r="N5" s="586"/>
      <c r="O5" s="586"/>
      <c r="P5" s="1581"/>
      <c r="Q5" s="1578"/>
      <c r="R5" s="1572"/>
      <c r="S5" s="1572"/>
      <c r="T5" s="1572"/>
      <c r="U5" s="586"/>
      <c r="V5" s="586"/>
      <c r="W5" s="586"/>
      <c r="X5" s="1581"/>
      <c r="Y5" s="1578"/>
      <c r="Z5" s="1573"/>
      <c r="AA5" s="1573"/>
      <c r="AB5" s="1573"/>
      <c r="AC5" s="586"/>
      <c r="AD5" s="586"/>
      <c r="AE5" s="586"/>
      <c r="AF5" s="1581"/>
      <c r="AG5" s="1578"/>
      <c r="AH5" s="1574"/>
      <c r="AI5" s="1574"/>
      <c r="AJ5" s="1574"/>
      <c r="AK5" s="586"/>
      <c r="AL5" s="586"/>
      <c r="AM5" s="586"/>
      <c r="AN5" s="1581"/>
      <c r="AO5" s="1578"/>
      <c r="AP5" s="1575"/>
      <c r="AQ5" s="1575"/>
      <c r="AR5" s="1575"/>
      <c r="AS5" s="586"/>
      <c r="AT5" s="586"/>
      <c r="AU5" s="586"/>
      <c r="AV5" s="1581"/>
      <c r="AW5" s="1578"/>
      <c r="AX5" s="1576"/>
      <c r="AY5" s="1576"/>
      <c r="AZ5" s="1576"/>
      <c r="BA5" s="586"/>
      <c r="BB5" s="586"/>
      <c r="BC5" s="586"/>
      <c r="BD5" s="1581"/>
      <c r="BE5" s="1578"/>
      <c r="BF5" s="1584"/>
      <c r="BG5" s="1586"/>
      <c r="BH5" s="585"/>
      <c r="BI5" s="585"/>
      <c r="BJ5" s="589"/>
      <c r="BK5" s="950"/>
      <c r="BL5" s="585"/>
      <c r="BM5" s="585"/>
      <c r="BN5" s="950"/>
      <c r="BO5" s="585"/>
      <c r="BP5" s="585"/>
      <c r="BQ5" s="585"/>
      <c r="BR5" s="587"/>
      <c r="BS5" s="587"/>
      <c r="BT5" s="587"/>
      <c r="BU5" s="587"/>
      <c r="BV5" s="587"/>
      <c r="BW5" s="587"/>
      <c r="BX5" s="593"/>
    </row>
    <row r="6" spans="1:76">
      <c r="A6" s="583"/>
      <c r="B6" s="584"/>
      <c r="C6" s="1569"/>
      <c r="D6" s="1569"/>
      <c r="E6" s="1569"/>
      <c r="F6" s="1569"/>
      <c r="G6" s="1569"/>
      <c r="H6" s="1569"/>
      <c r="I6" s="585"/>
      <c r="J6" s="1571">
        <v>20</v>
      </c>
      <c r="K6" s="1571"/>
      <c r="L6" s="1571"/>
      <c r="M6" s="586" t="s">
        <v>0</v>
      </c>
      <c r="N6" s="586"/>
      <c r="O6" s="586"/>
      <c r="P6" s="1581"/>
      <c r="Q6" s="1578"/>
      <c r="R6" s="1572"/>
      <c r="S6" s="1572"/>
      <c r="T6" s="1572"/>
      <c r="U6" s="586"/>
      <c r="V6" s="586"/>
      <c r="W6" s="586"/>
      <c r="X6" s="1581"/>
      <c r="Y6" s="1578"/>
      <c r="Z6" s="1573"/>
      <c r="AA6" s="1573"/>
      <c r="AB6" s="1573"/>
      <c r="AC6" s="586"/>
      <c r="AD6" s="586"/>
      <c r="AE6" s="586"/>
      <c r="AF6" s="1581"/>
      <c r="AG6" s="1578"/>
      <c r="AH6" s="1574"/>
      <c r="AI6" s="1574"/>
      <c r="AJ6" s="1574"/>
      <c r="AK6" s="586"/>
      <c r="AL6" s="586"/>
      <c r="AM6" s="586"/>
      <c r="AN6" s="1581"/>
      <c r="AO6" s="1578"/>
      <c r="AP6" s="1575"/>
      <c r="AQ6" s="1575"/>
      <c r="AR6" s="1575"/>
      <c r="AS6" s="586"/>
      <c r="AT6" s="586"/>
      <c r="AU6" s="586"/>
      <c r="AV6" s="1581"/>
      <c r="AW6" s="1578"/>
      <c r="AX6" s="1576"/>
      <c r="AY6" s="1576"/>
      <c r="AZ6" s="1576"/>
      <c r="BA6" s="586"/>
      <c r="BB6" s="586"/>
      <c r="BC6" s="586"/>
      <c r="BD6" s="1581"/>
      <c r="BE6" s="1578"/>
      <c r="BF6" s="1584"/>
      <c r="BG6" s="1586"/>
      <c r="BH6" s="585"/>
      <c r="BI6" s="585"/>
      <c r="BJ6" s="589"/>
      <c r="BK6" s="585"/>
      <c r="BL6" s="594"/>
      <c r="BM6" s="587"/>
      <c r="BN6" s="595"/>
      <c r="BO6" s="587"/>
      <c r="BP6" s="587"/>
      <c r="BQ6" s="587"/>
      <c r="BR6" s="587"/>
      <c r="BS6" s="587"/>
      <c r="BT6" s="587"/>
      <c r="BU6" s="587"/>
      <c r="BV6" s="587"/>
      <c r="BW6" s="587"/>
      <c r="BX6" s="593"/>
    </row>
    <row r="7" spans="1:76">
      <c r="A7" s="583"/>
      <c r="B7" s="584"/>
      <c r="C7" s="1569" t="s">
        <v>24</v>
      </c>
      <c r="D7" s="1569"/>
      <c r="E7" s="1569"/>
      <c r="F7" s="1569"/>
      <c r="G7" s="1569"/>
      <c r="H7" s="1569"/>
      <c r="I7" s="585"/>
      <c r="J7" s="1571">
        <v>40</v>
      </c>
      <c r="K7" s="1571"/>
      <c r="L7" s="1571"/>
      <c r="M7" s="586"/>
      <c r="N7" s="586"/>
      <c r="O7" s="586"/>
      <c r="P7" s="1581"/>
      <c r="Q7" s="1578"/>
      <c r="R7" s="1572">
        <v>30</v>
      </c>
      <c r="S7" s="1572"/>
      <c r="T7" s="1572"/>
      <c r="U7" s="586"/>
      <c r="V7" s="586"/>
      <c r="W7" s="586"/>
      <c r="X7" s="1581"/>
      <c r="Y7" s="1578"/>
      <c r="Z7" s="1573">
        <v>25</v>
      </c>
      <c r="AA7" s="1573"/>
      <c r="AB7" s="1573"/>
      <c r="AC7" s="586"/>
      <c r="AD7" s="586"/>
      <c r="AE7" s="586"/>
      <c r="AF7" s="1581"/>
      <c r="AG7" s="1578"/>
      <c r="AH7" s="1574">
        <v>30</v>
      </c>
      <c r="AI7" s="1574"/>
      <c r="AJ7" s="1574"/>
      <c r="AK7" s="586"/>
      <c r="AL7" s="586"/>
      <c r="AM7" s="586"/>
      <c r="AN7" s="1581"/>
      <c r="AO7" s="1578"/>
      <c r="AP7" s="1575">
        <v>20</v>
      </c>
      <c r="AQ7" s="1575"/>
      <c r="AR7" s="1575"/>
      <c r="AS7" s="586"/>
      <c r="AT7" s="586"/>
      <c r="AU7" s="586"/>
      <c r="AV7" s="1581"/>
      <c r="AW7" s="1578"/>
      <c r="AX7" s="1576">
        <v>15</v>
      </c>
      <c r="AY7" s="1576"/>
      <c r="AZ7" s="1576"/>
      <c r="BA7" s="586"/>
      <c r="BB7" s="586"/>
      <c r="BC7" s="586"/>
      <c r="BD7" s="1581"/>
      <c r="BE7" s="1578"/>
      <c r="BF7" s="1584"/>
      <c r="BG7" s="1586"/>
      <c r="BH7" s="585"/>
      <c r="BI7" s="585"/>
      <c r="BJ7" s="589"/>
      <c r="BK7" s="585"/>
      <c r="BL7" s="587"/>
      <c r="BM7" s="587"/>
      <c r="BN7" s="595"/>
      <c r="BO7" s="587"/>
      <c r="BP7" s="587"/>
      <c r="BQ7" s="587"/>
      <c r="BR7" s="596"/>
      <c r="BS7" s="597">
        <v>2.0868055555555556E-2</v>
      </c>
      <c r="BT7" s="597">
        <v>1.3981481481481482E-2</v>
      </c>
      <c r="BU7" s="587"/>
      <c r="BV7" s="587"/>
      <c r="BW7" s="587"/>
      <c r="BX7" s="593"/>
    </row>
    <row r="8" spans="1:76" ht="54.75" customHeight="1">
      <c r="A8" s="598" t="s">
        <v>25</v>
      </c>
      <c r="B8" s="599" t="s">
        <v>26</v>
      </c>
      <c r="C8" s="600" t="s">
        <v>27</v>
      </c>
      <c r="D8" s="1570" t="s">
        <v>28</v>
      </c>
      <c r="E8" s="1570"/>
      <c r="F8" s="1570"/>
      <c r="G8" s="601"/>
      <c r="H8" s="601" t="s">
        <v>29</v>
      </c>
      <c r="I8" s="602" t="s">
        <v>82</v>
      </c>
      <c r="J8" s="603" t="s">
        <v>30</v>
      </c>
      <c r="K8" s="604" t="s">
        <v>31</v>
      </c>
      <c r="L8" s="604" t="s">
        <v>32</v>
      </c>
      <c r="M8" s="605" t="s">
        <v>33</v>
      </c>
      <c r="N8" s="605" t="s">
        <v>34</v>
      </c>
      <c r="O8" s="605" t="s">
        <v>35</v>
      </c>
      <c r="P8" s="1581"/>
      <c r="Q8" s="1578"/>
      <c r="R8" s="606" t="s">
        <v>30</v>
      </c>
      <c r="S8" s="604" t="s">
        <v>31</v>
      </c>
      <c r="T8" s="604" t="s">
        <v>32</v>
      </c>
      <c r="U8" s="605" t="s">
        <v>33</v>
      </c>
      <c r="V8" s="605" t="s">
        <v>34</v>
      </c>
      <c r="W8" s="605" t="s">
        <v>35</v>
      </c>
      <c r="X8" s="1581"/>
      <c r="Y8" s="1578"/>
      <c r="Z8" s="606" t="s">
        <v>30</v>
      </c>
      <c r="AA8" s="604" t="s">
        <v>31</v>
      </c>
      <c r="AB8" s="604" t="s">
        <v>32</v>
      </c>
      <c r="AC8" s="605" t="s">
        <v>33</v>
      </c>
      <c r="AD8" s="605" t="s">
        <v>34</v>
      </c>
      <c r="AE8" s="605" t="s">
        <v>35</v>
      </c>
      <c r="AF8" s="1581"/>
      <c r="AG8" s="1578"/>
      <c r="AH8" s="606" t="s">
        <v>30</v>
      </c>
      <c r="AI8" s="604" t="s">
        <v>31</v>
      </c>
      <c r="AJ8" s="604" t="s">
        <v>32</v>
      </c>
      <c r="AK8" s="605" t="s">
        <v>33</v>
      </c>
      <c r="AL8" s="605" t="s">
        <v>34</v>
      </c>
      <c r="AM8" s="605" t="s">
        <v>35</v>
      </c>
      <c r="AN8" s="1581"/>
      <c r="AO8" s="1578"/>
      <c r="AP8" s="606" t="s">
        <v>30</v>
      </c>
      <c r="AQ8" s="604" t="s">
        <v>31</v>
      </c>
      <c r="AR8" s="604" t="s">
        <v>32</v>
      </c>
      <c r="AS8" s="605" t="s">
        <v>33</v>
      </c>
      <c r="AT8" s="605" t="s">
        <v>34</v>
      </c>
      <c r="AU8" s="605" t="s">
        <v>35</v>
      </c>
      <c r="AV8" s="1581"/>
      <c r="AW8" s="1578"/>
      <c r="AX8" s="606" t="s">
        <v>30</v>
      </c>
      <c r="AY8" s="607" t="s">
        <v>31</v>
      </c>
      <c r="AZ8" s="607" t="s">
        <v>32</v>
      </c>
      <c r="BA8" s="605" t="s">
        <v>33</v>
      </c>
      <c r="BB8" s="605" t="s">
        <v>34</v>
      </c>
      <c r="BC8" s="605" t="s">
        <v>35</v>
      </c>
      <c r="BD8" s="1581"/>
      <c r="BE8" s="1578"/>
      <c r="BF8" s="1584"/>
      <c r="BG8" s="1586"/>
      <c r="BH8" s="605" t="s">
        <v>36</v>
      </c>
      <c r="BI8" s="605" t="s">
        <v>37</v>
      </c>
      <c r="BJ8" s="589"/>
      <c r="BK8" s="600" t="s">
        <v>38</v>
      </c>
      <c r="BL8" s="608" t="s">
        <v>39</v>
      </c>
      <c r="BM8" s="608" t="s">
        <v>40</v>
      </c>
      <c r="BN8" s="609" t="s">
        <v>41</v>
      </c>
      <c r="BO8" s="608" t="s">
        <v>42</v>
      </c>
      <c r="BP8" s="608" t="s">
        <v>43</v>
      </c>
      <c r="BQ8" s="608" t="s">
        <v>44</v>
      </c>
      <c r="BR8" s="587"/>
      <c r="BS8" s="587"/>
      <c r="BT8" s="587"/>
      <c r="BU8" s="587"/>
      <c r="BV8" s="587"/>
      <c r="BW8" s="587"/>
      <c r="BX8" s="610" t="s">
        <v>45</v>
      </c>
    </row>
    <row r="9" spans="1:76" hidden="1">
      <c r="A9" s="611" t="s">
        <v>0</v>
      </c>
      <c r="B9" s="612">
        <v>160</v>
      </c>
      <c r="C9" s="1562">
        <v>160</v>
      </c>
      <c r="D9" s="1562"/>
      <c r="E9" s="1562"/>
      <c r="F9" s="1562"/>
      <c r="G9" s="1562"/>
      <c r="H9" s="1562"/>
      <c r="I9" s="613"/>
      <c r="J9" s="614" t="s">
        <v>0</v>
      </c>
      <c r="K9" s="615"/>
      <c r="L9" s="615"/>
      <c r="M9" s="616"/>
      <c r="N9" s="617"/>
      <c r="O9" s="616" t="s">
        <v>0</v>
      </c>
      <c r="P9" s="616" t="s">
        <v>0</v>
      </c>
      <c r="Q9" s="616" t="s">
        <v>0</v>
      </c>
      <c r="R9" s="614"/>
      <c r="S9" s="618"/>
      <c r="T9" s="618"/>
      <c r="U9" s="616"/>
      <c r="V9" s="616"/>
      <c r="W9" s="616"/>
      <c r="X9" s="619"/>
      <c r="Y9" s="619"/>
      <c r="Z9" s="620"/>
      <c r="AA9" s="618"/>
      <c r="AB9" s="618"/>
      <c r="AC9" s="619"/>
      <c r="AD9" s="619"/>
      <c r="AE9" s="619"/>
      <c r="AF9" s="619"/>
      <c r="AG9" s="619"/>
      <c r="AH9" s="619" t="s">
        <v>0</v>
      </c>
      <c r="AI9" s="621"/>
      <c r="AJ9" s="621"/>
      <c r="AK9" s="620"/>
      <c r="AL9" s="622"/>
      <c r="AM9" s="620" t="s">
        <v>0</v>
      </c>
      <c r="AN9" s="620"/>
      <c r="AO9" s="619"/>
      <c r="AP9" s="616" t="s">
        <v>0</v>
      </c>
      <c r="AQ9" s="621"/>
      <c r="AR9" s="621"/>
      <c r="AS9" s="614"/>
      <c r="AT9" s="623"/>
      <c r="AU9" s="614" t="s">
        <v>0</v>
      </c>
      <c r="AV9" s="620"/>
      <c r="AW9" s="619"/>
      <c r="AX9" s="616" t="s">
        <v>0</v>
      </c>
      <c r="AY9" s="616"/>
      <c r="AZ9" s="616"/>
      <c r="BA9" s="614"/>
      <c r="BB9" s="623"/>
      <c r="BC9" s="614" t="s">
        <v>0</v>
      </c>
      <c r="BD9" s="620"/>
      <c r="BE9" s="619"/>
      <c r="BF9" s="620"/>
      <c r="BG9" s="620"/>
      <c r="BH9" s="620" t="s">
        <v>0</v>
      </c>
      <c r="BI9" s="612">
        <v>160</v>
      </c>
      <c r="BJ9" s="624"/>
      <c r="BK9" s="625">
        <v>0.80555555555555547</v>
      </c>
      <c r="BL9" s="625"/>
      <c r="BM9" s="626"/>
      <c r="BN9" s="626"/>
      <c r="BO9" s="626"/>
      <c r="BP9" s="626"/>
      <c r="BQ9" s="626"/>
      <c r="BR9" s="626"/>
      <c r="BS9" s="626"/>
      <c r="BT9" s="626"/>
      <c r="BU9" s="626"/>
      <c r="BV9" s="626"/>
      <c r="BW9" s="626"/>
      <c r="BX9" s="627"/>
    </row>
    <row r="10" spans="1:76" s="345" customFormat="1" hidden="1">
      <c r="A10" s="628">
        <v>1</v>
      </c>
      <c r="B10" s="629">
        <v>160</v>
      </c>
      <c r="C10" s="630"/>
      <c r="D10" s="631"/>
      <c r="E10" s="631"/>
      <c r="F10" s="631"/>
      <c r="G10" s="631"/>
      <c r="H10" s="631"/>
      <c r="I10" s="630"/>
      <c r="J10" s="632">
        <v>0.16666666666666666</v>
      </c>
      <c r="K10" s="633"/>
      <c r="L10" s="633"/>
      <c r="M10" s="634">
        <v>-0.16666666666666666</v>
      </c>
      <c r="N10" s="635">
        <v>0</v>
      </c>
      <c r="O10" s="634">
        <v>-0.16666666666666666</v>
      </c>
      <c r="P10" s="636" t="e">
        <v>#NUM!</v>
      </c>
      <c r="Q10" s="636" t="e">
        <v>#NUM!</v>
      </c>
      <c r="R10" s="637">
        <v>2.0833333333333332E-2</v>
      </c>
      <c r="S10" s="633"/>
      <c r="T10" s="633"/>
      <c r="U10" s="634">
        <v>-2.0833333333333332E-2</v>
      </c>
      <c r="V10" s="635">
        <v>0</v>
      </c>
      <c r="W10" s="634">
        <v>-2.0833333333333332E-2</v>
      </c>
      <c r="X10" s="636" t="e">
        <v>#NUM!</v>
      </c>
      <c r="Y10" s="636" t="e">
        <v>#NUM!</v>
      </c>
      <c r="Z10" s="637">
        <v>2.0833333333333332E-2</v>
      </c>
      <c r="AA10" s="633"/>
      <c r="AB10" s="633"/>
      <c r="AC10" s="634">
        <v>-2.0833333333333332E-2</v>
      </c>
      <c r="AD10" s="635">
        <v>0</v>
      </c>
      <c r="AE10" s="634">
        <v>-2.0833333333333332E-2</v>
      </c>
      <c r="AF10" s="636" t="e">
        <v>#NUM!</v>
      </c>
      <c r="AG10" s="636" t="e">
        <v>#NUM!</v>
      </c>
      <c r="AH10" s="638">
        <v>2.0833333333333332E-2</v>
      </c>
      <c r="AI10" s="633"/>
      <c r="AJ10" s="633"/>
      <c r="AK10" s="639">
        <v>-2.0833333333333332E-2</v>
      </c>
      <c r="AL10" s="635">
        <v>0</v>
      </c>
      <c r="AM10" s="639">
        <v>-2.0833333333333332E-2</v>
      </c>
      <c r="AN10" s="636" t="e">
        <v>#NUM!</v>
      </c>
      <c r="AO10" s="636" t="e">
        <v>#NUM!</v>
      </c>
      <c r="AP10" s="640">
        <v>3.4722222222222224E-2</v>
      </c>
      <c r="AQ10" s="633"/>
      <c r="AR10" s="633"/>
      <c r="AS10" s="639">
        <v>-3.4722222222222224E-2</v>
      </c>
      <c r="AT10" s="641">
        <v>0</v>
      </c>
      <c r="AU10" s="639">
        <v>-3.4722222222222224E-2</v>
      </c>
      <c r="AV10" s="636" t="e">
        <v>#NUM!</v>
      </c>
      <c r="AW10" s="636" t="e">
        <v>#NUM!</v>
      </c>
      <c r="AX10" s="637">
        <v>2.7777777777777776E-2</v>
      </c>
      <c r="AY10" s="642"/>
      <c r="AZ10" s="633"/>
      <c r="BA10" s="639">
        <v>-2.7777777777777776E-2</v>
      </c>
      <c r="BB10" s="635">
        <v>0</v>
      </c>
      <c r="BC10" s="639">
        <v>-2.7777777777777776E-2</v>
      </c>
      <c r="BD10" s="636" t="e">
        <v>#NUM!</v>
      </c>
      <c r="BE10" s="636" t="e">
        <v>#NUM!</v>
      </c>
      <c r="BF10" s="643" t="e">
        <v>#NUM!</v>
      </c>
      <c r="BG10" s="644"/>
      <c r="BH10" s="645">
        <v>-0.29166666666666669</v>
      </c>
      <c r="BI10" s="645">
        <v>-0.29166666666666669</v>
      </c>
      <c r="BJ10" s="589"/>
      <c r="BK10" s="646">
        <v>160</v>
      </c>
      <c r="BL10" s="647" t="e">
        <v>#NUM!</v>
      </c>
      <c r="BM10" s="647" t="e">
        <v>#NUM!</v>
      </c>
      <c r="BN10" s="595">
        <v>200</v>
      </c>
      <c r="BO10" s="595">
        <v>0</v>
      </c>
      <c r="BP10" s="648">
        <v>360</v>
      </c>
      <c r="BQ10" s="648">
        <v>360</v>
      </c>
      <c r="BR10" s="648">
        <v>360</v>
      </c>
      <c r="BS10" s="648">
        <v>360</v>
      </c>
      <c r="BT10" s="648">
        <v>360</v>
      </c>
      <c r="BU10" s="648">
        <v>360</v>
      </c>
      <c r="BV10" s="648">
        <v>360</v>
      </c>
      <c r="BW10" s="648">
        <v>360</v>
      </c>
      <c r="BX10" s="649">
        <v>360</v>
      </c>
    </row>
    <row r="11" spans="1:76" s="345" customFormat="1" hidden="1">
      <c r="A11" s="628">
        <v>2</v>
      </c>
      <c r="B11" s="629">
        <v>160</v>
      </c>
      <c r="C11" s="630"/>
      <c r="D11" s="631"/>
      <c r="E11" s="631"/>
      <c r="F11" s="631"/>
      <c r="G11" s="631"/>
      <c r="H11" s="631"/>
      <c r="I11" s="630"/>
      <c r="J11" s="632">
        <v>0.16666666666666666</v>
      </c>
      <c r="K11" s="633"/>
      <c r="L11" s="633"/>
      <c r="M11" s="634">
        <v>-0.16666666666666666</v>
      </c>
      <c r="N11" s="635">
        <v>0</v>
      </c>
      <c r="O11" s="634">
        <v>-0.16666666666666666</v>
      </c>
      <c r="P11" s="636" t="e">
        <v>#NUM!</v>
      </c>
      <c r="Q11" s="636" t="e">
        <v>#NUM!</v>
      </c>
      <c r="R11" s="637">
        <v>2.0833333333333332E-2</v>
      </c>
      <c r="S11" s="633"/>
      <c r="T11" s="633"/>
      <c r="U11" s="634">
        <v>-2.0833333333333332E-2</v>
      </c>
      <c r="V11" s="635">
        <v>0</v>
      </c>
      <c r="W11" s="634">
        <v>-2.0833333333333332E-2</v>
      </c>
      <c r="X11" s="636" t="e">
        <v>#NUM!</v>
      </c>
      <c r="Y11" s="636" t="e">
        <v>#NUM!</v>
      </c>
      <c r="Z11" s="637">
        <v>2.0833333333333332E-2</v>
      </c>
      <c r="AA11" s="633"/>
      <c r="AB11" s="633"/>
      <c r="AC11" s="634">
        <v>-2.0833333333333332E-2</v>
      </c>
      <c r="AD11" s="635">
        <v>0</v>
      </c>
      <c r="AE11" s="634">
        <v>-2.0833333333333332E-2</v>
      </c>
      <c r="AF11" s="636" t="e">
        <v>#NUM!</v>
      </c>
      <c r="AG11" s="636" t="e">
        <v>#NUM!</v>
      </c>
      <c r="AH11" s="637">
        <v>2.0833333333333332E-2</v>
      </c>
      <c r="AI11" s="633"/>
      <c r="AJ11" s="633"/>
      <c r="AK11" s="639">
        <v>-2.0833333333333332E-2</v>
      </c>
      <c r="AL11" s="635">
        <v>0</v>
      </c>
      <c r="AM11" s="639">
        <v>-2.0833333333333332E-2</v>
      </c>
      <c r="AN11" s="636" t="e">
        <v>#NUM!</v>
      </c>
      <c r="AO11" s="636" t="e">
        <v>#NUM!</v>
      </c>
      <c r="AP11" s="640">
        <v>3.4722222222222224E-2</v>
      </c>
      <c r="AQ11" s="633"/>
      <c r="AR11" s="633"/>
      <c r="AS11" s="639">
        <v>-3.4722222222222224E-2</v>
      </c>
      <c r="AT11" s="641">
        <v>0</v>
      </c>
      <c r="AU11" s="639">
        <v>-3.4722222222222224E-2</v>
      </c>
      <c r="AV11" s="636" t="e">
        <v>#NUM!</v>
      </c>
      <c r="AW11" s="636" t="e">
        <v>#NUM!</v>
      </c>
      <c r="AX11" s="637">
        <v>2.7777777777777776E-2</v>
      </c>
      <c r="AY11" s="642"/>
      <c r="AZ11" s="633"/>
      <c r="BA11" s="639">
        <v>-2.7777777777777776E-2</v>
      </c>
      <c r="BB11" s="635">
        <v>0</v>
      </c>
      <c r="BC11" s="639">
        <v>-2.7777777777777776E-2</v>
      </c>
      <c r="BD11" s="636" t="e">
        <v>#NUM!</v>
      </c>
      <c r="BE11" s="636" t="e">
        <v>#NUM!</v>
      </c>
      <c r="BF11" s="643" t="e">
        <v>#NUM!</v>
      </c>
      <c r="BG11" s="644"/>
      <c r="BH11" s="645">
        <v>-0.29166666666666669</v>
      </c>
      <c r="BI11" s="645">
        <v>-0.29166666666666669</v>
      </c>
      <c r="BJ11" s="589"/>
      <c r="BK11" s="646">
        <v>160</v>
      </c>
      <c r="BL11" s="647" t="e">
        <v>#NUM!</v>
      </c>
      <c r="BM11" s="647" t="e">
        <v>#NUM!</v>
      </c>
      <c r="BN11" s="595">
        <v>195</v>
      </c>
      <c r="BO11" s="595">
        <v>0</v>
      </c>
      <c r="BP11" s="648">
        <v>355</v>
      </c>
      <c r="BQ11" s="648">
        <v>355</v>
      </c>
      <c r="BR11" s="648">
        <v>355</v>
      </c>
      <c r="BS11" s="648">
        <v>355</v>
      </c>
      <c r="BT11" s="648">
        <v>355</v>
      </c>
      <c r="BU11" s="648">
        <v>355</v>
      </c>
      <c r="BV11" s="648">
        <v>355</v>
      </c>
      <c r="BW11" s="648">
        <v>355</v>
      </c>
      <c r="BX11" s="649">
        <v>355</v>
      </c>
    </row>
    <row r="12" spans="1:76" s="345" customFormat="1" hidden="1">
      <c r="A12" s="628">
        <v>3</v>
      </c>
      <c r="B12" s="629">
        <v>160</v>
      </c>
      <c r="C12" s="650"/>
      <c r="D12" s="651"/>
      <c r="E12" s="651"/>
      <c r="F12" s="651"/>
      <c r="G12" s="651"/>
      <c r="H12" s="651"/>
      <c r="I12" s="650"/>
      <c r="J12" s="632">
        <v>0.16666666666666699</v>
      </c>
      <c r="K12" s="652"/>
      <c r="L12" s="652"/>
      <c r="M12" s="634">
        <v>-0.16666666666666699</v>
      </c>
      <c r="N12" s="635">
        <v>0</v>
      </c>
      <c r="O12" s="634">
        <v>-0.16666666666666699</v>
      </c>
      <c r="P12" s="636" t="e">
        <v>#NUM!</v>
      </c>
      <c r="Q12" s="636" t="e">
        <v>#NUM!</v>
      </c>
      <c r="R12" s="637">
        <v>2.0833333333333332E-2</v>
      </c>
      <c r="S12" s="633"/>
      <c r="T12" s="633"/>
      <c r="U12" s="634">
        <v>-2.0833333333333332E-2</v>
      </c>
      <c r="V12" s="635">
        <v>0</v>
      </c>
      <c r="W12" s="634">
        <v>-2.0833333333333332E-2</v>
      </c>
      <c r="X12" s="636" t="e">
        <v>#NUM!</v>
      </c>
      <c r="Y12" s="636" t="e">
        <v>#NUM!</v>
      </c>
      <c r="Z12" s="637">
        <v>2.0833333333333332E-2</v>
      </c>
      <c r="AA12" s="633"/>
      <c r="AB12" s="633"/>
      <c r="AC12" s="634">
        <v>-2.0833333333333332E-2</v>
      </c>
      <c r="AD12" s="635">
        <v>0</v>
      </c>
      <c r="AE12" s="634">
        <v>-2.0833333333333332E-2</v>
      </c>
      <c r="AF12" s="636" t="e">
        <v>#NUM!</v>
      </c>
      <c r="AG12" s="636" t="e">
        <v>#NUM!</v>
      </c>
      <c r="AH12" s="638">
        <v>2.0833333333333332E-2</v>
      </c>
      <c r="AI12" s="633"/>
      <c r="AJ12" s="633"/>
      <c r="AK12" s="639">
        <v>-2.0833333333333332E-2</v>
      </c>
      <c r="AL12" s="635">
        <v>0</v>
      </c>
      <c r="AM12" s="639">
        <v>-2.0833333333333332E-2</v>
      </c>
      <c r="AN12" s="636" t="e">
        <v>#NUM!</v>
      </c>
      <c r="AO12" s="636" t="e">
        <v>#NUM!</v>
      </c>
      <c r="AP12" s="640">
        <v>3.4722222222222224E-2</v>
      </c>
      <c r="AQ12" s="633"/>
      <c r="AR12" s="633"/>
      <c r="AS12" s="639">
        <v>-3.4722222222222224E-2</v>
      </c>
      <c r="AT12" s="641">
        <v>0</v>
      </c>
      <c r="AU12" s="639">
        <v>-3.4722222222222224E-2</v>
      </c>
      <c r="AV12" s="636" t="e">
        <v>#NUM!</v>
      </c>
      <c r="AW12" s="636" t="e">
        <v>#NUM!</v>
      </c>
      <c r="AX12" s="637">
        <v>2.7777777777777776E-2</v>
      </c>
      <c r="AY12" s="642"/>
      <c r="AZ12" s="633"/>
      <c r="BA12" s="639">
        <v>-2.7777777777777776E-2</v>
      </c>
      <c r="BB12" s="635">
        <v>0</v>
      </c>
      <c r="BC12" s="639">
        <v>-2.7777777777777776E-2</v>
      </c>
      <c r="BD12" s="636" t="e">
        <v>#NUM!</v>
      </c>
      <c r="BE12" s="636" t="e">
        <v>#NUM!</v>
      </c>
      <c r="BF12" s="643" t="e">
        <v>#NUM!</v>
      </c>
      <c r="BG12" s="644"/>
      <c r="BH12" s="645">
        <v>-0.29166666666666702</v>
      </c>
      <c r="BI12" s="645">
        <v>-0.29166666666666702</v>
      </c>
      <c r="BJ12" s="589"/>
      <c r="BK12" s="646">
        <v>160</v>
      </c>
      <c r="BL12" s="647" t="e">
        <v>#NUM!</v>
      </c>
      <c r="BM12" s="647" t="e">
        <v>#NUM!</v>
      </c>
      <c r="BN12" s="595">
        <v>190</v>
      </c>
      <c r="BO12" s="595">
        <v>0</v>
      </c>
      <c r="BP12" s="648">
        <v>350</v>
      </c>
      <c r="BQ12" s="648">
        <v>350</v>
      </c>
      <c r="BR12" s="648">
        <v>350</v>
      </c>
      <c r="BS12" s="648">
        <v>350</v>
      </c>
      <c r="BT12" s="648">
        <v>350</v>
      </c>
      <c r="BU12" s="648">
        <v>350</v>
      </c>
      <c r="BV12" s="648">
        <v>350</v>
      </c>
      <c r="BW12" s="648">
        <v>350</v>
      </c>
      <c r="BX12" s="649">
        <v>350</v>
      </c>
    </row>
    <row r="13" spans="1:76" s="345" customFormat="1" hidden="1">
      <c r="A13" s="628">
        <v>4</v>
      </c>
      <c r="B13" s="629">
        <v>160</v>
      </c>
      <c r="C13" s="650"/>
      <c r="D13" s="651"/>
      <c r="E13" s="651"/>
      <c r="F13" s="651"/>
      <c r="G13" s="651"/>
      <c r="H13" s="651"/>
      <c r="I13" s="650"/>
      <c r="J13" s="632">
        <v>0.16666666666666699</v>
      </c>
      <c r="K13" s="652"/>
      <c r="L13" s="652"/>
      <c r="M13" s="634">
        <v>-0.16666666666666699</v>
      </c>
      <c r="N13" s="635">
        <v>0</v>
      </c>
      <c r="O13" s="634">
        <v>-0.16666666666666699</v>
      </c>
      <c r="P13" s="636" t="e">
        <v>#NUM!</v>
      </c>
      <c r="Q13" s="636" t="e">
        <v>#NUM!</v>
      </c>
      <c r="R13" s="637">
        <v>2.0833333333333332E-2</v>
      </c>
      <c r="S13" s="633"/>
      <c r="T13" s="633"/>
      <c r="U13" s="634">
        <v>-2.0833333333333332E-2</v>
      </c>
      <c r="V13" s="635">
        <v>0</v>
      </c>
      <c r="W13" s="634">
        <v>-2.0833333333333332E-2</v>
      </c>
      <c r="X13" s="636" t="e">
        <v>#NUM!</v>
      </c>
      <c r="Y13" s="636" t="e">
        <v>#NUM!</v>
      </c>
      <c r="Z13" s="637">
        <v>2.0833333333333332E-2</v>
      </c>
      <c r="AA13" s="633"/>
      <c r="AB13" s="633"/>
      <c r="AC13" s="634">
        <v>-2.0833333333333332E-2</v>
      </c>
      <c r="AD13" s="635">
        <v>0</v>
      </c>
      <c r="AE13" s="634">
        <v>-2.0833333333333332E-2</v>
      </c>
      <c r="AF13" s="636" t="e">
        <v>#NUM!</v>
      </c>
      <c r="AG13" s="636" t="e">
        <v>#NUM!</v>
      </c>
      <c r="AH13" s="637">
        <v>2.0833333333333332E-2</v>
      </c>
      <c r="AI13" s="633"/>
      <c r="AJ13" s="633"/>
      <c r="AK13" s="639">
        <v>-2.0833333333333332E-2</v>
      </c>
      <c r="AL13" s="635">
        <v>0</v>
      </c>
      <c r="AM13" s="639">
        <v>-2.0833333333333332E-2</v>
      </c>
      <c r="AN13" s="636" t="e">
        <v>#NUM!</v>
      </c>
      <c r="AO13" s="636" t="e">
        <v>#NUM!</v>
      </c>
      <c r="AP13" s="640">
        <v>3.4722222222222224E-2</v>
      </c>
      <c r="AQ13" s="633"/>
      <c r="AR13" s="633"/>
      <c r="AS13" s="639">
        <v>-3.4722222222222224E-2</v>
      </c>
      <c r="AT13" s="641">
        <v>0</v>
      </c>
      <c r="AU13" s="639">
        <v>-3.4722222222222224E-2</v>
      </c>
      <c r="AV13" s="636" t="e">
        <v>#NUM!</v>
      </c>
      <c r="AW13" s="636" t="e">
        <v>#NUM!</v>
      </c>
      <c r="AX13" s="637">
        <v>2.7777777777777776E-2</v>
      </c>
      <c r="AY13" s="642"/>
      <c r="AZ13" s="633"/>
      <c r="BA13" s="639">
        <v>-2.7777777777777776E-2</v>
      </c>
      <c r="BB13" s="635">
        <v>0</v>
      </c>
      <c r="BC13" s="639">
        <v>-2.7777777777777776E-2</v>
      </c>
      <c r="BD13" s="636" t="e">
        <v>#NUM!</v>
      </c>
      <c r="BE13" s="636" t="e">
        <v>#NUM!</v>
      </c>
      <c r="BF13" s="643" t="e">
        <v>#NUM!</v>
      </c>
      <c r="BG13" s="644"/>
      <c r="BH13" s="645">
        <v>-0.29166666666666702</v>
      </c>
      <c r="BI13" s="645">
        <v>-0.29166666666666702</v>
      </c>
      <c r="BJ13" s="589"/>
      <c r="BK13" s="646">
        <v>160</v>
      </c>
      <c r="BL13" s="647" t="e">
        <v>#NUM!</v>
      </c>
      <c r="BM13" s="647" t="e">
        <v>#NUM!</v>
      </c>
      <c r="BN13" s="595">
        <v>185</v>
      </c>
      <c r="BO13" s="595">
        <v>0</v>
      </c>
      <c r="BP13" s="648">
        <v>345</v>
      </c>
      <c r="BQ13" s="648">
        <v>345</v>
      </c>
      <c r="BR13" s="648">
        <v>345</v>
      </c>
      <c r="BS13" s="648">
        <v>345</v>
      </c>
      <c r="BT13" s="648">
        <v>345</v>
      </c>
      <c r="BU13" s="648">
        <v>345</v>
      </c>
      <c r="BV13" s="648">
        <v>345</v>
      </c>
      <c r="BW13" s="648">
        <v>345</v>
      </c>
      <c r="BX13" s="649">
        <v>345</v>
      </c>
    </row>
    <row r="14" spans="1:76" s="345" customFormat="1" hidden="1">
      <c r="A14" s="628">
        <v>5</v>
      </c>
      <c r="B14" s="629">
        <v>160</v>
      </c>
      <c r="C14" s="650"/>
      <c r="D14" s="651"/>
      <c r="E14" s="651"/>
      <c r="F14" s="651"/>
      <c r="G14" s="651"/>
      <c r="H14" s="651"/>
      <c r="I14" s="650"/>
      <c r="J14" s="632">
        <v>0.16666666666666699</v>
      </c>
      <c r="K14" s="652"/>
      <c r="L14" s="652"/>
      <c r="M14" s="634">
        <v>-0.16666666666666699</v>
      </c>
      <c r="N14" s="635">
        <v>0</v>
      </c>
      <c r="O14" s="634">
        <v>-0.16666666666666699</v>
      </c>
      <c r="P14" s="636" t="e">
        <v>#NUM!</v>
      </c>
      <c r="Q14" s="636" t="e">
        <v>#NUM!</v>
      </c>
      <c r="R14" s="637">
        <v>2.0833333333333332E-2</v>
      </c>
      <c r="S14" s="633"/>
      <c r="T14" s="633"/>
      <c r="U14" s="634">
        <v>-2.0833333333333332E-2</v>
      </c>
      <c r="V14" s="635">
        <v>0</v>
      </c>
      <c r="W14" s="634">
        <v>-2.0833333333333332E-2</v>
      </c>
      <c r="X14" s="636" t="e">
        <v>#NUM!</v>
      </c>
      <c r="Y14" s="636" t="e">
        <v>#NUM!</v>
      </c>
      <c r="Z14" s="637">
        <v>2.0833333333333332E-2</v>
      </c>
      <c r="AA14" s="633"/>
      <c r="AB14" s="633"/>
      <c r="AC14" s="634">
        <v>-2.0833333333333332E-2</v>
      </c>
      <c r="AD14" s="635">
        <v>0</v>
      </c>
      <c r="AE14" s="634">
        <v>-2.0833333333333332E-2</v>
      </c>
      <c r="AF14" s="636" t="e">
        <v>#NUM!</v>
      </c>
      <c r="AG14" s="636" t="e">
        <v>#NUM!</v>
      </c>
      <c r="AH14" s="638">
        <v>2.0833333333333332E-2</v>
      </c>
      <c r="AI14" s="633"/>
      <c r="AJ14" s="633"/>
      <c r="AK14" s="639">
        <v>-2.0833333333333332E-2</v>
      </c>
      <c r="AL14" s="635">
        <v>0</v>
      </c>
      <c r="AM14" s="639">
        <v>-2.0833333333333332E-2</v>
      </c>
      <c r="AN14" s="636" t="e">
        <v>#NUM!</v>
      </c>
      <c r="AO14" s="636" t="e">
        <v>#NUM!</v>
      </c>
      <c r="AP14" s="640">
        <v>3.4722222222222224E-2</v>
      </c>
      <c r="AQ14" s="633"/>
      <c r="AR14" s="633"/>
      <c r="AS14" s="639">
        <v>-3.4722222222222224E-2</v>
      </c>
      <c r="AT14" s="641">
        <v>0</v>
      </c>
      <c r="AU14" s="639">
        <v>-3.4722222222222224E-2</v>
      </c>
      <c r="AV14" s="636" t="e">
        <v>#NUM!</v>
      </c>
      <c r="AW14" s="636" t="e">
        <v>#NUM!</v>
      </c>
      <c r="AX14" s="637">
        <v>2.7777777777777776E-2</v>
      </c>
      <c r="AY14" s="642"/>
      <c r="AZ14" s="633"/>
      <c r="BA14" s="639">
        <v>-2.7777777777777776E-2</v>
      </c>
      <c r="BB14" s="635">
        <v>0</v>
      </c>
      <c r="BC14" s="639">
        <v>-2.7777777777777776E-2</v>
      </c>
      <c r="BD14" s="636" t="e">
        <v>#NUM!</v>
      </c>
      <c r="BE14" s="636" t="e">
        <v>#NUM!</v>
      </c>
      <c r="BF14" s="643" t="e">
        <v>#NUM!</v>
      </c>
      <c r="BG14" s="644"/>
      <c r="BH14" s="645">
        <v>-0.29166666666666702</v>
      </c>
      <c r="BI14" s="645">
        <v>-0.29166666666666702</v>
      </c>
      <c r="BJ14" s="589"/>
      <c r="BK14" s="646">
        <v>160</v>
      </c>
      <c r="BL14" s="647" t="e">
        <v>#NUM!</v>
      </c>
      <c r="BM14" s="647" t="e">
        <v>#NUM!</v>
      </c>
      <c r="BN14" s="595">
        <v>180</v>
      </c>
      <c r="BO14" s="595">
        <v>0</v>
      </c>
      <c r="BP14" s="648">
        <v>340</v>
      </c>
      <c r="BQ14" s="648">
        <v>340</v>
      </c>
      <c r="BR14" s="648">
        <v>340</v>
      </c>
      <c r="BS14" s="648">
        <v>340</v>
      </c>
      <c r="BT14" s="648">
        <v>340</v>
      </c>
      <c r="BU14" s="648">
        <v>340</v>
      </c>
      <c r="BV14" s="648">
        <v>340</v>
      </c>
      <c r="BW14" s="648">
        <v>340</v>
      </c>
      <c r="BX14" s="649">
        <v>340</v>
      </c>
    </row>
    <row r="15" spans="1:76" s="345" customFormat="1" hidden="1">
      <c r="A15" s="628">
        <v>6</v>
      </c>
      <c r="B15" s="629">
        <v>160</v>
      </c>
      <c r="C15" s="650"/>
      <c r="D15" s="651"/>
      <c r="E15" s="651"/>
      <c r="F15" s="651"/>
      <c r="G15" s="651"/>
      <c r="H15" s="651"/>
      <c r="I15" s="650"/>
      <c r="J15" s="632">
        <v>0.16666666666666699</v>
      </c>
      <c r="K15" s="652"/>
      <c r="L15" s="652"/>
      <c r="M15" s="634">
        <v>-0.16666666666666699</v>
      </c>
      <c r="N15" s="635">
        <v>0</v>
      </c>
      <c r="O15" s="634">
        <v>-0.16666666666666699</v>
      </c>
      <c r="P15" s="636" t="e">
        <v>#NUM!</v>
      </c>
      <c r="Q15" s="636" t="e">
        <v>#NUM!</v>
      </c>
      <c r="R15" s="637">
        <v>2.0833333333333332E-2</v>
      </c>
      <c r="S15" s="633"/>
      <c r="T15" s="633"/>
      <c r="U15" s="634">
        <v>-2.0833333333333332E-2</v>
      </c>
      <c r="V15" s="635">
        <v>0</v>
      </c>
      <c r="W15" s="634">
        <v>-2.0833333333333332E-2</v>
      </c>
      <c r="X15" s="636" t="e">
        <v>#NUM!</v>
      </c>
      <c r="Y15" s="636" t="e">
        <v>#NUM!</v>
      </c>
      <c r="Z15" s="637">
        <v>2.0833333333333332E-2</v>
      </c>
      <c r="AA15" s="633"/>
      <c r="AB15" s="633"/>
      <c r="AC15" s="634">
        <v>-2.0833333333333332E-2</v>
      </c>
      <c r="AD15" s="635">
        <v>0</v>
      </c>
      <c r="AE15" s="634">
        <v>-2.0833333333333332E-2</v>
      </c>
      <c r="AF15" s="636" t="e">
        <v>#NUM!</v>
      </c>
      <c r="AG15" s="636" t="e">
        <v>#NUM!</v>
      </c>
      <c r="AH15" s="637">
        <v>2.0833333333333332E-2</v>
      </c>
      <c r="AI15" s="633"/>
      <c r="AJ15" s="633"/>
      <c r="AK15" s="639">
        <v>-2.0833333333333332E-2</v>
      </c>
      <c r="AL15" s="635">
        <v>0</v>
      </c>
      <c r="AM15" s="639">
        <v>-2.0833333333333332E-2</v>
      </c>
      <c r="AN15" s="636" t="e">
        <v>#NUM!</v>
      </c>
      <c r="AO15" s="636" t="e">
        <v>#NUM!</v>
      </c>
      <c r="AP15" s="640">
        <v>3.4722222222222224E-2</v>
      </c>
      <c r="AQ15" s="633"/>
      <c r="AR15" s="633"/>
      <c r="AS15" s="639">
        <v>-3.4722222222222224E-2</v>
      </c>
      <c r="AT15" s="641">
        <v>0</v>
      </c>
      <c r="AU15" s="639">
        <v>-3.4722222222222224E-2</v>
      </c>
      <c r="AV15" s="636" t="e">
        <v>#NUM!</v>
      </c>
      <c r="AW15" s="636" t="e">
        <v>#NUM!</v>
      </c>
      <c r="AX15" s="637">
        <v>2.7777777777777776E-2</v>
      </c>
      <c r="AY15" s="642"/>
      <c r="AZ15" s="633"/>
      <c r="BA15" s="639">
        <v>-2.7777777777777776E-2</v>
      </c>
      <c r="BB15" s="635">
        <v>0</v>
      </c>
      <c r="BC15" s="639">
        <v>-2.7777777777777776E-2</v>
      </c>
      <c r="BD15" s="636" t="e">
        <v>#NUM!</v>
      </c>
      <c r="BE15" s="636" t="e">
        <v>#NUM!</v>
      </c>
      <c r="BF15" s="643" t="e">
        <v>#NUM!</v>
      </c>
      <c r="BG15" s="644"/>
      <c r="BH15" s="645">
        <v>-0.29166666666666702</v>
      </c>
      <c r="BI15" s="645">
        <v>-0.29166666666666702</v>
      </c>
      <c r="BJ15" s="589"/>
      <c r="BK15" s="646">
        <v>160</v>
      </c>
      <c r="BL15" s="647" t="e">
        <v>#NUM!</v>
      </c>
      <c r="BM15" s="647" t="e">
        <v>#NUM!</v>
      </c>
      <c r="BN15" s="595">
        <v>175</v>
      </c>
      <c r="BO15" s="595">
        <v>0</v>
      </c>
      <c r="BP15" s="648">
        <v>335</v>
      </c>
      <c r="BQ15" s="648">
        <v>335</v>
      </c>
      <c r="BR15" s="648">
        <v>335</v>
      </c>
      <c r="BS15" s="648">
        <v>335</v>
      </c>
      <c r="BT15" s="648">
        <v>335</v>
      </c>
      <c r="BU15" s="648">
        <v>335</v>
      </c>
      <c r="BV15" s="648">
        <v>335</v>
      </c>
      <c r="BW15" s="648">
        <v>335</v>
      </c>
      <c r="BX15" s="649">
        <v>335</v>
      </c>
    </row>
    <row r="16" spans="1:76" s="468" customFormat="1">
      <c r="A16" s="653"/>
      <c r="B16" s="654">
        <v>120</v>
      </c>
      <c r="C16" s="655"/>
      <c r="D16" s="656" t="s">
        <v>64</v>
      </c>
      <c r="E16" s="656"/>
      <c r="F16" s="656"/>
      <c r="G16" s="656"/>
      <c r="H16" s="657"/>
      <c r="I16" s="657"/>
      <c r="J16" s="658"/>
      <c r="K16" s="659"/>
      <c r="L16" s="659"/>
      <c r="M16" s="660"/>
      <c r="N16" s="660"/>
      <c r="O16" s="660"/>
      <c r="P16" s="661"/>
      <c r="Q16" s="661"/>
      <c r="R16" s="662"/>
      <c r="S16" s="659"/>
      <c r="T16" s="659"/>
      <c r="U16" s="660"/>
      <c r="V16" s="660"/>
      <c r="W16" s="660"/>
      <c r="X16" s="661"/>
      <c r="Y16" s="661"/>
      <c r="Z16" s="662"/>
      <c r="AA16" s="659"/>
      <c r="AB16" s="659"/>
      <c r="AC16" s="660"/>
      <c r="AD16" s="660"/>
      <c r="AE16" s="660"/>
      <c r="AF16" s="661"/>
      <c r="AG16" s="661"/>
      <c r="AH16" s="662"/>
      <c r="AI16" s="659"/>
      <c r="AJ16" s="659"/>
      <c r="AK16" s="663"/>
      <c r="AL16" s="660"/>
      <c r="AM16" s="663"/>
      <c r="AN16" s="661"/>
      <c r="AO16" s="661"/>
      <c r="AP16" s="663"/>
      <c r="AQ16" s="664"/>
      <c r="AR16" s="664"/>
      <c r="AS16" s="663"/>
      <c r="AT16" s="665"/>
      <c r="AU16" s="663"/>
      <c r="AV16" s="666"/>
      <c r="AW16" s="666"/>
      <c r="AX16" s="662"/>
      <c r="AY16" s="667"/>
      <c r="AZ16" s="667"/>
      <c r="BA16" s="663"/>
      <c r="BB16" s="660"/>
      <c r="BC16" s="663"/>
      <c r="BD16" s="661"/>
      <c r="BE16" s="661"/>
      <c r="BF16" s="668"/>
      <c r="BG16" s="669"/>
      <c r="BH16" s="670"/>
      <c r="BI16" s="671">
        <v>120</v>
      </c>
      <c r="BJ16" s="672"/>
      <c r="BK16" s="625">
        <v>0.79166666666666663</v>
      </c>
      <c r="BL16" s="673"/>
      <c r="BM16" s="673"/>
      <c r="BN16" s="674"/>
      <c r="BO16" s="674"/>
      <c r="BP16" s="674"/>
      <c r="BQ16" s="674"/>
      <c r="BR16" s="674"/>
      <c r="BS16" s="674"/>
      <c r="BT16" s="674"/>
      <c r="BU16" s="674"/>
      <c r="BV16" s="674"/>
      <c r="BW16" s="674"/>
      <c r="BX16" s="675"/>
    </row>
    <row r="17" spans="1:76" s="468" customFormat="1">
      <c r="A17" s="628">
        <v>1</v>
      </c>
      <c r="B17" s="629" t="s">
        <v>46</v>
      </c>
      <c r="C17" s="676">
        <v>68</v>
      </c>
      <c r="D17" s="677" t="s">
        <v>3984</v>
      </c>
      <c r="E17" s="677" t="s">
        <v>3894</v>
      </c>
      <c r="F17" s="677" t="s">
        <v>3895</v>
      </c>
      <c r="G17" s="677" t="s">
        <v>4272</v>
      </c>
      <c r="H17" s="677" t="s">
        <v>591</v>
      </c>
      <c r="I17" s="678"/>
      <c r="J17" s="678"/>
      <c r="K17" s="679"/>
      <c r="L17" s="679"/>
      <c r="M17" s="680"/>
      <c r="N17" s="680"/>
      <c r="O17" s="680"/>
      <c r="P17" s="681"/>
      <c r="Q17" s="682"/>
      <c r="R17" s="632">
        <v>0.3125</v>
      </c>
      <c r="S17" s="633">
        <v>0.39883101851851849</v>
      </c>
      <c r="T17" s="633">
        <v>0.39958333333333335</v>
      </c>
      <c r="U17" s="634">
        <v>8.6331018518518488E-2</v>
      </c>
      <c r="V17" s="641">
        <v>7.523148148148584E-4</v>
      </c>
      <c r="W17" s="634">
        <v>8.7083333333333346E-2</v>
      </c>
      <c r="X17" s="636">
        <v>14.479152701434508</v>
      </c>
      <c r="Y17" s="636">
        <v>14.354066985645931</v>
      </c>
      <c r="Z17" s="637">
        <v>0.42041666666666666</v>
      </c>
      <c r="AA17" s="633">
        <v>0.49469907407407404</v>
      </c>
      <c r="AB17" s="633">
        <v>0.49586805555555552</v>
      </c>
      <c r="AC17" s="634">
        <v>7.428240740740738E-2</v>
      </c>
      <c r="AD17" s="641">
        <v>1.1689814814814792E-3</v>
      </c>
      <c r="AE17" s="634">
        <v>7.545138888888886E-2</v>
      </c>
      <c r="AF17" s="636">
        <v>14.023060143346838</v>
      </c>
      <c r="AG17" s="636">
        <v>13.805798435342844</v>
      </c>
      <c r="AH17" s="637">
        <v>0.51670138888888884</v>
      </c>
      <c r="AI17" s="633">
        <v>0.60071759259259261</v>
      </c>
      <c r="AJ17" s="633">
        <v>0.60240740740740739</v>
      </c>
      <c r="AK17" s="639">
        <v>8.4016203703703773E-2</v>
      </c>
      <c r="AL17" s="635">
        <v>1.6898148148147829E-3</v>
      </c>
      <c r="AM17" s="639">
        <v>8.5706018518518556E-2</v>
      </c>
      <c r="AN17" s="636">
        <v>14.878082380493181</v>
      </c>
      <c r="AO17" s="636">
        <v>14.584740040513166</v>
      </c>
      <c r="AP17" s="637">
        <v>0.63018518518518518</v>
      </c>
      <c r="AQ17" s="683">
        <v>0.70408564814814811</v>
      </c>
      <c r="AR17" s="683">
        <v>0.70535879629629628</v>
      </c>
      <c r="AS17" s="639">
        <v>7.3900462962962932E-2</v>
      </c>
      <c r="AT17" s="641">
        <v>1.2731481481481621E-3</v>
      </c>
      <c r="AU17" s="639">
        <v>7.5173611111111094E-2</v>
      </c>
      <c r="AV17" s="636">
        <v>11.276429130775256</v>
      </c>
      <c r="AW17" s="636">
        <v>11.085450346420323</v>
      </c>
      <c r="AX17" s="637">
        <v>0.73313657407407407</v>
      </c>
      <c r="AY17" s="633">
        <v>0.77630787037037041</v>
      </c>
      <c r="AZ17" s="633">
        <v>0.77814814814814814</v>
      </c>
      <c r="BA17" s="639">
        <v>4.3171296296296346E-2</v>
      </c>
      <c r="BB17" s="641">
        <v>1.8402777777777324E-3</v>
      </c>
      <c r="BC17" s="639">
        <v>4.5011574074074079E-2</v>
      </c>
      <c r="BD17" s="636">
        <v>14.477211796246648</v>
      </c>
      <c r="BE17" s="636">
        <v>13.885317562355363</v>
      </c>
      <c r="BF17" s="643">
        <v>13.639377387680359</v>
      </c>
      <c r="BG17" s="644"/>
      <c r="BH17" s="645">
        <v>0.36170138888888892</v>
      </c>
      <c r="BI17" s="645">
        <v>0.3665856481481482</v>
      </c>
      <c r="BJ17" s="589"/>
      <c r="BK17" s="646">
        <v>120</v>
      </c>
      <c r="BL17" s="647">
        <v>8.6808333333333323</v>
      </c>
      <c r="BM17" s="647">
        <v>8.7980555555555551</v>
      </c>
      <c r="BN17" s="595">
        <v>200</v>
      </c>
      <c r="BO17" s="595">
        <v>0</v>
      </c>
      <c r="BP17" s="648">
        <v>320</v>
      </c>
      <c r="BQ17" s="648">
        <v>320</v>
      </c>
      <c r="BR17" s="648">
        <v>320</v>
      </c>
      <c r="BS17" s="648">
        <v>320</v>
      </c>
      <c r="BT17" s="648">
        <v>320</v>
      </c>
      <c r="BU17" s="648">
        <v>320</v>
      </c>
      <c r="BV17" s="648">
        <v>320</v>
      </c>
      <c r="BW17" s="648">
        <v>320</v>
      </c>
      <c r="BX17" s="649">
        <v>320</v>
      </c>
    </row>
    <row r="18" spans="1:76" s="468" customFormat="1">
      <c r="A18" s="628">
        <v>2</v>
      </c>
      <c r="B18" s="629" t="s">
        <v>46</v>
      </c>
      <c r="C18" s="676">
        <v>66</v>
      </c>
      <c r="D18" s="677" t="s">
        <v>3982</v>
      </c>
      <c r="E18" s="677" t="s">
        <v>3921</v>
      </c>
      <c r="F18" s="677" t="s">
        <v>3983</v>
      </c>
      <c r="G18" s="677" t="s">
        <v>4273</v>
      </c>
      <c r="H18" s="677" t="s">
        <v>553</v>
      </c>
      <c r="I18" s="678"/>
      <c r="J18" s="684"/>
      <c r="K18" s="685"/>
      <c r="L18" s="685"/>
      <c r="M18" s="686"/>
      <c r="N18" s="686"/>
      <c r="O18" s="686"/>
      <c r="P18" s="687"/>
      <c r="Q18" s="687"/>
      <c r="R18" s="632">
        <v>0.3125</v>
      </c>
      <c r="S18" s="633">
        <v>0.39900462962962963</v>
      </c>
      <c r="T18" s="633">
        <v>0.40039351851851851</v>
      </c>
      <c r="U18" s="634">
        <v>8.6504629629629626E-2</v>
      </c>
      <c r="V18" s="641">
        <v>1.388888888888884E-3</v>
      </c>
      <c r="W18" s="634">
        <v>8.789351851851851E-2</v>
      </c>
      <c r="X18" s="636">
        <v>14.450093658014447</v>
      </c>
      <c r="Y18" s="636">
        <v>14.22175401632868</v>
      </c>
      <c r="Z18" s="637">
        <v>0.42122685185185182</v>
      </c>
      <c r="AA18" s="633">
        <v>0.50405092592592593</v>
      </c>
      <c r="AB18" s="633">
        <v>0.50559027777777776</v>
      </c>
      <c r="AC18" s="634">
        <v>8.2824074074074105E-2</v>
      </c>
      <c r="AD18" s="641">
        <v>1.5393518518518334E-3</v>
      </c>
      <c r="AE18" s="634">
        <v>8.4363425925925939E-2</v>
      </c>
      <c r="AF18" s="636">
        <v>12.576858580212409</v>
      </c>
      <c r="AG18" s="636">
        <v>12.347372753464125</v>
      </c>
      <c r="AH18" s="637">
        <v>0.52642361111111113</v>
      </c>
      <c r="AI18" s="633">
        <v>0.61655092592592597</v>
      </c>
      <c r="AJ18" s="633">
        <v>0.61881944444444448</v>
      </c>
      <c r="AK18" s="639">
        <v>9.0127314814814841E-2</v>
      </c>
      <c r="AL18" s="635">
        <v>2.2685185185185031E-3</v>
      </c>
      <c r="AM18" s="639">
        <v>9.2395833333333344E-2</v>
      </c>
      <c r="AN18" s="636">
        <v>13.869269294978812</v>
      </c>
      <c r="AO18" s="636">
        <v>13.528748590755354</v>
      </c>
      <c r="AP18" s="637">
        <v>0.64659722222222227</v>
      </c>
      <c r="AQ18" s="683">
        <v>0.71223379629629635</v>
      </c>
      <c r="AR18" s="683">
        <v>0.71378472222222211</v>
      </c>
      <c r="AS18" s="639">
        <v>6.5636574074074083E-2</v>
      </c>
      <c r="AT18" s="641">
        <v>1.5509259259257613E-3</v>
      </c>
      <c r="AU18" s="639">
        <v>6.7187499999999845E-2</v>
      </c>
      <c r="AV18" s="636">
        <v>12.696173514371363</v>
      </c>
      <c r="AW18" s="636">
        <v>12.403100775193797</v>
      </c>
      <c r="AX18" s="637">
        <v>0.7415624999999999</v>
      </c>
      <c r="AY18" s="633">
        <v>0.7787384259259259</v>
      </c>
      <c r="AZ18" s="633">
        <v>0.78182870370370372</v>
      </c>
      <c r="BA18" s="639">
        <v>3.7175925925926001E-2</v>
      </c>
      <c r="BB18" s="641">
        <v>3.0902777777778168E-3</v>
      </c>
      <c r="BC18" s="639">
        <v>4.0266203703703818E-2</v>
      </c>
      <c r="BD18" s="636">
        <v>16.811955168119553</v>
      </c>
      <c r="BE18" s="636">
        <v>15.52170163840184</v>
      </c>
      <c r="BF18" s="643">
        <v>13.549540507480476</v>
      </c>
      <c r="BG18" s="688"/>
      <c r="BH18" s="645">
        <v>0.36226851851851866</v>
      </c>
      <c r="BI18" s="645">
        <v>0.36901620370370364</v>
      </c>
      <c r="BJ18" s="689"/>
      <c r="BK18" s="646">
        <v>120</v>
      </c>
      <c r="BL18" s="647">
        <v>8.6944444444444446</v>
      </c>
      <c r="BM18" s="647">
        <v>8.8563888888888886</v>
      </c>
      <c r="BN18" s="595">
        <v>195</v>
      </c>
      <c r="BO18" s="595">
        <v>-3.5</v>
      </c>
      <c r="BP18" s="648">
        <v>311.5</v>
      </c>
      <c r="BQ18" s="648">
        <v>311.5</v>
      </c>
      <c r="BR18" s="648">
        <v>311.5</v>
      </c>
      <c r="BS18" s="648">
        <v>311.5</v>
      </c>
      <c r="BT18" s="648">
        <v>311.5</v>
      </c>
      <c r="BU18" s="648">
        <v>311.5</v>
      </c>
      <c r="BV18" s="648">
        <v>311.5</v>
      </c>
      <c r="BW18" s="648">
        <v>311.5</v>
      </c>
      <c r="BX18" s="649">
        <v>311.5</v>
      </c>
    </row>
    <row r="19" spans="1:76" s="468" customFormat="1">
      <c r="A19" s="628">
        <v>3</v>
      </c>
      <c r="B19" s="629" t="s">
        <v>46</v>
      </c>
      <c r="C19" s="676">
        <v>63</v>
      </c>
      <c r="D19" s="690" t="s">
        <v>4001</v>
      </c>
      <c r="E19" s="690" t="s">
        <v>4002</v>
      </c>
      <c r="F19" s="690" t="s">
        <v>4003</v>
      </c>
      <c r="G19" s="677" t="s">
        <v>4274</v>
      </c>
      <c r="H19" s="690" t="s">
        <v>4004</v>
      </c>
      <c r="I19" s="678"/>
      <c r="J19" s="684"/>
      <c r="K19" s="685"/>
      <c r="L19" s="685"/>
      <c r="M19" s="686"/>
      <c r="N19" s="686"/>
      <c r="O19" s="686"/>
      <c r="P19" s="687"/>
      <c r="Q19" s="687"/>
      <c r="R19" s="632">
        <v>0.3125</v>
      </c>
      <c r="S19" s="633">
        <v>0.39880787037037035</v>
      </c>
      <c r="T19" s="633">
        <v>0.40045138888888893</v>
      </c>
      <c r="U19" s="634">
        <v>8.6307870370370354E-2</v>
      </c>
      <c r="V19" s="641">
        <v>1.6435185185185719E-3</v>
      </c>
      <c r="W19" s="634">
        <v>8.7951388888888926E-2</v>
      </c>
      <c r="X19" s="636">
        <v>14.483036073487998</v>
      </c>
      <c r="Y19" s="636">
        <v>14.21239636794315</v>
      </c>
      <c r="Z19" s="637">
        <v>0.42128472222222224</v>
      </c>
      <c r="AA19" s="633">
        <v>0.50387731481481479</v>
      </c>
      <c r="AB19" s="633">
        <v>0.50541666666666674</v>
      </c>
      <c r="AC19" s="634">
        <v>8.2592592592592551E-2</v>
      </c>
      <c r="AD19" s="641">
        <v>1.5393518518519445E-3</v>
      </c>
      <c r="AE19" s="634">
        <v>8.4131944444444495E-2</v>
      </c>
      <c r="AF19" s="636">
        <v>12.612107623318385</v>
      </c>
      <c r="AG19" s="636">
        <v>12.381345439537764</v>
      </c>
      <c r="AH19" s="637">
        <v>0.52625000000000011</v>
      </c>
      <c r="AI19" s="633">
        <v>0.61288194444444444</v>
      </c>
      <c r="AJ19" s="633">
        <v>0.61581018518518515</v>
      </c>
      <c r="AK19" s="639">
        <v>8.6631944444444331E-2</v>
      </c>
      <c r="AL19" s="635">
        <v>2.9282407407407174E-3</v>
      </c>
      <c r="AM19" s="639">
        <v>8.9560185185185048E-2</v>
      </c>
      <c r="AN19" s="636">
        <v>14.428857715430858</v>
      </c>
      <c r="AO19" s="636">
        <v>13.957094856552082</v>
      </c>
      <c r="AP19" s="637">
        <v>0.64358796296296295</v>
      </c>
      <c r="AQ19" s="683">
        <v>0.71225694444444443</v>
      </c>
      <c r="AR19" s="683">
        <v>0.71608796296296295</v>
      </c>
      <c r="AS19" s="639">
        <v>6.8668981481481484E-2</v>
      </c>
      <c r="AT19" s="641">
        <v>3.8310185185185253E-3</v>
      </c>
      <c r="AU19" s="639">
        <v>7.2500000000000009E-2</v>
      </c>
      <c r="AV19" s="636">
        <v>12.135513231080397</v>
      </c>
      <c r="AW19" s="636">
        <v>11.494252873563218</v>
      </c>
      <c r="AX19" s="637">
        <v>0.74386574074074074</v>
      </c>
      <c r="AY19" s="633">
        <v>0.78840277777777779</v>
      </c>
      <c r="AZ19" s="633">
        <v>0.79160879629629621</v>
      </c>
      <c r="BA19" s="639">
        <v>4.4537037037037042E-2</v>
      </c>
      <c r="BB19" s="641">
        <v>3.2060185185184276E-3</v>
      </c>
      <c r="BC19" s="639">
        <v>4.7743055555555469E-2</v>
      </c>
      <c r="BD19" s="636">
        <v>14.033264033264034</v>
      </c>
      <c r="BE19" s="636">
        <v>13.090909090909092</v>
      </c>
      <c r="BF19" s="643">
        <v>13.203741059966989</v>
      </c>
      <c r="BG19" s="688"/>
      <c r="BH19" s="645">
        <v>0.36873842592592576</v>
      </c>
      <c r="BI19" s="645">
        <v>0.37868055555555552</v>
      </c>
      <c r="BJ19" s="689"/>
      <c r="BK19" s="646">
        <v>120</v>
      </c>
      <c r="BL19" s="647">
        <v>8.8497222222222227</v>
      </c>
      <c r="BM19" s="647">
        <v>9.0883333333333347</v>
      </c>
      <c r="BN19" s="595">
        <v>190</v>
      </c>
      <c r="BO19" s="595">
        <v>-17.416666666666668</v>
      </c>
      <c r="BP19" s="648">
        <v>292.58333333333331</v>
      </c>
      <c r="BQ19" s="648">
        <v>292.58333333333331</v>
      </c>
      <c r="BR19" s="648">
        <v>292.58333333333331</v>
      </c>
      <c r="BS19" s="648">
        <v>292.58333333333331</v>
      </c>
      <c r="BT19" s="648">
        <v>292.58333333333331</v>
      </c>
      <c r="BU19" s="648">
        <v>292.58333333333331</v>
      </c>
      <c r="BV19" s="648">
        <v>292.58333333333331</v>
      </c>
      <c r="BW19" s="648">
        <v>292.58333333333331</v>
      </c>
      <c r="BX19" s="649">
        <v>292.58333333333331</v>
      </c>
    </row>
    <row r="20" spans="1:76" s="468" customFormat="1">
      <c r="A20" s="691">
        <v>4</v>
      </c>
      <c r="B20" s="692" t="s">
        <v>46</v>
      </c>
      <c r="C20" s="693">
        <v>3</v>
      </c>
      <c r="D20" s="694" t="s">
        <v>3997</v>
      </c>
      <c r="E20" s="694" t="s">
        <v>3998</v>
      </c>
      <c r="F20" s="694" t="s">
        <v>3999</v>
      </c>
      <c r="G20" s="695" t="s">
        <v>4275</v>
      </c>
      <c r="H20" s="694" t="s">
        <v>4000</v>
      </c>
      <c r="I20" s="696" t="s">
        <v>83</v>
      </c>
      <c r="J20" s="696"/>
      <c r="K20" s="697"/>
      <c r="L20" s="697"/>
      <c r="M20" s="698"/>
      <c r="N20" s="698"/>
      <c r="O20" s="698"/>
      <c r="P20" s="699"/>
      <c r="Q20" s="699"/>
      <c r="R20" s="700">
        <v>0.3125</v>
      </c>
      <c r="S20" s="652">
        <v>0.40842592592592591</v>
      </c>
      <c r="T20" s="652">
        <v>0.41097222222222224</v>
      </c>
      <c r="U20" s="641">
        <v>9.5925925925925914E-2</v>
      </c>
      <c r="V20" s="641">
        <v>2.5462962962963243E-3</v>
      </c>
      <c r="W20" s="641">
        <v>9.8472222222222239E-2</v>
      </c>
      <c r="X20" s="701">
        <v>13.030888030888033</v>
      </c>
      <c r="Y20" s="701">
        <v>12.693935119887165</v>
      </c>
      <c r="Z20" s="702">
        <v>0.43180555555555555</v>
      </c>
      <c r="AA20" s="652">
        <v>0.50298611111111113</v>
      </c>
      <c r="AB20" s="652">
        <v>0.50936342592592598</v>
      </c>
      <c r="AC20" s="641">
        <v>7.118055555555558E-2</v>
      </c>
      <c r="AD20" s="641">
        <v>6.3773148148148495E-3</v>
      </c>
      <c r="AE20" s="641">
        <v>7.755787037037043E-2</v>
      </c>
      <c r="AF20" s="701">
        <v>14.634146341463415</v>
      </c>
      <c r="AG20" s="701">
        <v>13.430831219221011</v>
      </c>
      <c r="AH20" s="702">
        <v>0.53019675925925935</v>
      </c>
      <c r="AI20" s="652">
        <v>0.633275462962963</v>
      </c>
      <c r="AJ20" s="652">
        <v>0.64354166666666668</v>
      </c>
      <c r="AK20" s="703">
        <v>0.10307870370370364</v>
      </c>
      <c r="AL20" s="641">
        <v>1.026620370370368E-2</v>
      </c>
      <c r="AM20" s="703">
        <v>0.11334490740740732</v>
      </c>
      <c r="AN20" s="701">
        <v>12.126656186840332</v>
      </c>
      <c r="AO20" s="701">
        <v>11.028285510058204</v>
      </c>
      <c r="AP20" s="702">
        <v>0.67131944444444447</v>
      </c>
      <c r="AQ20" s="704">
        <v>0.76556712962962958</v>
      </c>
      <c r="AR20" s="704">
        <v>0.76848379629629626</v>
      </c>
      <c r="AS20" s="703">
        <v>9.4247685185185115E-2</v>
      </c>
      <c r="AT20" s="641">
        <v>2.9166666666666785E-3</v>
      </c>
      <c r="AU20" s="703">
        <v>9.7164351851851793E-2</v>
      </c>
      <c r="AV20" s="701">
        <v>8.8419501412255919</v>
      </c>
      <c r="AW20" s="701">
        <v>8.5765336509827286</v>
      </c>
      <c r="AX20" s="702">
        <v>0.79626157407407405</v>
      </c>
      <c r="AY20" s="705"/>
      <c r="AZ20" s="705"/>
      <c r="BA20" s="706"/>
      <c r="BB20" s="707"/>
      <c r="BC20" s="706"/>
      <c r="BD20" s="699"/>
      <c r="BE20" s="699"/>
      <c r="BF20" s="699"/>
      <c r="BG20" s="708"/>
      <c r="BH20" s="709"/>
      <c r="BI20" s="709"/>
      <c r="BJ20" s="710"/>
      <c r="BK20" s="711"/>
      <c r="BL20" s="712"/>
      <c r="BM20" s="712"/>
      <c r="BN20" s="713"/>
      <c r="BO20" s="713"/>
      <c r="BP20" s="714"/>
      <c r="BQ20" s="714"/>
      <c r="BR20" s="714"/>
      <c r="BS20" s="714"/>
      <c r="BT20" s="714"/>
      <c r="BU20" s="714"/>
      <c r="BV20" s="714"/>
      <c r="BW20" s="714"/>
      <c r="BX20" s="715"/>
    </row>
    <row r="21" spans="1:76">
      <c r="A21" s="611" t="s">
        <v>0</v>
      </c>
      <c r="B21" s="612">
        <v>120</v>
      </c>
      <c r="C21" s="716" t="s">
        <v>47</v>
      </c>
      <c r="D21" s="716"/>
      <c r="E21" s="716"/>
      <c r="F21" s="716"/>
      <c r="G21" s="716"/>
      <c r="H21" s="716"/>
      <c r="I21" s="716"/>
      <c r="J21" s="614" t="s">
        <v>0</v>
      </c>
      <c r="K21" s="615"/>
      <c r="L21" s="615"/>
      <c r="M21" s="616"/>
      <c r="N21" s="617"/>
      <c r="O21" s="616" t="s">
        <v>0</v>
      </c>
      <c r="P21" s="616" t="s">
        <v>0</v>
      </c>
      <c r="Q21" s="616" t="s">
        <v>0</v>
      </c>
      <c r="R21" s="625"/>
      <c r="S21" s="618"/>
      <c r="T21" s="618"/>
      <c r="U21" s="616"/>
      <c r="V21" s="717"/>
      <c r="W21" s="616"/>
      <c r="X21" s="619"/>
      <c r="Y21" s="619"/>
      <c r="Z21" s="620"/>
      <c r="AA21" s="618"/>
      <c r="AB21" s="618"/>
      <c r="AC21" s="619"/>
      <c r="AD21" s="718"/>
      <c r="AE21" s="619"/>
      <c r="AF21" s="619"/>
      <c r="AG21" s="619"/>
      <c r="AH21" s="619" t="s">
        <v>0</v>
      </c>
      <c r="AI21" s="621"/>
      <c r="AJ21" s="621"/>
      <c r="AK21" s="620"/>
      <c r="AL21" s="622"/>
      <c r="AM21" s="620"/>
      <c r="AN21" s="620"/>
      <c r="AO21" s="619"/>
      <c r="AP21" s="616" t="s">
        <v>0</v>
      </c>
      <c r="AQ21" s="719"/>
      <c r="AR21" s="719"/>
      <c r="AS21" s="614"/>
      <c r="AT21" s="720"/>
      <c r="AU21" s="614" t="s">
        <v>0</v>
      </c>
      <c r="AV21" s="620"/>
      <c r="AW21" s="619"/>
      <c r="AX21" s="616" t="s">
        <v>0</v>
      </c>
      <c r="AY21" s="616"/>
      <c r="AZ21" s="616"/>
      <c r="BA21" s="614"/>
      <c r="BB21" s="623"/>
      <c r="BC21" s="614" t="s">
        <v>0</v>
      </c>
      <c r="BD21" s="614" t="s">
        <v>0</v>
      </c>
      <c r="BE21" s="614" t="s">
        <v>0</v>
      </c>
      <c r="BF21" s="614" t="s">
        <v>0</v>
      </c>
      <c r="BG21" s="612"/>
      <c r="BH21" s="620" t="s">
        <v>0</v>
      </c>
      <c r="BI21" s="612">
        <v>120</v>
      </c>
      <c r="BJ21" s="624"/>
      <c r="BK21" s="625">
        <v>0.79166666666666663</v>
      </c>
      <c r="BL21" s="625"/>
      <c r="BM21" s="626"/>
      <c r="BN21" s="626"/>
      <c r="BO21" s="626"/>
      <c r="BP21" s="626"/>
      <c r="BQ21" s="626"/>
      <c r="BR21" s="626"/>
      <c r="BS21" s="626"/>
      <c r="BT21" s="626"/>
      <c r="BU21" s="626"/>
      <c r="BV21" s="626"/>
      <c r="BW21" s="626"/>
      <c r="BX21" s="627"/>
    </row>
    <row r="22" spans="1:76" s="345" customFormat="1">
      <c r="A22" s="628">
        <v>1</v>
      </c>
      <c r="B22" s="629" t="s">
        <v>48</v>
      </c>
      <c r="C22" s="676">
        <v>72</v>
      </c>
      <c r="D22" s="690" t="s">
        <v>4005</v>
      </c>
      <c r="E22" s="690" t="s">
        <v>3906</v>
      </c>
      <c r="F22" s="721" t="s">
        <v>4006</v>
      </c>
      <c r="G22" s="677" t="s">
        <v>4276</v>
      </c>
      <c r="H22" s="721" t="s">
        <v>4007</v>
      </c>
      <c r="I22" s="630"/>
      <c r="J22" s="678"/>
      <c r="K22" s="722"/>
      <c r="L22" s="722"/>
      <c r="M22" s="723"/>
      <c r="N22" s="723"/>
      <c r="O22" s="723"/>
      <c r="P22" s="724"/>
      <c r="Q22" s="724"/>
      <c r="R22" s="632">
        <v>0.3125</v>
      </c>
      <c r="S22" s="725" t="s">
        <v>4215</v>
      </c>
      <c r="T22" s="725" t="s">
        <v>4216</v>
      </c>
      <c r="U22" s="634">
        <v>7.8750000000000042E-2</v>
      </c>
      <c r="V22" s="641">
        <v>1.5972222222221388E-3</v>
      </c>
      <c r="W22" s="634">
        <v>8.0347222222222181E-2</v>
      </c>
      <c r="X22" s="636">
        <v>15.873015873015873</v>
      </c>
      <c r="Y22" s="636">
        <v>15.557476231633537</v>
      </c>
      <c r="Z22" s="637">
        <v>0.4136805555555555</v>
      </c>
      <c r="AA22" s="633">
        <v>0.49151620370370369</v>
      </c>
      <c r="AB22" s="633">
        <v>0.49532407407407408</v>
      </c>
      <c r="AC22" s="634">
        <v>7.7835648148148195E-2</v>
      </c>
      <c r="AD22" s="641">
        <v>3.807870370370392E-3</v>
      </c>
      <c r="AE22" s="634">
        <v>8.1643518518518587E-2</v>
      </c>
      <c r="AF22" s="636">
        <v>13.382899628252789</v>
      </c>
      <c r="AG22" s="636">
        <v>12.758718457612703</v>
      </c>
      <c r="AH22" s="637">
        <v>0.51615740740740745</v>
      </c>
      <c r="AI22" s="633">
        <v>0.60518518518518516</v>
      </c>
      <c r="AJ22" s="633">
        <v>0.61247685185185186</v>
      </c>
      <c r="AK22" s="639">
        <v>8.9027777777777706E-2</v>
      </c>
      <c r="AL22" s="635">
        <v>7.2916666666666963E-3</v>
      </c>
      <c r="AM22" s="639">
        <v>9.6319444444444402E-2</v>
      </c>
      <c r="AN22" s="636">
        <v>14.040561622464898</v>
      </c>
      <c r="AO22" s="636">
        <v>12.977649603460707</v>
      </c>
      <c r="AP22" s="637">
        <v>0.64025462962962965</v>
      </c>
      <c r="AQ22" s="683">
        <v>0.70414351851851853</v>
      </c>
      <c r="AR22" s="683">
        <v>0.70671296296296304</v>
      </c>
      <c r="AS22" s="639">
        <v>6.3888888888888884E-2</v>
      </c>
      <c r="AT22" s="641">
        <v>2.569444444444513E-3</v>
      </c>
      <c r="AU22" s="639">
        <v>6.6458333333333397E-2</v>
      </c>
      <c r="AV22" s="636">
        <v>13.043478260869566</v>
      </c>
      <c r="AW22" s="636">
        <v>12.539184952978054</v>
      </c>
      <c r="AX22" s="637">
        <v>0.73449074074074083</v>
      </c>
      <c r="AY22" s="633">
        <v>0.77170138888888884</v>
      </c>
      <c r="AZ22" s="633">
        <v>0.77643518518518517</v>
      </c>
      <c r="BA22" s="639">
        <v>3.7210648148148007E-2</v>
      </c>
      <c r="BB22" s="641">
        <v>4.7337962962963331E-3</v>
      </c>
      <c r="BC22" s="639">
        <v>4.194444444444434E-2</v>
      </c>
      <c r="BD22" s="636">
        <v>16.796267496111977</v>
      </c>
      <c r="BE22" s="636">
        <v>14.90066225165563</v>
      </c>
      <c r="BF22" s="643">
        <v>13.812949640287769</v>
      </c>
      <c r="BG22" s="644"/>
      <c r="BH22" s="645">
        <v>0.34671296296296283</v>
      </c>
      <c r="BI22" s="645">
        <v>0.36197916666666657</v>
      </c>
      <c r="BJ22" s="589"/>
      <c r="BK22" s="646">
        <v>120</v>
      </c>
      <c r="BL22" s="647">
        <v>8.3211111111111116</v>
      </c>
      <c r="BM22" s="647">
        <v>8.6875</v>
      </c>
      <c r="BN22" s="595">
        <v>200</v>
      </c>
      <c r="BO22" s="595">
        <v>0</v>
      </c>
      <c r="BP22" s="648">
        <v>320</v>
      </c>
      <c r="BQ22" s="648">
        <v>320</v>
      </c>
      <c r="BR22" s="648">
        <v>320</v>
      </c>
      <c r="BS22" s="648">
        <v>320</v>
      </c>
      <c r="BT22" s="648">
        <v>320</v>
      </c>
      <c r="BU22" s="648">
        <v>320</v>
      </c>
      <c r="BV22" s="648">
        <v>320</v>
      </c>
      <c r="BW22" s="648">
        <v>320</v>
      </c>
      <c r="BX22" s="649">
        <v>320</v>
      </c>
    </row>
    <row r="23" spans="1:76" s="345" customFormat="1">
      <c r="A23" s="628">
        <v>2</v>
      </c>
      <c r="B23" s="629" t="s">
        <v>48</v>
      </c>
      <c r="C23" s="676">
        <v>71</v>
      </c>
      <c r="D23" s="690" t="s">
        <v>3881</v>
      </c>
      <c r="E23" s="690" t="s">
        <v>3895</v>
      </c>
      <c r="F23" s="721" t="s">
        <v>4008</v>
      </c>
      <c r="G23" s="677" t="s">
        <v>4277</v>
      </c>
      <c r="H23" s="721" t="s">
        <v>4009</v>
      </c>
      <c r="I23" s="630"/>
      <c r="J23" s="678"/>
      <c r="K23" s="722"/>
      <c r="L23" s="722"/>
      <c r="M23" s="723"/>
      <c r="N23" s="723"/>
      <c r="O23" s="723"/>
      <c r="P23" s="724"/>
      <c r="Q23" s="724"/>
      <c r="R23" s="632">
        <v>0.3125</v>
      </c>
      <c r="S23" s="725" t="s">
        <v>4217</v>
      </c>
      <c r="T23" s="725" t="s">
        <v>4218</v>
      </c>
      <c r="U23" s="634">
        <v>7.8784722222222214E-2</v>
      </c>
      <c r="V23" s="641">
        <v>1.9444444444444708E-3</v>
      </c>
      <c r="W23" s="634">
        <v>8.0729166666666685E-2</v>
      </c>
      <c r="X23" s="636">
        <v>15.866020273248127</v>
      </c>
      <c r="Y23" s="636">
        <v>15.483870967741936</v>
      </c>
      <c r="Z23" s="637">
        <v>0.4140625</v>
      </c>
      <c r="AA23" s="633">
        <v>0.49471064814814819</v>
      </c>
      <c r="AB23" s="633">
        <v>0.49666666666666665</v>
      </c>
      <c r="AC23" s="634">
        <v>8.0648148148148191E-2</v>
      </c>
      <c r="AD23" s="641">
        <v>1.9560185185184542E-3</v>
      </c>
      <c r="AE23" s="634">
        <v>8.2604166666666645E-2</v>
      </c>
      <c r="AF23" s="636">
        <v>12.916188289322617</v>
      </c>
      <c r="AG23" s="636">
        <v>12.610340479192937</v>
      </c>
      <c r="AH23" s="637">
        <v>0.51749999999999996</v>
      </c>
      <c r="AI23" s="633">
        <v>0.60910879629629633</v>
      </c>
      <c r="AJ23" s="633">
        <v>0.61379629629629628</v>
      </c>
      <c r="AK23" s="639">
        <v>9.1608796296296369E-2</v>
      </c>
      <c r="AL23" s="635">
        <v>4.6874999999999556E-3</v>
      </c>
      <c r="AM23" s="639">
        <v>9.6296296296296324E-2</v>
      </c>
      <c r="AN23" s="636">
        <v>13.644977890082123</v>
      </c>
      <c r="AO23" s="636">
        <v>12.980769230769232</v>
      </c>
      <c r="AP23" s="637">
        <v>0.64157407407407407</v>
      </c>
      <c r="AQ23" s="683">
        <v>0.70402777777777781</v>
      </c>
      <c r="AR23" s="683">
        <v>0.70782407407407411</v>
      </c>
      <c r="AS23" s="639">
        <v>6.2453703703703733E-2</v>
      </c>
      <c r="AT23" s="641">
        <v>3.7962962962962976E-3</v>
      </c>
      <c r="AU23" s="639">
        <v>6.6250000000000031E-2</v>
      </c>
      <c r="AV23" s="636">
        <v>13.343217197924387</v>
      </c>
      <c r="AW23" s="636">
        <v>12.578616352201257</v>
      </c>
      <c r="AX23" s="637">
        <v>0.7356018518518519</v>
      </c>
      <c r="AY23" s="633">
        <v>0.77171296296296299</v>
      </c>
      <c r="AZ23" s="633">
        <v>0.77790509259259266</v>
      </c>
      <c r="BA23" s="639">
        <v>3.6111111111111094E-2</v>
      </c>
      <c r="BB23" s="641">
        <v>6.1921296296296724E-3</v>
      </c>
      <c r="BC23" s="639">
        <v>4.2303240740740766E-2</v>
      </c>
      <c r="BD23" s="636">
        <v>17.307692307692307</v>
      </c>
      <c r="BE23" s="636">
        <v>14.774281805745554</v>
      </c>
      <c r="BF23" s="643">
        <v>13.812507993349532</v>
      </c>
      <c r="BG23" s="644"/>
      <c r="BH23" s="645">
        <v>0.3496064814814816</v>
      </c>
      <c r="BI23" s="645">
        <v>0.36199074074074078</v>
      </c>
      <c r="BJ23" s="589"/>
      <c r="BK23" s="646">
        <v>120</v>
      </c>
      <c r="BL23" s="647">
        <v>8.3905555555555544</v>
      </c>
      <c r="BM23" s="647">
        <v>8.6877777777777787</v>
      </c>
      <c r="BN23" s="595">
        <v>195</v>
      </c>
      <c r="BO23" s="595">
        <v>-1.6666666666666666E-2</v>
      </c>
      <c r="BP23" s="648">
        <v>314.98333333333335</v>
      </c>
      <c r="BQ23" s="648">
        <v>314.98333333333335</v>
      </c>
      <c r="BR23" s="648">
        <v>314.98333333333335</v>
      </c>
      <c r="BS23" s="648">
        <v>314.98333333333335</v>
      </c>
      <c r="BT23" s="648">
        <v>314.98333333333335</v>
      </c>
      <c r="BU23" s="648">
        <v>314.98333333333335</v>
      </c>
      <c r="BV23" s="648">
        <v>314.98333333333335</v>
      </c>
      <c r="BW23" s="648">
        <v>314.98333333333335</v>
      </c>
      <c r="BX23" s="649">
        <v>314.98333333333335</v>
      </c>
    </row>
    <row r="24" spans="1:76" s="345" customFormat="1">
      <c r="A24" s="628">
        <v>3</v>
      </c>
      <c r="B24" s="629" t="s">
        <v>48</v>
      </c>
      <c r="C24" s="676">
        <v>12</v>
      </c>
      <c r="D24" s="690" t="s">
        <v>4010</v>
      </c>
      <c r="E24" s="690" t="s">
        <v>3924</v>
      </c>
      <c r="F24" s="721" t="s">
        <v>3924</v>
      </c>
      <c r="G24" s="677" t="s">
        <v>4278</v>
      </c>
      <c r="H24" s="721" t="s">
        <v>244</v>
      </c>
      <c r="I24" s="726"/>
      <c r="J24" s="696"/>
      <c r="K24" s="727"/>
      <c r="L24" s="727"/>
      <c r="M24" s="728"/>
      <c r="N24" s="728"/>
      <c r="O24" s="728"/>
      <c r="P24" s="729"/>
      <c r="Q24" s="729"/>
      <c r="R24" s="632">
        <v>0.3125</v>
      </c>
      <c r="S24" s="633">
        <v>0.3913194444444445</v>
      </c>
      <c r="T24" s="633">
        <v>0.39374999999999999</v>
      </c>
      <c r="U24" s="634">
        <v>7.8819444444444497E-2</v>
      </c>
      <c r="V24" s="641">
        <v>2.4305555555554914E-3</v>
      </c>
      <c r="W24" s="634">
        <v>8.1249999999999989E-2</v>
      </c>
      <c r="X24" s="636">
        <v>15.859030837004406</v>
      </c>
      <c r="Y24" s="636">
        <v>15.384615384615385</v>
      </c>
      <c r="Z24" s="637">
        <v>0.4145833333333333</v>
      </c>
      <c r="AA24" s="633">
        <v>0.50300925925925932</v>
      </c>
      <c r="AB24" s="633">
        <v>0.50748842592592591</v>
      </c>
      <c r="AC24" s="634">
        <v>8.8425925925926019E-2</v>
      </c>
      <c r="AD24" s="641">
        <v>4.4791666666665897E-3</v>
      </c>
      <c r="AE24" s="634">
        <v>9.2905092592592609E-2</v>
      </c>
      <c r="AF24" s="636">
        <v>11.780104712041885</v>
      </c>
      <c r="AG24" s="636">
        <v>11.212158963498194</v>
      </c>
      <c r="AH24" s="637">
        <v>0.52832175925925928</v>
      </c>
      <c r="AI24" s="633">
        <v>0.61214120370370373</v>
      </c>
      <c r="AJ24" s="633">
        <v>0.61843749999999997</v>
      </c>
      <c r="AK24" s="639">
        <v>8.3819444444444446E-2</v>
      </c>
      <c r="AL24" s="635">
        <v>6.2962962962962443E-3</v>
      </c>
      <c r="AM24" s="639">
        <v>9.0115740740740691E-2</v>
      </c>
      <c r="AN24" s="636">
        <v>14.913007456503728</v>
      </c>
      <c r="AO24" s="636">
        <v>13.871050603647571</v>
      </c>
      <c r="AP24" s="637">
        <v>0.64621527777777776</v>
      </c>
      <c r="AQ24" s="683">
        <v>0.70958333333333334</v>
      </c>
      <c r="AR24" s="683">
        <v>0.71262731481481489</v>
      </c>
      <c r="AS24" s="639">
        <v>6.336805555555558E-2</v>
      </c>
      <c r="AT24" s="641">
        <v>3.0439814814815502E-3</v>
      </c>
      <c r="AU24" s="639">
        <v>6.641203703703713E-2</v>
      </c>
      <c r="AV24" s="636">
        <v>13.15068493150685</v>
      </c>
      <c r="AW24" s="636">
        <v>12.54792610665737</v>
      </c>
      <c r="AX24" s="637">
        <v>0.74040509259259268</v>
      </c>
      <c r="AY24" s="633">
        <v>0.77876157407407398</v>
      </c>
      <c r="AZ24" s="633">
        <v>0.78364583333333337</v>
      </c>
      <c r="BA24" s="639">
        <v>3.8356481481481297E-2</v>
      </c>
      <c r="BB24" s="641">
        <v>4.8842592592593936E-3</v>
      </c>
      <c r="BC24" s="639">
        <v>4.3240740740740691E-2</v>
      </c>
      <c r="BD24" s="636">
        <v>16.294508147254074</v>
      </c>
      <c r="BE24" s="636">
        <v>14.453961456102782</v>
      </c>
      <c r="BF24" s="643">
        <v>13.548690606868433</v>
      </c>
      <c r="BG24" s="644"/>
      <c r="BH24" s="645">
        <v>0.35278935185185184</v>
      </c>
      <c r="BI24" s="645">
        <v>0.36903935185185172</v>
      </c>
      <c r="BJ24" s="589"/>
      <c r="BK24" s="646">
        <v>120</v>
      </c>
      <c r="BL24" s="647">
        <v>8.4669444444444437</v>
      </c>
      <c r="BM24" s="647">
        <v>8.8569444444444443</v>
      </c>
      <c r="BN24" s="595">
        <v>190</v>
      </c>
      <c r="BO24" s="595">
        <v>-10.166666666666666</v>
      </c>
      <c r="BP24" s="648">
        <v>299.83333333333331</v>
      </c>
      <c r="BQ24" s="648">
        <v>299.83333333333331</v>
      </c>
      <c r="BR24" s="648">
        <v>299.83333333333331</v>
      </c>
      <c r="BS24" s="648">
        <v>299.83333333333331</v>
      </c>
      <c r="BT24" s="648">
        <v>299.83333333333331</v>
      </c>
      <c r="BU24" s="648">
        <v>299.83333333333331</v>
      </c>
      <c r="BV24" s="648">
        <v>299.83333333333331</v>
      </c>
      <c r="BW24" s="648">
        <v>299.83333333333331</v>
      </c>
      <c r="BX24" s="649">
        <v>299.83333333333326</v>
      </c>
    </row>
    <row r="25" spans="1:76" s="345" customFormat="1">
      <c r="A25" s="628">
        <v>4</v>
      </c>
      <c r="B25" s="629" t="s">
        <v>48</v>
      </c>
      <c r="C25" s="676">
        <v>51</v>
      </c>
      <c r="D25" s="690" t="s">
        <v>3922</v>
      </c>
      <c r="E25" s="690" t="s">
        <v>4011</v>
      </c>
      <c r="F25" s="721" t="s">
        <v>4012</v>
      </c>
      <c r="G25" s="677" t="s">
        <v>4279</v>
      </c>
      <c r="H25" s="721" t="s">
        <v>1492</v>
      </c>
      <c r="I25" s="630"/>
      <c r="J25" s="696"/>
      <c r="K25" s="727"/>
      <c r="L25" s="727"/>
      <c r="M25" s="728"/>
      <c r="N25" s="728"/>
      <c r="O25" s="728"/>
      <c r="P25" s="729"/>
      <c r="Q25" s="729"/>
      <c r="R25" s="632">
        <v>0.3125</v>
      </c>
      <c r="S25" s="725" t="s">
        <v>4219</v>
      </c>
      <c r="T25" s="725" t="s">
        <v>4220</v>
      </c>
      <c r="U25" s="634">
        <v>8.2986111111111149E-2</v>
      </c>
      <c r="V25" s="641">
        <v>1.7361111111110494E-3</v>
      </c>
      <c r="W25" s="634">
        <v>8.4722222222222199E-2</v>
      </c>
      <c r="X25" s="636">
        <v>15.06276150627615</v>
      </c>
      <c r="Y25" s="636">
        <v>14.754098360655739</v>
      </c>
      <c r="Z25" s="637">
        <v>0.41805555555555551</v>
      </c>
      <c r="AA25" s="633">
        <v>0.49180555555555555</v>
      </c>
      <c r="AB25" s="633">
        <v>0.49363425925925924</v>
      </c>
      <c r="AC25" s="634">
        <v>7.3750000000000038E-2</v>
      </c>
      <c r="AD25" s="641">
        <v>1.8287037037036935E-3</v>
      </c>
      <c r="AE25" s="634">
        <v>7.5578703703703731E-2</v>
      </c>
      <c r="AF25" s="636">
        <v>14.124293785310734</v>
      </c>
      <c r="AG25" s="636">
        <v>13.782542113323125</v>
      </c>
      <c r="AH25" s="637">
        <v>0.51446759259259256</v>
      </c>
      <c r="AI25" s="633">
        <v>0.59224537037037039</v>
      </c>
      <c r="AJ25" s="633">
        <v>0.59465277777777781</v>
      </c>
      <c r="AK25" s="639">
        <v>7.7777777777777835E-2</v>
      </c>
      <c r="AL25" s="635">
        <v>2.4074074074074137E-3</v>
      </c>
      <c r="AM25" s="639">
        <v>8.0185185185185248E-2</v>
      </c>
      <c r="AN25" s="636">
        <v>16.071428571428569</v>
      </c>
      <c r="AO25" s="636">
        <v>15.58891454965358</v>
      </c>
      <c r="AP25" s="637">
        <v>0.6224305555555556</v>
      </c>
      <c r="AQ25" s="683">
        <v>0.70135416666666661</v>
      </c>
      <c r="AR25" s="683">
        <v>0.7037268518518518</v>
      </c>
      <c r="AS25" s="639">
        <v>7.8923611111111014E-2</v>
      </c>
      <c r="AT25" s="641">
        <v>2.372685185185186E-3</v>
      </c>
      <c r="AU25" s="639">
        <v>8.12962962962962E-2</v>
      </c>
      <c r="AV25" s="636">
        <v>10.558732952045755</v>
      </c>
      <c r="AW25" s="636">
        <v>10.250569476082005</v>
      </c>
      <c r="AX25" s="637">
        <v>0.73150462962962959</v>
      </c>
      <c r="AY25" s="633">
        <v>0.7788194444444444</v>
      </c>
      <c r="AZ25" s="633">
        <v>0.78535879629629635</v>
      </c>
      <c r="BA25" s="639">
        <v>4.731481481481481E-2</v>
      </c>
      <c r="BB25" s="641">
        <v>6.5393518518519489E-3</v>
      </c>
      <c r="BC25" s="639">
        <v>5.3854166666666758E-2</v>
      </c>
      <c r="BD25" s="636">
        <v>13.209393346379649</v>
      </c>
      <c r="BE25" s="636">
        <v>11.605415860735009</v>
      </c>
      <c r="BF25" s="643">
        <v>13.546566321730952</v>
      </c>
      <c r="BG25" s="644"/>
      <c r="BH25" s="645">
        <v>0.36075231481481485</v>
      </c>
      <c r="BI25" s="645">
        <v>0.36909722222222219</v>
      </c>
      <c r="BJ25" s="589"/>
      <c r="BK25" s="646">
        <v>120</v>
      </c>
      <c r="BL25" s="647">
        <v>8.6580555555555563</v>
      </c>
      <c r="BM25" s="647">
        <v>8.8583333333333325</v>
      </c>
      <c r="BN25" s="595">
        <v>185</v>
      </c>
      <c r="BO25" s="595">
        <v>-10.25</v>
      </c>
      <c r="BP25" s="648">
        <v>294.75</v>
      </c>
      <c r="BQ25" s="648">
        <v>294.75</v>
      </c>
      <c r="BR25" s="648">
        <v>294.75</v>
      </c>
      <c r="BS25" s="648">
        <v>294.75</v>
      </c>
      <c r="BT25" s="648">
        <v>294.75</v>
      </c>
      <c r="BU25" s="648">
        <v>294.75</v>
      </c>
      <c r="BV25" s="648">
        <v>294.75</v>
      </c>
      <c r="BW25" s="648">
        <v>294.75</v>
      </c>
      <c r="BX25" s="649">
        <v>294.75</v>
      </c>
    </row>
    <row r="26" spans="1:76">
      <c r="A26" s="730" t="s">
        <v>0</v>
      </c>
      <c r="B26" s="731">
        <v>80</v>
      </c>
      <c r="C26" s="732" t="s">
        <v>49</v>
      </c>
      <c r="D26" s="732"/>
      <c r="E26" s="732"/>
      <c r="F26" s="732"/>
      <c r="G26" s="732"/>
      <c r="H26" s="732"/>
      <c r="I26" s="732"/>
      <c r="J26" s="733" t="s">
        <v>0</v>
      </c>
      <c r="K26" s="734"/>
      <c r="L26" s="734"/>
      <c r="M26" s="735"/>
      <c r="N26" s="736"/>
      <c r="O26" s="735" t="s">
        <v>0</v>
      </c>
      <c r="P26" s="735" t="s">
        <v>0</v>
      </c>
      <c r="Q26" s="735" t="s">
        <v>0</v>
      </c>
      <c r="R26" s="737"/>
      <c r="S26" s="738"/>
      <c r="T26" s="738"/>
      <c r="U26" s="735"/>
      <c r="V26" s="739"/>
      <c r="W26" s="735"/>
      <c r="X26" s="740"/>
      <c r="Y26" s="740"/>
      <c r="Z26" s="741"/>
      <c r="AA26" s="738"/>
      <c r="AB26" s="738"/>
      <c r="AC26" s="740"/>
      <c r="AD26" s="742"/>
      <c r="AE26" s="740"/>
      <c r="AF26" s="740"/>
      <c r="AG26" s="740"/>
      <c r="AH26" s="740" t="s">
        <v>0</v>
      </c>
      <c r="AI26" s="743"/>
      <c r="AJ26" s="743"/>
      <c r="AK26" s="741"/>
      <c r="AL26" s="744"/>
      <c r="AM26" s="741"/>
      <c r="AN26" s="741"/>
      <c r="AO26" s="740"/>
      <c r="AP26" s="735" t="s">
        <v>0</v>
      </c>
      <c r="AQ26" s="745"/>
      <c r="AR26" s="745"/>
      <c r="AS26" s="733"/>
      <c r="AT26" s="746"/>
      <c r="AU26" s="733" t="s">
        <v>0</v>
      </c>
      <c r="AV26" s="741"/>
      <c r="AW26" s="740"/>
      <c r="AX26" s="735" t="s">
        <v>0</v>
      </c>
      <c r="AY26" s="735"/>
      <c r="AZ26" s="735"/>
      <c r="BA26" s="733"/>
      <c r="BB26" s="747"/>
      <c r="BC26" s="733" t="s">
        <v>0</v>
      </c>
      <c r="BD26" s="733" t="s">
        <v>0</v>
      </c>
      <c r="BE26" s="733" t="s">
        <v>0</v>
      </c>
      <c r="BF26" s="733" t="s">
        <v>0</v>
      </c>
      <c r="BG26" s="731"/>
      <c r="BH26" s="741" t="s">
        <v>0</v>
      </c>
      <c r="BI26" s="731">
        <v>80</v>
      </c>
      <c r="BJ26" s="589"/>
      <c r="BK26" s="737">
        <v>0.65902777777777777</v>
      </c>
      <c r="BL26" s="737"/>
      <c r="BM26" s="748"/>
      <c r="BN26" s="748"/>
      <c r="BO26" s="748"/>
      <c r="BP26" s="748"/>
      <c r="BQ26" s="748"/>
      <c r="BR26" s="748"/>
      <c r="BS26" s="748"/>
      <c r="BT26" s="748"/>
      <c r="BU26" s="748"/>
      <c r="BV26" s="748"/>
      <c r="BW26" s="748"/>
      <c r="BX26" s="749"/>
    </row>
    <row r="27" spans="1:76" s="345" customFormat="1">
      <c r="A27" s="628">
        <v>1</v>
      </c>
      <c r="B27" s="750">
        <v>80</v>
      </c>
      <c r="C27" s="751">
        <v>174</v>
      </c>
      <c r="D27" s="677" t="s">
        <v>3979</v>
      </c>
      <c r="E27" s="677" t="s">
        <v>3980</v>
      </c>
      <c r="F27" s="677" t="s">
        <v>3981</v>
      </c>
      <c r="G27" s="677" t="s">
        <v>4280</v>
      </c>
      <c r="H27" s="677" t="s">
        <v>2636</v>
      </c>
      <c r="I27" s="726"/>
      <c r="J27" s="585"/>
      <c r="K27" s="585"/>
      <c r="L27" s="585"/>
      <c r="M27" s="585"/>
      <c r="N27" s="585"/>
      <c r="O27" s="585"/>
      <c r="P27" s="682"/>
      <c r="Q27" s="682"/>
      <c r="R27" s="632">
        <v>0.35416666666666669</v>
      </c>
      <c r="S27" s="633">
        <v>0.41375000000000001</v>
      </c>
      <c r="T27" s="633">
        <v>0.4151157407407407</v>
      </c>
      <c r="U27" s="634">
        <v>5.9583333333333321E-2</v>
      </c>
      <c r="V27" s="635">
        <v>1.3657407407406952E-3</v>
      </c>
      <c r="W27" s="634">
        <v>6.0949074074074017E-2</v>
      </c>
      <c r="X27" s="636">
        <v>20.979020979020977</v>
      </c>
      <c r="Y27" s="636">
        <v>20.508925180402585</v>
      </c>
      <c r="Z27" s="752"/>
      <c r="AA27" s="752"/>
      <c r="AB27" s="752"/>
      <c r="AC27" s="752"/>
      <c r="AD27" s="752"/>
      <c r="AE27" s="752"/>
      <c r="AF27" s="682"/>
      <c r="AG27" s="682"/>
      <c r="AH27" s="637">
        <v>0.43594907407407402</v>
      </c>
      <c r="AI27" s="633">
        <v>0.49937499999999996</v>
      </c>
      <c r="AJ27" s="633">
        <v>0.50032407407407409</v>
      </c>
      <c r="AK27" s="634">
        <v>6.3425925925925941E-2</v>
      </c>
      <c r="AL27" s="635">
        <v>9.4907407407412991E-4</v>
      </c>
      <c r="AM27" s="634">
        <v>6.4375000000000071E-2</v>
      </c>
      <c r="AN27" s="636">
        <v>19.708029197080293</v>
      </c>
      <c r="AO27" s="636">
        <v>19.417475728155342</v>
      </c>
      <c r="AP27" s="637">
        <v>0.52810185185185188</v>
      </c>
      <c r="AQ27" s="753">
        <v>0.56999999999999995</v>
      </c>
      <c r="AR27" s="753">
        <v>0.58281250000000007</v>
      </c>
      <c r="AS27" s="639">
        <v>4.1898148148148073E-2</v>
      </c>
      <c r="AT27" s="641">
        <v>1.2812500000000115E-2</v>
      </c>
      <c r="AU27" s="639">
        <v>5.4710648148148189E-2</v>
      </c>
      <c r="AV27" s="636">
        <v>19.88950276243094</v>
      </c>
      <c r="AW27" s="636">
        <v>15.231647979691134</v>
      </c>
      <c r="AX27" s="754"/>
      <c r="AY27" s="755"/>
      <c r="AZ27" s="755"/>
      <c r="BA27" s="756"/>
      <c r="BB27" s="686"/>
      <c r="BC27" s="756"/>
      <c r="BD27" s="682"/>
      <c r="BE27" s="682"/>
      <c r="BF27" s="643">
        <v>19.933554817275745</v>
      </c>
      <c r="BG27" s="688"/>
      <c r="BH27" s="645">
        <v>0.16490740740740734</v>
      </c>
      <c r="BI27" s="645">
        <v>0.16722222222222216</v>
      </c>
      <c r="BJ27" s="589"/>
      <c r="BK27" s="646">
        <v>96</v>
      </c>
      <c r="BL27" s="647">
        <v>3.9577777777777778</v>
      </c>
      <c r="BM27" s="647">
        <v>4.0133333333333336</v>
      </c>
      <c r="BN27" s="595">
        <v>200</v>
      </c>
      <c r="BO27" s="595">
        <v>0</v>
      </c>
      <c r="BP27" s="648">
        <v>296</v>
      </c>
      <c r="BQ27" s="648">
        <v>296</v>
      </c>
      <c r="BR27" s="648">
        <v>296</v>
      </c>
      <c r="BS27" s="648">
        <v>296</v>
      </c>
      <c r="BT27" s="648">
        <v>296</v>
      </c>
      <c r="BU27" s="648">
        <v>296</v>
      </c>
      <c r="BV27" s="648">
        <v>296</v>
      </c>
      <c r="BW27" s="648">
        <v>296</v>
      </c>
      <c r="BX27" s="649">
        <v>296</v>
      </c>
    </row>
    <row r="28" spans="1:76" s="345" customFormat="1">
      <c r="A28" s="628">
        <v>2</v>
      </c>
      <c r="B28" s="750">
        <v>80</v>
      </c>
      <c r="C28" s="751">
        <v>142</v>
      </c>
      <c r="D28" s="690" t="s">
        <v>4013</v>
      </c>
      <c r="E28" s="690" t="s">
        <v>4014</v>
      </c>
      <c r="F28" s="721" t="s">
        <v>4015</v>
      </c>
      <c r="G28" s="677" t="s">
        <v>4281</v>
      </c>
      <c r="H28" s="690" t="s">
        <v>4016</v>
      </c>
      <c r="I28" s="726"/>
      <c r="J28" s="585"/>
      <c r="K28" s="585"/>
      <c r="L28" s="585"/>
      <c r="M28" s="585"/>
      <c r="N28" s="585"/>
      <c r="O28" s="585"/>
      <c r="P28" s="682"/>
      <c r="Q28" s="682"/>
      <c r="R28" s="632">
        <v>0.35416666666666669</v>
      </c>
      <c r="S28" s="633">
        <v>0.41373842592592597</v>
      </c>
      <c r="T28" s="633">
        <v>0.41502314814814811</v>
      </c>
      <c r="U28" s="634">
        <v>5.9571759259259283E-2</v>
      </c>
      <c r="V28" s="635">
        <v>1.2847222222221455E-3</v>
      </c>
      <c r="W28" s="634">
        <v>6.0856481481481428E-2</v>
      </c>
      <c r="X28" s="636">
        <v>20.983096949679425</v>
      </c>
      <c r="Y28" s="636">
        <v>20.540129326740203</v>
      </c>
      <c r="Z28" s="752"/>
      <c r="AA28" s="752"/>
      <c r="AB28" s="752"/>
      <c r="AC28" s="752"/>
      <c r="AD28" s="752"/>
      <c r="AE28" s="752"/>
      <c r="AF28" s="682"/>
      <c r="AG28" s="682"/>
      <c r="AH28" s="637">
        <v>0.43585648148148143</v>
      </c>
      <c r="AI28" s="633">
        <v>0.49943287037037037</v>
      </c>
      <c r="AJ28" s="633">
        <v>0.50114583333333329</v>
      </c>
      <c r="AK28" s="634">
        <v>6.3576388888888946E-2</v>
      </c>
      <c r="AL28" s="635">
        <v>1.7129629629629162E-3</v>
      </c>
      <c r="AM28" s="634">
        <v>6.5289351851851862E-2</v>
      </c>
      <c r="AN28" s="636">
        <v>19.661387220098305</v>
      </c>
      <c r="AO28" s="636">
        <v>19.145541570643502</v>
      </c>
      <c r="AP28" s="637">
        <v>0.52892361111111108</v>
      </c>
      <c r="AQ28" s="753">
        <v>0.57721064814814815</v>
      </c>
      <c r="AR28" s="753">
        <v>0.5883680555555556</v>
      </c>
      <c r="AS28" s="639">
        <v>4.8287037037037073E-2</v>
      </c>
      <c r="AT28" s="641">
        <v>1.1157407407407449E-2</v>
      </c>
      <c r="AU28" s="639">
        <v>5.9444444444444522E-2</v>
      </c>
      <c r="AV28" s="636">
        <v>17.257909875359541</v>
      </c>
      <c r="AW28" s="636">
        <v>14.018691588785046</v>
      </c>
      <c r="AX28" s="754"/>
      <c r="AY28" s="757"/>
      <c r="AZ28" s="757"/>
      <c r="BA28" s="756"/>
      <c r="BB28" s="686"/>
      <c r="BC28" s="756"/>
      <c r="BD28" s="682"/>
      <c r="BE28" s="682"/>
      <c r="BF28" s="758">
        <v>19.109548138809636</v>
      </c>
      <c r="BG28" s="688"/>
      <c r="BH28" s="645">
        <v>0.1714351851851853</v>
      </c>
      <c r="BI28" s="645">
        <v>0.17443287037037036</v>
      </c>
      <c r="BJ28" s="589"/>
      <c r="BK28" s="646">
        <v>96</v>
      </c>
      <c r="BL28" s="647">
        <v>4.1144444444444437</v>
      </c>
      <c r="BM28" s="647">
        <v>4.1863888888888887</v>
      </c>
      <c r="BN28" s="595">
        <v>195</v>
      </c>
      <c r="BO28" s="595">
        <v>-10.383333333333333</v>
      </c>
      <c r="BP28" s="648">
        <v>280.61666666666667</v>
      </c>
      <c r="BQ28" s="648">
        <v>280.61666666666667</v>
      </c>
      <c r="BR28" s="648">
        <v>280.61666666666667</v>
      </c>
      <c r="BS28" s="648">
        <v>280.61666666666667</v>
      </c>
      <c r="BT28" s="648">
        <v>280.61666666666667</v>
      </c>
      <c r="BU28" s="648">
        <v>280.61666666666667</v>
      </c>
      <c r="BV28" s="648">
        <v>280.61666666666667</v>
      </c>
      <c r="BW28" s="648">
        <v>280.61666666666667</v>
      </c>
      <c r="BX28" s="649">
        <v>280.61666666666667</v>
      </c>
    </row>
    <row r="29" spans="1:76" s="345" customFormat="1">
      <c r="A29" s="628">
        <v>3</v>
      </c>
      <c r="B29" s="629">
        <v>80</v>
      </c>
      <c r="C29" s="751">
        <v>105</v>
      </c>
      <c r="D29" s="759" t="s">
        <v>3890</v>
      </c>
      <c r="E29" s="759" t="s">
        <v>3891</v>
      </c>
      <c r="F29" s="759" t="s">
        <v>3892</v>
      </c>
      <c r="G29" s="677" t="s">
        <v>4282</v>
      </c>
      <c r="H29" s="759" t="s">
        <v>100</v>
      </c>
      <c r="I29" s="726"/>
      <c r="J29" s="585"/>
      <c r="K29" s="585"/>
      <c r="L29" s="585"/>
      <c r="M29" s="585"/>
      <c r="N29" s="585"/>
      <c r="O29" s="585"/>
      <c r="P29" s="682"/>
      <c r="Q29" s="682"/>
      <c r="R29" s="632">
        <v>0.35416666666666669</v>
      </c>
      <c r="S29" s="633">
        <v>0.42005787037037035</v>
      </c>
      <c r="T29" s="633">
        <v>0.42280092592592594</v>
      </c>
      <c r="U29" s="634">
        <v>6.589120370370366E-2</v>
      </c>
      <c r="V29" s="635">
        <v>2.7430555555555958E-3</v>
      </c>
      <c r="W29" s="634">
        <v>6.8634259259259256E-2</v>
      </c>
      <c r="X29" s="636">
        <v>18.970665729843667</v>
      </c>
      <c r="Y29" s="636">
        <v>18.21247892074199</v>
      </c>
      <c r="Z29" s="752"/>
      <c r="AA29" s="755"/>
      <c r="AB29" s="755"/>
      <c r="AC29" s="752"/>
      <c r="AD29" s="752"/>
      <c r="AE29" s="752"/>
      <c r="AF29" s="682"/>
      <c r="AG29" s="682"/>
      <c r="AH29" s="637">
        <v>0.44363425925925926</v>
      </c>
      <c r="AI29" s="760">
        <v>0.51086805555555559</v>
      </c>
      <c r="AJ29" s="760">
        <v>0.51795138888888892</v>
      </c>
      <c r="AK29" s="634">
        <v>6.7233796296296333E-2</v>
      </c>
      <c r="AL29" s="635">
        <v>7.0833333333333304E-3</v>
      </c>
      <c r="AM29" s="634">
        <v>7.4317129629629664E-2</v>
      </c>
      <c r="AN29" s="636">
        <v>18.591840247891202</v>
      </c>
      <c r="AO29" s="636">
        <v>16.819809998442611</v>
      </c>
      <c r="AP29" s="637">
        <v>0.54572916666666671</v>
      </c>
      <c r="AQ29" s="725" t="s">
        <v>4229</v>
      </c>
      <c r="AR29" s="725" t="s">
        <v>4230</v>
      </c>
      <c r="AS29" s="639">
        <v>5.4062499999999902E-2</v>
      </c>
      <c r="AT29" s="641">
        <v>1.10069444444445E-2</v>
      </c>
      <c r="AU29" s="639">
        <v>6.5069444444444402E-2</v>
      </c>
      <c r="AV29" s="636">
        <v>15.414258188824665</v>
      </c>
      <c r="AW29" s="636">
        <v>12.806830309498398</v>
      </c>
      <c r="AX29" s="754"/>
      <c r="AY29" s="761"/>
      <c r="AZ29" s="755"/>
      <c r="BA29" s="756"/>
      <c r="BB29" s="686"/>
      <c r="BC29" s="756"/>
      <c r="BD29" s="682"/>
      <c r="BE29" s="682"/>
      <c r="BF29" s="758">
        <v>16.919280930560451</v>
      </c>
      <c r="BG29" s="688"/>
      <c r="BH29" s="645">
        <v>0.1871874999999999</v>
      </c>
      <c r="BI29" s="645">
        <v>0.19701388888888882</v>
      </c>
      <c r="BJ29" s="589"/>
      <c r="BK29" s="646">
        <v>80</v>
      </c>
      <c r="BL29" s="647">
        <v>4.4924999999999997</v>
      </c>
      <c r="BM29" s="647">
        <v>4.7283333333333335</v>
      </c>
      <c r="BN29" s="595">
        <v>190</v>
      </c>
      <c r="BO29" s="595">
        <v>-42.9</v>
      </c>
      <c r="BP29" s="648">
        <v>227.1</v>
      </c>
      <c r="BQ29" s="648">
        <v>227.1</v>
      </c>
      <c r="BR29" s="648">
        <v>227.1</v>
      </c>
      <c r="BS29" s="648">
        <v>227.1</v>
      </c>
      <c r="BT29" s="648">
        <v>227.1</v>
      </c>
      <c r="BU29" s="648">
        <v>227.1</v>
      </c>
      <c r="BV29" s="648">
        <v>227.1</v>
      </c>
      <c r="BW29" s="648">
        <v>227.1</v>
      </c>
      <c r="BX29" s="649">
        <v>227.09999999999994</v>
      </c>
    </row>
    <row r="30" spans="1:76" s="345" customFormat="1">
      <c r="A30" s="628">
        <v>4</v>
      </c>
      <c r="B30" s="750">
        <v>80</v>
      </c>
      <c r="C30" s="751">
        <v>159</v>
      </c>
      <c r="D30" s="677" t="s">
        <v>3976</v>
      </c>
      <c r="E30" s="677" t="s">
        <v>3977</v>
      </c>
      <c r="F30" s="677" t="s">
        <v>3978</v>
      </c>
      <c r="G30" s="677" t="s">
        <v>4283</v>
      </c>
      <c r="H30" s="677" t="s">
        <v>92</v>
      </c>
      <c r="I30" s="726"/>
      <c r="J30" s="585"/>
      <c r="K30" s="585"/>
      <c r="L30" s="585"/>
      <c r="M30" s="585"/>
      <c r="N30" s="585"/>
      <c r="O30" s="585"/>
      <c r="P30" s="682"/>
      <c r="Q30" s="682"/>
      <c r="R30" s="632">
        <v>0.35416666666666669</v>
      </c>
      <c r="S30" s="633">
        <v>0.42028935185185184</v>
      </c>
      <c r="T30" s="633">
        <v>0.42834490740740744</v>
      </c>
      <c r="U30" s="634">
        <v>6.6122685185185159E-2</v>
      </c>
      <c r="V30" s="635">
        <v>8.0555555555555935E-3</v>
      </c>
      <c r="W30" s="634">
        <v>7.4178240740740753E-2</v>
      </c>
      <c r="X30" s="636">
        <v>18.904253457027831</v>
      </c>
      <c r="Y30" s="636">
        <v>16.851302855359652</v>
      </c>
      <c r="Z30" s="752"/>
      <c r="AA30" s="755"/>
      <c r="AB30" s="755"/>
      <c r="AC30" s="752"/>
      <c r="AD30" s="752"/>
      <c r="AE30" s="752"/>
      <c r="AF30" s="682"/>
      <c r="AG30" s="682"/>
      <c r="AH30" s="637">
        <v>0.44917824074074075</v>
      </c>
      <c r="AI30" s="760">
        <v>0.5213888888888889</v>
      </c>
      <c r="AJ30" s="760">
        <v>0.53302083333333339</v>
      </c>
      <c r="AK30" s="634">
        <v>7.2210648148148149E-2</v>
      </c>
      <c r="AL30" s="635">
        <v>1.1631944444444486E-2</v>
      </c>
      <c r="AM30" s="634">
        <v>8.3842592592592635E-2</v>
      </c>
      <c r="AN30" s="636">
        <v>17.310466420900784</v>
      </c>
      <c r="AO30" s="636">
        <v>14.908890115958034</v>
      </c>
      <c r="AP30" s="637">
        <v>0.56079861111111118</v>
      </c>
      <c r="AQ30" s="725" t="s">
        <v>4231</v>
      </c>
      <c r="AR30" s="725" t="s">
        <v>4232</v>
      </c>
      <c r="AS30" s="639">
        <v>4.7962962962962874E-2</v>
      </c>
      <c r="AT30" s="641">
        <v>1.3298611111111081E-2</v>
      </c>
      <c r="AU30" s="639">
        <v>6.1261574074073954E-2</v>
      </c>
      <c r="AV30" s="636">
        <v>17.374517374517378</v>
      </c>
      <c r="AW30" s="636">
        <v>13.602871717362554</v>
      </c>
      <c r="AX30" s="754"/>
      <c r="AY30" s="755"/>
      <c r="AZ30" s="755"/>
      <c r="BA30" s="756"/>
      <c r="BB30" s="686"/>
      <c r="BC30" s="756"/>
      <c r="BD30" s="682"/>
      <c r="BE30" s="682"/>
      <c r="BF30" s="758">
        <v>16.182502668989155</v>
      </c>
      <c r="BG30" s="688"/>
      <c r="BH30" s="645">
        <v>0.18629629629629618</v>
      </c>
      <c r="BI30" s="645">
        <v>0.20598379629629626</v>
      </c>
      <c r="BJ30" s="589"/>
      <c r="BK30" s="646">
        <v>96</v>
      </c>
      <c r="BL30" s="647">
        <v>4.471111111111111</v>
      </c>
      <c r="BM30" s="647">
        <v>4.9436111111111112</v>
      </c>
      <c r="BN30" s="595">
        <v>185</v>
      </c>
      <c r="BO30" s="595">
        <v>-55.81666666666667</v>
      </c>
      <c r="BP30" s="648">
        <v>225.18333333333334</v>
      </c>
      <c r="BQ30" s="648">
        <v>225.18333333333334</v>
      </c>
      <c r="BR30" s="648">
        <v>225.18333333333334</v>
      </c>
      <c r="BS30" s="648">
        <v>225.18333333333334</v>
      </c>
      <c r="BT30" s="648">
        <v>225.18333333333334</v>
      </c>
      <c r="BU30" s="648">
        <v>225.18333333333334</v>
      </c>
      <c r="BV30" s="648">
        <v>225.18333333333334</v>
      </c>
      <c r="BW30" s="648">
        <v>225.18333333333334</v>
      </c>
      <c r="BX30" s="649">
        <v>225.18333333333334</v>
      </c>
    </row>
    <row r="31" spans="1:76" s="345" customFormat="1">
      <c r="A31" s="628">
        <v>5</v>
      </c>
      <c r="B31" s="629">
        <v>80</v>
      </c>
      <c r="C31" s="751">
        <v>184</v>
      </c>
      <c r="D31" s="759" t="s">
        <v>3901</v>
      </c>
      <c r="E31" s="759" t="s">
        <v>3902</v>
      </c>
      <c r="F31" s="759" t="s">
        <v>3903</v>
      </c>
      <c r="G31" s="677" t="s">
        <v>4284</v>
      </c>
      <c r="H31" s="759" t="s">
        <v>635</v>
      </c>
      <c r="I31" s="726"/>
      <c r="J31" s="585"/>
      <c r="K31" s="585"/>
      <c r="L31" s="585"/>
      <c r="M31" s="585"/>
      <c r="N31" s="585"/>
      <c r="O31" s="585"/>
      <c r="P31" s="682"/>
      <c r="Q31" s="682"/>
      <c r="R31" s="632">
        <v>0.35416666666666669</v>
      </c>
      <c r="S31" s="633">
        <v>0.4195949074074074</v>
      </c>
      <c r="T31" s="633">
        <v>0.42456018518518518</v>
      </c>
      <c r="U31" s="634">
        <v>6.5428240740740717E-2</v>
      </c>
      <c r="V31" s="635">
        <v>4.9652777777777768E-3</v>
      </c>
      <c r="W31" s="634">
        <v>7.0393518518518494E-2</v>
      </c>
      <c r="X31" s="636">
        <v>19.104900053069169</v>
      </c>
      <c r="Y31" s="636">
        <v>17.757316672147319</v>
      </c>
      <c r="Z31" s="752"/>
      <c r="AA31" s="755"/>
      <c r="AB31" s="755"/>
      <c r="AC31" s="752"/>
      <c r="AD31" s="752"/>
      <c r="AE31" s="752"/>
      <c r="AF31" s="682"/>
      <c r="AG31" s="682"/>
      <c r="AH31" s="637">
        <v>0.44539351851851849</v>
      </c>
      <c r="AI31" s="760">
        <v>0.51402777777777775</v>
      </c>
      <c r="AJ31" s="760">
        <v>0.52034722222222218</v>
      </c>
      <c r="AK31" s="634">
        <v>6.8634259259259256E-2</v>
      </c>
      <c r="AL31" s="635">
        <v>6.3194444444444331E-3</v>
      </c>
      <c r="AM31" s="634">
        <v>7.4953703703703689E-2</v>
      </c>
      <c r="AN31" s="636">
        <v>18.21247892074199</v>
      </c>
      <c r="AO31" s="636">
        <v>16.676961087090799</v>
      </c>
      <c r="AP31" s="637">
        <v>0.54812499999999997</v>
      </c>
      <c r="AQ31" s="725" t="s">
        <v>4233</v>
      </c>
      <c r="AR31" s="725" t="s">
        <v>4234</v>
      </c>
      <c r="AS31" s="639">
        <v>6.2094907407407418E-2</v>
      </c>
      <c r="AT31" s="641">
        <v>5.7638888888889017E-3</v>
      </c>
      <c r="AU31" s="639">
        <v>6.785879629629632E-2</v>
      </c>
      <c r="AV31" s="636">
        <v>13.42031686859273</v>
      </c>
      <c r="AW31" s="636">
        <v>12.280402524304963</v>
      </c>
      <c r="AX31" s="754"/>
      <c r="AY31" s="755"/>
      <c r="AZ31" s="755"/>
      <c r="BA31" s="756"/>
      <c r="BB31" s="686"/>
      <c r="BC31" s="756"/>
      <c r="BD31" s="682"/>
      <c r="BE31" s="682"/>
      <c r="BF31" s="758">
        <v>16.068738492439881</v>
      </c>
      <c r="BG31" s="688"/>
      <c r="BH31" s="645">
        <v>0.19615740740740739</v>
      </c>
      <c r="BI31" s="645">
        <v>0.2074421296296296</v>
      </c>
      <c r="BJ31" s="589"/>
      <c r="BK31" s="646">
        <v>80</v>
      </c>
      <c r="BL31" s="647">
        <v>4.7077777777777783</v>
      </c>
      <c r="BM31" s="647">
        <v>4.9786111111111113</v>
      </c>
      <c r="BN31" s="595">
        <v>180</v>
      </c>
      <c r="BO31" s="595">
        <v>-57.916666666666664</v>
      </c>
      <c r="BP31" s="648">
        <v>202.08333333333334</v>
      </c>
      <c r="BQ31" s="648">
        <v>202.08333333333334</v>
      </c>
      <c r="BR31" s="648">
        <v>202.08333333333334</v>
      </c>
      <c r="BS31" s="648">
        <v>202.08333333333334</v>
      </c>
      <c r="BT31" s="648">
        <v>202.08333333333334</v>
      </c>
      <c r="BU31" s="648">
        <v>202.08333333333334</v>
      </c>
      <c r="BV31" s="648">
        <v>202.08333333333334</v>
      </c>
      <c r="BW31" s="648">
        <v>202.08333333333334</v>
      </c>
      <c r="BX31" s="649">
        <v>202.08333333333331</v>
      </c>
    </row>
    <row r="32" spans="1:76" s="345" customFormat="1">
      <c r="A32" s="628">
        <v>6</v>
      </c>
      <c r="B32" s="750">
        <v>80</v>
      </c>
      <c r="C32" s="751">
        <v>158</v>
      </c>
      <c r="D32" s="677" t="s">
        <v>3890</v>
      </c>
      <c r="E32" s="677" t="s">
        <v>3974</v>
      </c>
      <c r="F32" s="677" t="s">
        <v>3975</v>
      </c>
      <c r="G32" s="677" t="s">
        <v>4285</v>
      </c>
      <c r="H32" s="677" t="s">
        <v>599</v>
      </c>
      <c r="I32" s="726"/>
      <c r="J32" s="585"/>
      <c r="K32" s="585"/>
      <c r="L32" s="585"/>
      <c r="M32" s="585"/>
      <c r="N32" s="585"/>
      <c r="O32" s="585"/>
      <c r="P32" s="682"/>
      <c r="Q32" s="682"/>
      <c r="R32" s="632">
        <v>0.35416666666666669</v>
      </c>
      <c r="S32" s="633">
        <v>0.42234953703703698</v>
      </c>
      <c r="T32" s="633">
        <v>0.4253703703703704</v>
      </c>
      <c r="U32" s="634">
        <v>6.8182870370370297E-2</v>
      </c>
      <c r="V32" s="635">
        <v>3.020833333333417E-3</v>
      </c>
      <c r="W32" s="634">
        <v>7.1203703703703713E-2</v>
      </c>
      <c r="X32" s="636">
        <v>18.333050415888643</v>
      </c>
      <c r="Y32" s="636">
        <v>17.555266579973992</v>
      </c>
      <c r="Z32" s="752"/>
      <c r="AA32" s="755"/>
      <c r="AB32" s="755"/>
      <c r="AC32" s="752"/>
      <c r="AD32" s="752"/>
      <c r="AE32" s="752"/>
      <c r="AF32" s="682"/>
      <c r="AG32" s="682"/>
      <c r="AH32" s="637">
        <v>0.44620370370370371</v>
      </c>
      <c r="AI32" s="760">
        <v>0.5213888888888889</v>
      </c>
      <c r="AJ32" s="760">
        <v>0.52543981481481483</v>
      </c>
      <c r="AK32" s="634">
        <v>7.5185185185185188E-2</v>
      </c>
      <c r="AL32" s="635">
        <v>4.05092592592593E-3</v>
      </c>
      <c r="AM32" s="634">
        <v>7.9236111111111118E-2</v>
      </c>
      <c r="AN32" s="636">
        <v>16.625615763546797</v>
      </c>
      <c r="AO32" s="636">
        <v>15.775635407537248</v>
      </c>
      <c r="AP32" s="637">
        <v>0.55321759259259262</v>
      </c>
      <c r="AQ32" s="725" t="s">
        <v>4235</v>
      </c>
      <c r="AR32" s="725" t="s">
        <v>4236</v>
      </c>
      <c r="AS32" s="639">
        <v>6.292824074074066E-2</v>
      </c>
      <c r="AT32" s="641">
        <v>1.635416666666667E-2</v>
      </c>
      <c r="AU32" s="639">
        <v>7.9282407407407329E-2</v>
      </c>
      <c r="AV32" s="636">
        <v>13.242597020415669</v>
      </c>
      <c r="AW32" s="636">
        <v>10.51094890510949</v>
      </c>
      <c r="AX32" s="754"/>
      <c r="AY32" s="755"/>
      <c r="AZ32" s="755"/>
      <c r="BA32" s="756"/>
      <c r="BB32" s="686"/>
      <c r="BC32" s="756"/>
      <c r="BD32" s="682"/>
      <c r="BE32" s="682"/>
      <c r="BF32" s="758">
        <v>15.622457282343371</v>
      </c>
      <c r="BG32" s="688"/>
      <c r="BH32" s="645">
        <v>0.20629629629629614</v>
      </c>
      <c r="BI32" s="645">
        <v>0.21336805555555549</v>
      </c>
      <c r="BJ32" s="589"/>
      <c r="BK32" s="646">
        <v>96</v>
      </c>
      <c r="BL32" s="647">
        <v>4.9511111111111115</v>
      </c>
      <c r="BM32" s="647">
        <v>5.1208333333333327</v>
      </c>
      <c r="BN32" s="595">
        <v>175</v>
      </c>
      <c r="BO32" s="595">
        <v>-66.45</v>
      </c>
      <c r="BP32" s="648">
        <v>204.55</v>
      </c>
      <c r="BQ32" s="648">
        <v>204.55</v>
      </c>
      <c r="BR32" s="648">
        <v>204.55</v>
      </c>
      <c r="BS32" s="648">
        <v>204.55</v>
      </c>
      <c r="BT32" s="648">
        <v>204.55</v>
      </c>
      <c r="BU32" s="648">
        <v>204.55</v>
      </c>
      <c r="BV32" s="648">
        <v>204.55</v>
      </c>
      <c r="BW32" s="648">
        <v>204.55</v>
      </c>
      <c r="BX32" s="649">
        <v>204.55</v>
      </c>
    </row>
    <row r="33" spans="1:76" s="345" customFormat="1">
      <c r="A33" s="628">
        <v>7</v>
      </c>
      <c r="B33" s="629">
        <v>80</v>
      </c>
      <c r="C33" s="751">
        <v>48</v>
      </c>
      <c r="D33" s="690" t="s">
        <v>4017</v>
      </c>
      <c r="E33" s="690" t="s">
        <v>4018</v>
      </c>
      <c r="F33" s="690" t="s">
        <v>4019</v>
      </c>
      <c r="G33" s="677" t="s">
        <v>4286</v>
      </c>
      <c r="H33" s="690" t="s">
        <v>4020</v>
      </c>
      <c r="I33" s="726"/>
      <c r="J33" s="585"/>
      <c r="K33" s="585"/>
      <c r="L33" s="585"/>
      <c r="M33" s="585"/>
      <c r="N33" s="585"/>
      <c r="O33" s="585"/>
      <c r="P33" s="682"/>
      <c r="Q33" s="682"/>
      <c r="R33" s="632">
        <v>0.35416666666666669</v>
      </c>
      <c r="S33" s="633">
        <v>0.42037037037037034</v>
      </c>
      <c r="T33" s="633">
        <v>0.42615740740740743</v>
      </c>
      <c r="U33" s="634">
        <v>6.6203703703703654E-2</v>
      </c>
      <c r="V33" s="635">
        <v>5.7870370370370905E-3</v>
      </c>
      <c r="W33" s="634">
        <v>7.1990740740740744E-2</v>
      </c>
      <c r="X33" s="636">
        <v>18.88111888111888</v>
      </c>
      <c r="Y33" s="636">
        <v>17.363344051446944</v>
      </c>
      <c r="Z33" s="752"/>
      <c r="AA33" s="755"/>
      <c r="AB33" s="755"/>
      <c r="AC33" s="752"/>
      <c r="AD33" s="752"/>
      <c r="AE33" s="752"/>
      <c r="AF33" s="682"/>
      <c r="AG33" s="682"/>
      <c r="AH33" s="637">
        <v>0.44699074074074074</v>
      </c>
      <c r="AI33" s="760">
        <v>0.51197916666666665</v>
      </c>
      <c r="AJ33" s="760">
        <v>0.51871527777777782</v>
      </c>
      <c r="AK33" s="634">
        <v>6.4988425925925908E-2</v>
      </c>
      <c r="AL33" s="635">
        <v>6.7361111111111649E-3</v>
      </c>
      <c r="AM33" s="634">
        <v>7.1724537037037073E-2</v>
      </c>
      <c r="AN33" s="636">
        <v>19.234194122885128</v>
      </c>
      <c r="AO33" s="636">
        <v>17.427787639180245</v>
      </c>
      <c r="AP33" s="637">
        <v>0.54649305555555561</v>
      </c>
      <c r="AQ33" s="725" t="s">
        <v>4237</v>
      </c>
      <c r="AR33" s="725" t="s">
        <v>4238</v>
      </c>
      <c r="AS33" s="639">
        <v>7.0185185185185128E-2</v>
      </c>
      <c r="AT33" s="641">
        <v>1.0057870370370314E-2</v>
      </c>
      <c r="AU33" s="639">
        <v>8.0243055555555443E-2</v>
      </c>
      <c r="AV33" s="636">
        <v>11.87335092348285</v>
      </c>
      <c r="AW33" s="636">
        <v>10.38511466897447</v>
      </c>
      <c r="AX33" s="754"/>
      <c r="AY33" s="755"/>
      <c r="AZ33" s="755"/>
      <c r="BA33" s="756"/>
      <c r="BB33" s="686"/>
      <c r="BC33" s="756"/>
      <c r="BD33" s="682"/>
      <c r="BE33" s="682"/>
      <c r="BF33" s="758">
        <v>15.583572317515285</v>
      </c>
      <c r="BG33" s="688"/>
      <c r="BH33" s="645">
        <v>0.20137731481481469</v>
      </c>
      <c r="BI33" s="645">
        <v>0.21390046296296295</v>
      </c>
      <c r="BJ33" s="589"/>
      <c r="BK33" s="646">
        <v>80</v>
      </c>
      <c r="BL33" s="647">
        <v>4.8330555555555552</v>
      </c>
      <c r="BM33" s="647">
        <v>5.1336111111111116</v>
      </c>
      <c r="BN33" s="595">
        <v>170</v>
      </c>
      <c r="BO33" s="595">
        <v>-67.216666666666669</v>
      </c>
      <c r="BP33" s="648">
        <v>182.78333333333333</v>
      </c>
      <c r="BQ33" s="648">
        <v>182.78333333333333</v>
      </c>
      <c r="BR33" s="648">
        <v>182.78333333333333</v>
      </c>
      <c r="BS33" s="648">
        <v>182.78333333333333</v>
      </c>
      <c r="BT33" s="648">
        <v>182.78333333333333</v>
      </c>
      <c r="BU33" s="648">
        <v>182.78333333333333</v>
      </c>
      <c r="BV33" s="648">
        <v>182.78333333333333</v>
      </c>
      <c r="BW33" s="648">
        <v>182.78333333333333</v>
      </c>
      <c r="BX33" s="649">
        <v>182.78333333333327</v>
      </c>
    </row>
    <row r="34" spans="1:76" s="345" customFormat="1">
      <c r="A34" s="628">
        <v>8</v>
      </c>
      <c r="B34" s="629">
        <v>80</v>
      </c>
      <c r="C34" s="751">
        <v>631</v>
      </c>
      <c r="D34" s="690" t="s">
        <v>4021</v>
      </c>
      <c r="E34" s="690" t="s">
        <v>3907</v>
      </c>
      <c r="F34" s="690" t="s">
        <v>3908</v>
      </c>
      <c r="G34" s="677" t="s">
        <v>4287</v>
      </c>
      <c r="H34" s="690" t="s">
        <v>794</v>
      </c>
      <c r="I34" s="726"/>
      <c r="J34" s="585"/>
      <c r="K34" s="585"/>
      <c r="L34" s="585"/>
      <c r="M34" s="585"/>
      <c r="N34" s="585"/>
      <c r="O34" s="585"/>
      <c r="P34" s="682"/>
      <c r="Q34" s="682"/>
      <c r="R34" s="632">
        <v>0.35416666666666669</v>
      </c>
      <c r="S34" s="633">
        <v>0.43225694444444446</v>
      </c>
      <c r="T34" s="633">
        <v>0.43431712962962959</v>
      </c>
      <c r="U34" s="634">
        <v>7.8090277777777772E-2</v>
      </c>
      <c r="V34" s="635">
        <v>2.0601851851851372E-3</v>
      </c>
      <c r="W34" s="634">
        <v>8.015046296296291E-2</v>
      </c>
      <c r="X34" s="636">
        <v>16.007114273010227</v>
      </c>
      <c r="Y34" s="636">
        <v>15.595667870036102</v>
      </c>
      <c r="Z34" s="752"/>
      <c r="AA34" s="755"/>
      <c r="AB34" s="755"/>
      <c r="AC34" s="752"/>
      <c r="AD34" s="752"/>
      <c r="AE34" s="752"/>
      <c r="AF34" s="682"/>
      <c r="AG34" s="682"/>
      <c r="AH34" s="637">
        <v>0.45515046296296291</v>
      </c>
      <c r="AI34" s="760">
        <v>0.53651620370370368</v>
      </c>
      <c r="AJ34" s="760">
        <v>0.54357638888888882</v>
      </c>
      <c r="AK34" s="634">
        <v>8.1365740740740766E-2</v>
      </c>
      <c r="AL34" s="635">
        <v>7.0601851851851416E-3</v>
      </c>
      <c r="AM34" s="634">
        <v>8.8425925925925908E-2</v>
      </c>
      <c r="AN34" s="636">
        <v>15.362731152204837</v>
      </c>
      <c r="AO34" s="636">
        <v>14.136125654450261</v>
      </c>
      <c r="AP34" s="637">
        <v>0.57135416666666661</v>
      </c>
      <c r="AQ34" s="762" t="s">
        <v>4239</v>
      </c>
      <c r="AR34" s="762" t="s">
        <v>4240</v>
      </c>
      <c r="AS34" s="639">
        <v>6.8518518518518534E-2</v>
      </c>
      <c r="AT34" s="641">
        <v>5.6712962962963687E-3</v>
      </c>
      <c r="AU34" s="639">
        <v>7.4189814814814903E-2</v>
      </c>
      <c r="AV34" s="636">
        <v>12.162162162162163</v>
      </c>
      <c r="AW34" s="636">
        <v>11.23244929797192</v>
      </c>
      <c r="AX34" s="754"/>
      <c r="AY34" s="757"/>
      <c r="AZ34" s="757"/>
      <c r="BA34" s="756"/>
      <c r="BB34" s="686"/>
      <c r="BC34" s="756"/>
      <c r="BD34" s="682"/>
      <c r="BE34" s="682"/>
      <c r="BF34" s="758">
        <v>14.059067610446668</v>
      </c>
      <c r="BG34" s="688"/>
      <c r="BH34" s="645">
        <v>0.22797453703703707</v>
      </c>
      <c r="BI34" s="645">
        <v>0.23709490740740735</v>
      </c>
      <c r="BJ34" s="589"/>
      <c r="BK34" s="646">
        <v>80</v>
      </c>
      <c r="BL34" s="647">
        <v>5.4713888888888889</v>
      </c>
      <c r="BM34" s="647">
        <v>5.6902777777777782</v>
      </c>
      <c r="BN34" s="595">
        <v>165</v>
      </c>
      <c r="BO34" s="595">
        <v>-100.61666666666667</v>
      </c>
      <c r="BP34" s="648">
        <v>144.38333333333333</v>
      </c>
      <c r="BQ34" s="648">
        <v>144.38333333333333</v>
      </c>
      <c r="BR34" s="648">
        <v>144.38333333333333</v>
      </c>
      <c r="BS34" s="648">
        <v>144.38333333333333</v>
      </c>
      <c r="BT34" s="648">
        <v>144.38333333333333</v>
      </c>
      <c r="BU34" s="648">
        <v>144.38333333333333</v>
      </c>
      <c r="BV34" s="648">
        <v>144.38333333333333</v>
      </c>
      <c r="BW34" s="648">
        <v>144.38333333333333</v>
      </c>
      <c r="BX34" s="649">
        <v>144.38333333333333</v>
      </c>
    </row>
    <row r="35" spans="1:76" s="345" customFormat="1">
      <c r="A35" s="628">
        <v>9</v>
      </c>
      <c r="B35" s="629">
        <v>80</v>
      </c>
      <c r="C35" s="751">
        <v>688</v>
      </c>
      <c r="D35" s="690" t="s">
        <v>4022</v>
      </c>
      <c r="E35" s="690" t="s">
        <v>4023</v>
      </c>
      <c r="F35" s="721" t="s">
        <v>4024</v>
      </c>
      <c r="G35" s="677" t="s">
        <v>4288</v>
      </c>
      <c r="H35" s="690" t="s">
        <v>4025</v>
      </c>
      <c r="I35" s="726"/>
      <c r="J35" s="585"/>
      <c r="K35" s="585"/>
      <c r="L35" s="585"/>
      <c r="M35" s="585"/>
      <c r="N35" s="585"/>
      <c r="O35" s="585"/>
      <c r="P35" s="682"/>
      <c r="Q35" s="682"/>
      <c r="R35" s="632">
        <v>0.35416666666666669</v>
      </c>
      <c r="S35" s="633">
        <v>0.43288194444444444</v>
      </c>
      <c r="T35" s="633">
        <v>0.43530092592592595</v>
      </c>
      <c r="U35" s="634">
        <v>7.8715277777777759E-2</v>
      </c>
      <c r="V35" s="635">
        <v>2.418981481481508E-3</v>
      </c>
      <c r="W35" s="634">
        <v>8.1134259259259267E-2</v>
      </c>
      <c r="X35" s="636">
        <v>15.880017644464049</v>
      </c>
      <c r="Y35" s="636">
        <v>15.406562054208274</v>
      </c>
      <c r="Z35" s="752"/>
      <c r="AA35" s="755"/>
      <c r="AB35" s="755"/>
      <c r="AC35" s="752"/>
      <c r="AD35" s="752"/>
      <c r="AE35" s="752"/>
      <c r="AF35" s="682"/>
      <c r="AG35" s="682"/>
      <c r="AH35" s="637">
        <v>0.45613425925925927</v>
      </c>
      <c r="AI35" s="760">
        <v>0.53645833333333337</v>
      </c>
      <c r="AJ35" s="760">
        <v>0.53971064814814818</v>
      </c>
      <c r="AK35" s="634">
        <v>8.0324074074074103E-2</v>
      </c>
      <c r="AL35" s="635">
        <v>3.2523148148148051E-3</v>
      </c>
      <c r="AM35" s="634">
        <v>8.3576388888888908E-2</v>
      </c>
      <c r="AN35" s="636">
        <v>15.561959654178676</v>
      </c>
      <c r="AO35" s="636">
        <v>14.956377233070212</v>
      </c>
      <c r="AP35" s="637">
        <v>0.56748842592592597</v>
      </c>
      <c r="AQ35" s="753">
        <v>0.64539351851851856</v>
      </c>
      <c r="AR35" s="753">
        <v>0.64849537037037031</v>
      </c>
      <c r="AS35" s="639">
        <v>7.7905092592592595E-2</v>
      </c>
      <c r="AT35" s="641">
        <v>3.1018518518517446E-3</v>
      </c>
      <c r="AU35" s="639">
        <v>8.100694444444434E-2</v>
      </c>
      <c r="AV35" s="636">
        <v>10.696776110533353</v>
      </c>
      <c r="AW35" s="636">
        <v>10.287183883411917</v>
      </c>
      <c r="AX35" s="754"/>
      <c r="AY35" s="757"/>
      <c r="AZ35" s="757"/>
      <c r="BA35" s="756"/>
      <c r="BB35" s="686"/>
      <c r="BC35" s="756"/>
      <c r="BD35" s="682"/>
      <c r="BE35" s="682"/>
      <c r="BF35" s="758">
        <v>13.739147027955347</v>
      </c>
      <c r="BG35" s="688"/>
      <c r="BH35" s="645">
        <v>0.23694444444444446</v>
      </c>
      <c r="BI35" s="645">
        <v>0.24261574074074077</v>
      </c>
      <c r="BJ35" s="589"/>
      <c r="BK35" s="646">
        <v>80</v>
      </c>
      <c r="BL35" s="647">
        <v>5.6866666666666665</v>
      </c>
      <c r="BM35" s="647">
        <v>5.8227777777777776</v>
      </c>
      <c r="BN35" s="595">
        <v>160</v>
      </c>
      <c r="BO35" s="595">
        <v>-108.56666666666666</v>
      </c>
      <c r="BP35" s="648">
        <v>131.43333333333334</v>
      </c>
      <c r="BQ35" s="648">
        <v>131.43333333333334</v>
      </c>
      <c r="BR35" s="648">
        <v>131.43333333333334</v>
      </c>
      <c r="BS35" s="648">
        <v>131.43333333333334</v>
      </c>
      <c r="BT35" s="648">
        <v>131.43333333333334</v>
      </c>
      <c r="BU35" s="648">
        <v>131.43333333333334</v>
      </c>
      <c r="BV35" s="648">
        <v>131.43333333333334</v>
      </c>
      <c r="BW35" s="648">
        <v>131.43333333333334</v>
      </c>
      <c r="BX35" s="649">
        <v>131.43333333333334</v>
      </c>
    </row>
    <row r="36" spans="1:76" s="345" customFormat="1">
      <c r="A36" s="628">
        <v>10</v>
      </c>
      <c r="B36" s="629">
        <v>80</v>
      </c>
      <c r="C36" s="751">
        <v>62</v>
      </c>
      <c r="D36" s="690" t="s">
        <v>4026</v>
      </c>
      <c r="E36" s="690" t="s">
        <v>4027</v>
      </c>
      <c r="F36" s="690" t="s">
        <v>4028</v>
      </c>
      <c r="G36" s="677" t="s">
        <v>4289</v>
      </c>
      <c r="H36" s="690" t="s">
        <v>4029</v>
      </c>
      <c r="I36" s="726"/>
      <c r="J36" s="585"/>
      <c r="K36" s="585"/>
      <c r="L36" s="585"/>
      <c r="M36" s="585"/>
      <c r="N36" s="585"/>
      <c r="O36" s="585"/>
      <c r="P36" s="682"/>
      <c r="Q36" s="682"/>
      <c r="R36" s="632">
        <v>0.35416666666666669</v>
      </c>
      <c r="S36" s="633">
        <v>0.43344907407407413</v>
      </c>
      <c r="T36" s="633">
        <v>0.43518518518518517</v>
      </c>
      <c r="U36" s="634">
        <v>7.928240740740744E-2</v>
      </c>
      <c r="V36" s="635">
        <v>1.7361111111110494E-3</v>
      </c>
      <c r="W36" s="634">
        <v>8.101851851851849E-2</v>
      </c>
      <c r="X36" s="636">
        <v>15.766423357664234</v>
      </c>
      <c r="Y36" s="636">
        <v>15.428571428571429</v>
      </c>
      <c r="Z36" s="752"/>
      <c r="AA36" s="755"/>
      <c r="AB36" s="755"/>
      <c r="AC36" s="752"/>
      <c r="AD36" s="752"/>
      <c r="AE36" s="752"/>
      <c r="AF36" s="682"/>
      <c r="AG36" s="682"/>
      <c r="AH36" s="637">
        <v>0.45601851851851849</v>
      </c>
      <c r="AI36" s="760">
        <v>0.55346064814814822</v>
      </c>
      <c r="AJ36" s="760">
        <v>0.556574074074074</v>
      </c>
      <c r="AK36" s="634">
        <v>9.7442129629629726E-2</v>
      </c>
      <c r="AL36" s="635">
        <v>3.1134259259257835E-3</v>
      </c>
      <c r="AM36" s="634">
        <v>0.10055555555555551</v>
      </c>
      <c r="AN36" s="636">
        <v>12.828126855921131</v>
      </c>
      <c r="AO36" s="636">
        <v>12.430939226519339</v>
      </c>
      <c r="AP36" s="637">
        <v>0.58435185185185179</v>
      </c>
      <c r="AQ36" s="725" t="s">
        <v>4241</v>
      </c>
      <c r="AR36" s="725" t="s">
        <v>4242</v>
      </c>
      <c r="AS36" s="639">
        <v>7.321759259259264E-2</v>
      </c>
      <c r="AT36" s="641">
        <v>2.8587962962963731E-3</v>
      </c>
      <c r="AU36" s="639">
        <v>7.6076388888889013E-2</v>
      </c>
      <c r="AV36" s="636">
        <v>11.381599747075562</v>
      </c>
      <c r="AW36" s="636">
        <v>10.953902327704244</v>
      </c>
      <c r="AX36" s="754"/>
      <c r="AY36" s="755"/>
      <c r="AZ36" s="755"/>
      <c r="BA36" s="756"/>
      <c r="BB36" s="686"/>
      <c r="BC36" s="756"/>
      <c r="BD36" s="682"/>
      <c r="BE36" s="682"/>
      <c r="BF36" s="758">
        <v>13.082583810302536</v>
      </c>
      <c r="BG36" s="688"/>
      <c r="BH36" s="645">
        <v>0.24994212962962981</v>
      </c>
      <c r="BI36" s="645">
        <v>0.25479166666666664</v>
      </c>
      <c r="BJ36" s="589"/>
      <c r="BK36" s="646">
        <v>80</v>
      </c>
      <c r="BL36" s="647">
        <v>5.9986111111111109</v>
      </c>
      <c r="BM36" s="647">
        <v>6.1149999999999993</v>
      </c>
      <c r="BN36" s="595">
        <v>155</v>
      </c>
      <c r="BO36" s="595">
        <v>-126.1</v>
      </c>
      <c r="BP36" s="648">
        <v>108.9</v>
      </c>
      <c r="BQ36" s="648">
        <v>108.9</v>
      </c>
      <c r="BR36" s="648">
        <v>108.9</v>
      </c>
      <c r="BS36" s="648">
        <v>108.9</v>
      </c>
      <c r="BT36" s="648">
        <v>108.9</v>
      </c>
      <c r="BU36" s="648">
        <v>108.9</v>
      </c>
      <c r="BV36" s="648">
        <v>108.9</v>
      </c>
      <c r="BW36" s="648">
        <v>108.9</v>
      </c>
      <c r="BX36" s="649">
        <v>108.90000000000002</v>
      </c>
    </row>
    <row r="37" spans="1:76" s="345" customFormat="1">
      <c r="A37" s="628">
        <v>11</v>
      </c>
      <c r="B37" s="629">
        <v>80</v>
      </c>
      <c r="C37" s="751">
        <v>488</v>
      </c>
      <c r="D37" s="759" t="s">
        <v>3893</v>
      </c>
      <c r="E37" s="759" t="s">
        <v>3894</v>
      </c>
      <c r="F37" s="759" t="s">
        <v>3895</v>
      </c>
      <c r="G37" s="677" t="s">
        <v>111</v>
      </c>
      <c r="H37" s="759" t="s">
        <v>112</v>
      </c>
      <c r="I37" s="726"/>
      <c r="J37" s="585"/>
      <c r="K37" s="585"/>
      <c r="L37" s="585"/>
      <c r="M37" s="585"/>
      <c r="N37" s="585"/>
      <c r="O37" s="585"/>
      <c r="P37" s="682"/>
      <c r="Q37" s="682"/>
      <c r="R37" s="632">
        <v>0.35416666666666669</v>
      </c>
      <c r="S37" s="633">
        <v>0.43597222222222221</v>
      </c>
      <c r="T37" s="633">
        <v>0.43944444444444447</v>
      </c>
      <c r="U37" s="634">
        <v>8.180555555555552E-2</v>
      </c>
      <c r="V37" s="635">
        <v>3.4722222222222654E-3</v>
      </c>
      <c r="W37" s="634">
        <v>8.5277777777777786E-2</v>
      </c>
      <c r="X37" s="636">
        <v>15.280135823429541</v>
      </c>
      <c r="Y37" s="636">
        <v>14.65798045602606</v>
      </c>
      <c r="Z37" s="752"/>
      <c r="AA37" s="755"/>
      <c r="AB37" s="755"/>
      <c r="AC37" s="752"/>
      <c r="AD37" s="752"/>
      <c r="AE37" s="752"/>
      <c r="AF37" s="682"/>
      <c r="AG37" s="682"/>
      <c r="AH37" s="637">
        <v>0.46027777777777779</v>
      </c>
      <c r="AI37" s="760">
        <v>0.55193287037037042</v>
      </c>
      <c r="AJ37" s="760">
        <v>0.55603009259259262</v>
      </c>
      <c r="AK37" s="634">
        <v>9.1655092592592635E-2</v>
      </c>
      <c r="AL37" s="635">
        <v>4.0972222222221966E-3</v>
      </c>
      <c r="AM37" s="634">
        <v>9.5752314814814832E-2</v>
      </c>
      <c r="AN37" s="636">
        <v>13.63808561687082</v>
      </c>
      <c r="AO37" s="636">
        <v>13.054514686329023</v>
      </c>
      <c r="AP37" s="637">
        <v>0.58380787037037041</v>
      </c>
      <c r="AQ37" s="725" t="s">
        <v>4243</v>
      </c>
      <c r="AR37" s="725" t="s">
        <v>4244</v>
      </c>
      <c r="AS37" s="639">
        <v>7.4016203703703654E-2</v>
      </c>
      <c r="AT37" s="641">
        <v>5.1504629629629539E-3</v>
      </c>
      <c r="AU37" s="639">
        <v>7.9166666666666607E-2</v>
      </c>
      <c r="AV37" s="636">
        <v>11.258795934323691</v>
      </c>
      <c r="AW37" s="636">
        <v>10.526315789473685</v>
      </c>
      <c r="AX37" s="754"/>
      <c r="AY37" s="755"/>
      <c r="AZ37" s="755"/>
      <c r="BA37" s="756"/>
      <c r="BB37" s="686"/>
      <c r="BC37" s="756"/>
      <c r="BD37" s="682"/>
      <c r="BE37" s="682"/>
      <c r="BF37" s="643">
        <v>13.069522599382829</v>
      </c>
      <c r="BG37" s="688"/>
      <c r="BH37" s="645">
        <v>0.24747685185185181</v>
      </c>
      <c r="BI37" s="645">
        <v>0.25504629629629627</v>
      </c>
      <c r="BJ37" s="589"/>
      <c r="BK37" s="646">
        <v>80</v>
      </c>
      <c r="BL37" s="647">
        <v>5.9394444444444447</v>
      </c>
      <c r="BM37" s="647">
        <v>6.1211111111111105</v>
      </c>
      <c r="BN37" s="595">
        <v>150</v>
      </c>
      <c r="BO37" s="595">
        <v>-126.46666666666667</v>
      </c>
      <c r="BP37" s="648">
        <v>103.53333333333333</v>
      </c>
      <c r="BQ37" s="648">
        <v>103.53333333333333</v>
      </c>
      <c r="BR37" s="648">
        <v>103.53333333333333</v>
      </c>
      <c r="BS37" s="648">
        <v>103.53333333333333</v>
      </c>
      <c r="BT37" s="648">
        <v>103.53333333333333</v>
      </c>
      <c r="BU37" s="648">
        <v>103.53333333333333</v>
      </c>
      <c r="BV37" s="648">
        <v>103.53333333333333</v>
      </c>
      <c r="BW37" s="648">
        <v>103.53333333333333</v>
      </c>
      <c r="BX37" s="649">
        <v>103.53333333333333</v>
      </c>
    </row>
    <row r="38" spans="1:76" s="345" customFormat="1">
      <c r="A38" s="628">
        <v>12</v>
      </c>
      <c r="B38" s="629">
        <v>80</v>
      </c>
      <c r="C38" s="751">
        <v>64</v>
      </c>
      <c r="D38" s="759" t="s">
        <v>3942</v>
      </c>
      <c r="E38" s="759" t="s">
        <v>3991</v>
      </c>
      <c r="F38" s="759" t="s">
        <v>3992</v>
      </c>
      <c r="G38" s="677" t="s">
        <v>4290</v>
      </c>
      <c r="H38" s="759" t="s">
        <v>290</v>
      </c>
      <c r="I38" s="726"/>
      <c r="J38" s="585"/>
      <c r="K38" s="585"/>
      <c r="L38" s="585"/>
      <c r="M38" s="585"/>
      <c r="N38" s="585"/>
      <c r="O38" s="585"/>
      <c r="P38" s="682"/>
      <c r="Q38" s="682"/>
      <c r="R38" s="632">
        <v>0.35416666666666669</v>
      </c>
      <c r="S38" s="633">
        <v>0.44502314814814814</v>
      </c>
      <c r="T38" s="633">
        <v>0.44872685185185185</v>
      </c>
      <c r="U38" s="634">
        <v>9.0856481481481455E-2</v>
      </c>
      <c r="V38" s="635">
        <v>3.703703703703709E-3</v>
      </c>
      <c r="W38" s="634">
        <v>9.4560185185185164E-2</v>
      </c>
      <c r="X38" s="636">
        <v>13.757961783439491</v>
      </c>
      <c r="Y38" s="636">
        <v>13.219094247246023</v>
      </c>
      <c r="Z38" s="752"/>
      <c r="AA38" s="755"/>
      <c r="AB38" s="755"/>
      <c r="AC38" s="752"/>
      <c r="AD38" s="752"/>
      <c r="AE38" s="752"/>
      <c r="AF38" s="682"/>
      <c r="AG38" s="682"/>
      <c r="AH38" s="637">
        <v>0.46956018518518516</v>
      </c>
      <c r="AI38" s="760">
        <v>0.56503472222222217</v>
      </c>
      <c r="AJ38" s="760">
        <v>0.56702546296296297</v>
      </c>
      <c r="AK38" s="634">
        <v>9.5474537037037011E-2</v>
      </c>
      <c r="AL38" s="635">
        <v>1.9907407407407929E-3</v>
      </c>
      <c r="AM38" s="634">
        <v>9.7465277777777803E-2</v>
      </c>
      <c r="AN38" s="636">
        <v>13.092496060128502</v>
      </c>
      <c r="AO38" s="636">
        <v>12.825080156750978</v>
      </c>
      <c r="AP38" s="637">
        <v>0.59480324074074076</v>
      </c>
      <c r="AQ38" s="725" t="s">
        <v>4245</v>
      </c>
      <c r="AR38" s="725" t="s">
        <v>4246</v>
      </c>
      <c r="AS38" s="639">
        <v>6.3124999999999987E-2</v>
      </c>
      <c r="AT38" s="641">
        <v>4.2592592592592959E-3</v>
      </c>
      <c r="AU38" s="639">
        <v>6.7384259259259283E-2</v>
      </c>
      <c r="AV38" s="636">
        <v>13.201320132013203</v>
      </c>
      <c r="AW38" s="636">
        <v>12.366884232222603</v>
      </c>
      <c r="AX38" s="754"/>
      <c r="AY38" s="755"/>
      <c r="AZ38" s="755"/>
      <c r="BA38" s="756"/>
      <c r="BB38" s="686"/>
      <c r="BC38" s="756"/>
      <c r="BD38" s="682"/>
      <c r="BE38" s="682"/>
      <c r="BF38" s="643">
        <v>13.064186890451349</v>
      </c>
      <c r="BG38" s="688"/>
      <c r="BH38" s="645">
        <v>0.24945601851851845</v>
      </c>
      <c r="BI38" s="645">
        <v>0.25515046296296295</v>
      </c>
      <c r="BJ38" s="589"/>
      <c r="BK38" s="646">
        <v>80</v>
      </c>
      <c r="BL38" s="647">
        <v>5.9869444444444442</v>
      </c>
      <c r="BM38" s="647">
        <v>6.1236111111111109</v>
      </c>
      <c r="BN38" s="595">
        <v>145</v>
      </c>
      <c r="BO38" s="595">
        <v>-126.61666666666667</v>
      </c>
      <c r="BP38" s="648">
        <v>98.383333333333326</v>
      </c>
      <c r="BQ38" s="648">
        <v>98.383333333333326</v>
      </c>
      <c r="BR38" s="648">
        <v>98.383333333333326</v>
      </c>
      <c r="BS38" s="648">
        <v>98.383333333333326</v>
      </c>
      <c r="BT38" s="648">
        <v>98.383333333333326</v>
      </c>
      <c r="BU38" s="648">
        <v>98.383333333333326</v>
      </c>
      <c r="BV38" s="648">
        <v>98.383333333333326</v>
      </c>
      <c r="BW38" s="648">
        <v>98.383333333333326</v>
      </c>
      <c r="BX38" s="649">
        <v>98.383333333333326</v>
      </c>
    </row>
    <row r="39" spans="1:76" s="345" customFormat="1">
      <c r="A39" s="628">
        <v>13</v>
      </c>
      <c r="B39" s="629">
        <v>80</v>
      </c>
      <c r="C39" s="751">
        <v>148</v>
      </c>
      <c r="D39" s="690" t="s">
        <v>4030</v>
      </c>
      <c r="E39" s="690" t="s">
        <v>4031</v>
      </c>
      <c r="F39" s="721" t="s">
        <v>4032</v>
      </c>
      <c r="G39" s="677" t="s">
        <v>4291</v>
      </c>
      <c r="H39" s="690" t="s">
        <v>651</v>
      </c>
      <c r="I39" s="726"/>
      <c r="J39" s="585"/>
      <c r="K39" s="585"/>
      <c r="L39" s="585"/>
      <c r="M39" s="585"/>
      <c r="N39" s="585"/>
      <c r="O39" s="585"/>
      <c r="P39" s="682"/>
      <c r="Q39" s="682"/>
      <c r="R39" s="632">
        <v>0.35416666666666669</v>
      </c>
      <c r="S39" s="633">
        <v>0.41938657407407409</v>
      </c>
      <c r="T39" s="633">
        <v>0.42495370370370367</v>
      </c>
      <c r="U39" s="634">
        <v>6.5219907407407407E-2</v>
      </c>
      <c r="V39" s="635">
        <v>5.5671296296295747E-3</v>
      </c>
      <c r="W39" s="634">
        <v>7.0787037037036982E-2</v>
      </c>
      <c r="X39" s="636">
        <v>19.165927240461404</v>
      </c>
      <c r="Y39" s="636">
        <v>17.658600392413341</v>
      </c>
      <c r="Z39" s="752"/>
      <c r="AA39" s="755"/>
      <c r="AB39" s="755"/>
      <c r="AC39" s="752"/>
      <c r="AD39" s="752"/>
      <c r="AE39" s="752"/>
      <c r="AF39" s="682"/>
      <c r="AG39" s="682"/>
      <c r="AH39" s="637">
        <v>0.44578703703703698</v>
      </c>
      <c r="AI39" s="760">
        <v>0.5373148148148148</v>
      </c>
      <c r="AJ39" s="760">
        <v>0.54362268518518519</v>
      </c>
      <c r="AK39" s="634">
        <v>9.1527777777777819E-2</v>
      </c>
      <c r="AL39" s="635">
        <v>6.3078703703703942E-3</v>
      </c>
      <c r="AM39" s="634">
        <v>9.7835648148148213E-2</v>
      </c>
      <c r="AN39" s="636">
        <v>13.657056145675268</v>
      </c>
      <c r="AO39" s="636">
        <v>12.776529042943332</v>
      </c>
      <c r="AP39" s="637">
        <v>0.57140046296296299</v>
      </c>
      <c r="AQ39" s="762" t="s">
        <v>4247</v>
      </c>
      <c r="AR39" s="762" t="s">
        <v>4248</v>
      </c>
      <c r="AS39" s="639">
        <v>9.8460648148148144E-2</v>
      </c>
      <c r="AT39" s="641">
        <v>8.113425925925899E-3</v>
      </c>
      <c r="AU39" s="639">
        <v>0.10657407407407404</v>
      </c>
      <c r="AV39" s="636">
        <v>8.4636181967791231</v>
      </c>
      <c r="AW39" s="636">
        <v>7.8192875760208524</v>
      </c>
      <c r="AX39" s="754"/>
      <c r="AY39" s="757"/>
      <c r="AZ39" s="757"/>
      <c r="BA39" s="756"/>
      <c r="BB39" s="686"/>
      <c r="BC39" s="756"/>
      <c r="BD39" s="682"/>
      <c r="BE39" s="682"/>
      <c r="BF39" s="643">
        <v>12.480499219968799</v>
      </c>
      <c r="BG39" s="688"/>
      <c r="BH39" s="645">
        <v>0.25520833333333337</v>
      </c>
      <c r="BI39" s="645">
        <v>0.26708333333333334</v>
      </c>
      <c r="BJ39" s="589"/>
      <c r="BK39" s="646">
        <v>80</v>
      </c>
      <c r="BL39" s="647">
        <v>6.125</v>
      </c>
      <c r="BM39" s="647">
        <v>6.41</v>
      </c>
      <c r="BN39" s="595">
        <v>140</v>
      </c>
      <c r="BO39" s="595">
        <v>-143.80000000000001</v>
      </c>
      <c r="BP39" s="648">
        <v>80</v>
      </c>
      <c r="BQ39" s="648">
        <v>80</v>
      </c>
      <c r="BR39" s="648">
        <v>80</v>
      </c>
      <c r="BS39" s="648">
        <v>80</v>
      </c>
      <c r="BT39" s="648">
        <v>80</v>
      </c>
      <c r="BU39" s="648">
        <v>80</v>
      </c>
      <c r="BV39" s="648">
        <v>80</v>
      </c>
      <c r="BW39" s="648">
        <v>80</v>
      </c>
      <c r="BX39" s="649">
        <v>80</v>
      </c>
    </row>
    <row r="40" spans="1:76" s="345" customFormat="1">
      <c r="A40" s="628">
        <v>14</v>
      </c>
      <c r="B40" s="763">
        <v>80</v>
      </c>
      <c r="C40" s="751">
        <v>120</v>
      </c>
      <c r="D40" s="690" t="s">
        <v>4033</v>
      </c>
      <c r="E40" s="690" t="s">
        <v>4034</v>
      </c>
      <c r="F40" s="721" t="s">
        <v>4035</v>
      </c>
      <c r="G40" s="677" t="s">
        <v>4292</v>
      </c>
      <c r="H40" s="690" t="s">
        <v>655</v>
      </c>
      <c r="I40" s="726"/>
      <c r="J40" s="585"/>
      <c r="K40" s="585"/>
      <c r="L40" s="585"/>
      <c r="M40" s="585"/>
      <c r="N40" s="585"/>
      <c r="O40" s="585"/>
      <c r="P40" s="682"/>
      <c r="Q40" s="682"/>
      <c r="R40" s="632">
        <v>0.35416666666666669</v>
      </c>
      <c r="S40" s="633">
        <v>0.42010416666666667</v>
      </c>
      <c r="T40" s="633">
        <v>0.42335648148148147</v>
      </c>
      <c r="U40" s="634">
        <v>6.5937499999999982E-2</v>
      </c>
      <c r="V40" s="635">
        <v>3.2523148148148051E-3</v>
      </c>
      <c r="W40" s="634">
        <v>6.9189814814814787E-2</v>
      </c>
      <c r="X40" s="636">
        <v>18.957345971563981</v>
      </c>
      <c r="Y40" s="636">
        <v>18.066242890598861</v>
      </c>
      <c r="Z40" s="752"/>
      <c r="AA40" s="755"/>
      <c r="AB40" s="755"/>
      <c r="AC40" s="752"/>
      <c r="AD40" s="752"/>
      <c r="AE40" s="752"/>
      <c r="AF40" s="682"/>
      <c r="AG40" s="682"/>
      <c r="AH40" s="637">
        <v>0.44418981481481479</v>
      </c>
      <c r="AI40" s="760">
        <v>0.53732638888888895</v>
      </c>
      <c r="AJ40" s="760">
        <v>0.53965277777777776</v>
      </c>
      <c r="AK40" s="634">
        <v>9.3136574074074163E-2</v>
      </c>
      <c r="AL40" s="635">
        <v>2.3263888888888085E-3</v>
      </c>
      <c r="AM40" s="634">
        <v>9.5462962962962972E-2</v>
      </c>
      <c r="AN40" s="636">
        <v>13.42115073940599</v>
      </c>
      <c r="AO40" s="636">
        <v>13.094083414161011</v>
      </c>
      <c r="AP40" s="637">
        <v>0.56743055555555555</v>
      </c>
      <c r="AQ40" s="762" t="s">
        <v>4249</v>
      </c>
      <c r="AR40" s="762" t="s">
        <v>4250</v>
      </c>
      <c r="AS40" s="639">
        <v>0.10259259259259257</v>
      </c>
      <c r="AT40" s="641">
        <v>1.2916666666666687E-2</v>
      </c>
      <c r="AU40" s="639">
        <v>0.11550925925925926</v>
      </c>
      <c r="AV40" s="636">
        <v>8.1227436823104675</v>
      </c>
      <c r="AW40" s="636">
        <v>7.214428857715431</v>
      </c>
      <c r="AX40" s="754"/>
      <c r="AY40" s="757"/>
      <c r="AZ40" s="757"/>
      <c r="BA40" s="756"/>
      <c r="BB40" s="686"/>
      <c r="BC40" s="756"/>
      <c r="BD40" s="682"/>
      <c r="BE40" s="682"/>
      <c r="BF40" s="643">
        <v>12.472932005197054</v>
      </c>
      <c r="BG40" s="688"/>
      <c r="BH40" s="645">
        <v>0.26166666666666671</v>
      </c>
      <c r="BI40" s="645">
        <v>0.26724537037037033</v>
      </c>
      <c r="BJ40" s="589"/>
      <c r="BK40" s="646">
        <v>80</v>
      </c>
      <c r="BL40" s="647">
        <v>6.28</v>
      </c>
      <c r="BM40" s="647">
        <v>6.4138888888888896</v>
      </c>
      <c r="BN40" s="595">
        <v>135</v>
      </c>
      <c r="BO40" s="595">
        <v>-144.03333333333333</v>
      </c>
      <c r="BP40" s="648">
        <v>80</v>
      </c>
      <c r="BQ40" s="648">
        <v>80</v>
      </c>
      <c r="BR40" s="648">
        <v>80</v>
      </c>
      <c r="BS40" s="648">
        <v>80</v>
      </c>
      <c r="BT40" s="648">
        <v>80</v>
      </c>
      <c r="BU40" s="648">
        <v>80</v>
      </c>
      <c r="BV40" s="648">
        <v>80</v>
      </c>
      <c r="BW40" s="648">
        <v>80</v>
      </c>
      <c r="BX40" s="649">
        <v>80</v>
      </c>
    </row>
    <row r="41" spans="1:76" s="345" customFormat="1">
      <c r="A41" s="628">
        <v>15</v>
      </c>
      <c r="B41" s="629">
        <v>80</v>
      </c>
      <c r="C41" s="751">
        <v>199</v>
      </c>
      <c r="D41" s="759" t="s">
        <v>3884</v>
      </c>
      <c r="E41" s="759" t="s">
        <v>3885</v>
      </c>
      <c r="F41" s="759" t="s">
        <v>3886</v>
      </c>
      <c r="G41" s="677" t="s">
        <v>4293</v>
      </c>
      <c r="H41" s="759" t="s">
        <v>431</v>
      </c>
      <c r="I41" s="726"/>
      <c r="J41" s="585"/>
      <c r="K41" s="585"/>
      <c r="L41" s="585"/>
      <c r="M41" s="585"/>
      <c r="N41" s="585"/>
      <c r="O41" s="585"/>
      <c r="P41" s="682"/>
      <c r="Q41" s="682"/>
      <c r="R41" s="632">
        <v>0.35416666666666669</v>
      </c>
      <c r="S41" s="633">
        <v>0.43703703703703706</v>
      </c>
      <c r="T41" s="633">
        <v>0.43979166666666664</v>
      </c>
      <c r="U41" s="634">
        <v>8.2870370370370372E-2</v>
      </c>
      <c r="V41" s="635">
        <v>2.7546296296295791E-3</v>
      </c>
      <c r="W41" s="634">
        <v>8.5624999999999951E-2</v>
      </c>
      <c r="X41" s="636">
        <v>15.083798882681563</v>
      </c>
      <c r="Y41" s="636">
        <v>14.598540145985403</v>
      </c>
      <c r="Z41" s="752"/>
      <c r="AA41" s="755"/>
      <c r="AB41" s="755"/>
      <c r="AC41" s="752"/>
      <c r="AD41" s="752"/>
      <c r="AE41" s="752"/>
      <c r="AF41" s="682"/>
      <c r="AG41" s="682"/>
      <c r="AH41" s="637">
        <v>0.46062499999999995</v>
      </c>
      <c r="AI41" s="760">
        <v>0.5594675925925926</v>
      </c>
      <c r="AJ41" s="760">
        <v>0.56297453703703704</v>
      </c>
      <c r="AK41" s="634">
        <v>9.8842592592592649E-2</v>
      </c>
      <c r="AL41" s="635">
        <v>3.5069444444444375E-3</v>
      </c>
      <c r="AM41" s="634">
        <v>0.10234953703703709</v>
      </c>
      <c r="AN41" s="636">
        <v>12.646370023419204</v>
      </c>
      <c r="AO41" s="636">
        <v>12.213049869953634</v>
      </c>
      <c r="AP41" s="637">
        <v>0.59075231481481483</v>
      </c>
      <c r="AQ41" s="725" t="s">
        <v>4251</v>
      </c>
      <c r="AR41" s="725" t="s">
        <v>4252</v>
      </c>
      <c r="AS41" s="639">
        <v>8.5879629629629584E-2</v>
      </c>
      <c r="AT41" s="641">
        <v>2.1990740740740478E-3</v>
      </c>
      <c r="AU41" s="639">
        <v>8.8078703703703631E-2</v>
      </c>
      <c r="AV41" s="636">
        <v>9.703504043126685</v>
      </c>
      <c r="AW41" s="636">
        <v>9.4612352168199738</v>
      </c>
      <c r="AX41" s="754"/>
      <c r="AY41" s="755"/>
      <c r="AZ41" s="755"/>
      <c r="BA41" s="756"/>
      <c r="BB41" s="686"/>
      <c r="BC41" s="756"/>
      <c r="BD41" s="682"/>
      <c r="BE41" s="682"/>
      <c r="BF41" s="643">
        <v>12.171928489920122</v>
      </c>
      <c r="BG41" s="688"/>
      <c r="BH41" s="645">
        <v>0.2675925925925926</v>
      </c>
      <c r="BI41" s="645">
        <v>0.27385416666666662</v>
      </c>
      <c r="BJ41" s="589"/>
      <c r="BK41" s="646">
        <v>80</v>
      </c>
      <c r="BL41" s="647">
        <v>6.4222222222222225</v>
      </c>
      <c r="BM41" s="647">
        <v>6.5724999999999998</v>
      </c>
      <c r="BN41" s="595">
        <v>130</v>
      </c>
      <c r="BO41" s="595">
        <v>-153.55000000000001</v>
      </c>
      <c r="BP41" s="648">
        <v>80</v>
      </c>
      <c r="BQ41" s="648">
        <v>80</v>
      </c>
      <c r="BR41" s="648">
        <v>80</v>
      </c>
      <c r="BS41" s="648">
        <v>80</v>
      </c>
      <c r="BT41" s="648">
        <v>80</v>
      </c>
      <c r="BU41" s="648">
        <v>80</v>
      </c>
      <c r="BV41" s="648">
        <v>80</v>
      </c>
      <c r="BW41" s="648">
        <v>80</v>
      </c>
      <c r="BX41" s="649">
        <v>80</v>
      </c>
    </row>
    <row r="42" spans="1:76" s="345" customFormat="1">
      <c r="A42" s="628">
        <v>16</v>
      </c>
      <c r="B42" s="629">
        <v>80</v>
      </c>
      <c r="C42" s="751">
        <v>134</v>
      </c>
      <c r="D42" s="690" t="s">
        <v>4036</v>
      </c>
      <c r="E42" s="690" t="s">
        <v>4037</v>
      </c>
      <c r="F42" s="690" t="s">
        <v>4038</v>
      </c>
      <c r="G42" s="677" t="s">
        <v>4294</v>
      </c>
      <c r="H42" s="690" t="s">
        <v>208</v>
      </c>
      <c r="I42" s="726"/>
      <c r="J42" s="585"/>
      <c r="K42" s="585"/>
      <c r="L42" s="585"/>
      <c r="M42" s="585"/>
      <c r="N42" s="585"/>
      <c r="O42" s="585"/>
      <c r="P42" s="682"/>
      <c r="Q42" s="682"/>
      <c r="R42" s="632">
        <v>0.35416666666666702</v>
      </c>
      <c r="S42" s="760">
        <v>0.4387152777777778</v>
      </c>
      <c r="T42" s="633">
        <v>0.44535879629629632</v>
      </c>
      <c r="U42" s="634">
        <v>8.4548611111110783E-2</v>
      </c>
      <c r="V42" s="641">
        <v>6.6435185185185208E-3</v>
      </c>
      <c r="W42" s="634">
        <v>9.1192129629629304E-2</v>
      </c>
      <c r="X42" s="636">
        <v>14.784394250513346</v>
      </c>
      <c r="Y42" s="636">
        <v>13.707323264373652</v>
      </c>
      <c r="Z42" s="752"/>
      <c r="AA42" s="755"/>
      <c r="AB42" s="755"/>
      <c r="AC42" s="752"/>
      <c r="AD42" s="752"/>
      <c r="AE42" s="752"/>
      <c r="AF42" s="682"/>
      <c r="AG42" s="682"/>
      <c r="AH42" s="637">
        <v>0.46619212962962964</v>
      </c>
      <c r="AI42" s="760">
        <v>0.56497685185185187</v>
      </c>
      <c r="AJ42" s="760">
        <v>0.5742708333333334</v>
      </c>
      <c r="AK42" s="634">
        <v>9.8784722222222232E-2</v>
      </c>
      <c r="AL42" s="635">
        <v>9.293981481481528E-3</v>
      </c>
      <c r="AM42" s="634">
        <v>0.10807870370370376</v>
      </c>
      <c r="AN42" s="636">
        <v>12.653778558875219</v>
      </c>
      <c r="AO42" s="636">
        <v>11.565645748554294</v>
      </c>
      <c r="AP42" s="637">
        <v>0.60204861111111119</v>
      </c>
      <c r="AQ42" s="683">
        <v>0.67671296296296291</v>
      </c>
      <c r="AR42" s="725" t="s">
        <v>4253</v>
      </c>
      <c r="AS42" s="639">
        <v>7.4664351851851718E-2</v>
      </c>
      <c r="AT42" s="641">
        <v>7.3958333333333792E-3</v>
      </c>
      <c r="AU42" s="639">
        <v>8.2060185185185097E-2</v>
      </c>
      <c r="AV42" s="636">
        <v>11.16106030072857</v>
      </c>
      <c r="AW42" s="636">
        <v>10.155148095909732</v>
      </c>
      <c r="AX42" s="754"/>
      <c r="AY42" s="755"/>
      <c r="AZ42" s="755"/>
      <c r="BA42" s="756"/>
      <c r="BB42" s="686"/>
      <c r="BC42" s="756"/>
      <c r="BD42" s="682"/>
      <c r="BE42" s="682"/>
      <c r="BF42" s="643">
        <v>12.168328544870711</v>
      </c>
      <c r="BG42" s="688"/>
      <c r="BH42" s="645">
        <v>0.25799768518518473</v>
      </c>
      <c r="BI42" s="645">
        <v>0.27393518518518478</v>
      </c>
      <c r="BJ42" s="589"/>
      <c r="BK42" s="646">
        <v>80</v>
      </c>
      <c r="BL42" s="647">
        <v>6.1919444444444443</v>
      </c>
      <c r="BM42" s="647">
        <v>6.5744444444444445</v>
      </c>
      <c r="BN42" s="595">
        <v>125</v>
      </c>
      <c r="BO42" s="595">
        <v>-153.66666666666666</v>
      </c>
      <c r="BP42" s="648">
        <v>80</v>
      </c>
      <c r="BQ42" s="648">
        <v>80</v>
      </c>
      <c r="BR42" s="648">
        <v>80</v>
      </c>
      <c r="BS42" s="648">
        <v>80</v>
      </c>
      <c r="BT42" s="648">
        <v>80</v>
      </c>
      <c r="BU42" s="648">
        <v>80</v>
      </c>
      <c r="BV42" s="648">
        <v>80</v>
      </c>
      <c r="BW42" s="648">
        <v>80</v>
      </c>
      <c r="BX42" s="649">
        <v>80</v>
      </c>
    </row>
    <row r="43" spans="1:76" s="345" customFormat="1">
      <c r="A43" s="628">
        <v>17</v>
      </c>
      <c r="B43" s="750">
        <v>80</v>
      </c>
      <c r="C43" s="751">
        <v>147</v>
      </c>
      <c r="D43" s="677" t="s">
        <v>3890</v>
      </c>
      <c r="E43" s="677" t="s">
        <v>3879</v>
      </c>
      <c r="F43" s="677" t="s">
        <v>3880</v>
      </c>
      <c r="G43" s="677" t="s">
        <v>215</v>
      </c>
      <c r="H43" s="677" t="s">
        <v>102</v>
      </c>
      <c r="I43" s="726"/>
      <c r="J43" s="585"/>
      <c r="K43" s="585"/>
      <c r="L43" s="585"/>
      <c r="M43" s="585"/>
      <c r="N43" s="585"/>
      <c r="O43" s="585"/>
      <c r="P43" s="682"/>
      <c r="Q43" s="682"/>
      <c r="R43" s="632">
        <v>0.35416666666666702</v>
      </c>
      <c r="S43" s="633">
        <v>0.4369675925925926</v>
      </c>
      <c r="T43" s="633">
        <v>0.43968750000000001</v>
      </c>
      <c r="U43" s="634">
        <v>8.2800925925925584E-2</v>
      </c>
      <c r="V43" s="641">
        <v>2.719907407407407E-3</v>
      </c>
      <c r="W43" s="634">
        <v>8.5520833333332991E-2</v>
      </c>
      <c r="X43" s="636">
        <v>15.096449538719597</v>
      </c>
      <c r="Y43" s="636">
        <v>14.616321559074301</v>
      </c>
      <c r="Z43" s="752"/>
      <c r="AA43" s="755"/>
      <c r="AB43" s="755"/>
      <c r="AC43" s="752"/>
      <c r="AD43" s="752"/>
      <c r="AE43" s="752"/>
      <c r="AF43" s="682"/>
      <c r="AG43" s="682"/>
      <c r="AH43" s="637">
        <v>0.46052083333333332</v>
      </c>
      <c r="AI43" s="760">
        <v>0.55938657407407411</v>
      </c>
      <c r="AJ43" s="760">
        <v>0.56207175925925923</v>
      </c>
      <c r="AK43" s="634">
        <v>9.8865740740740782E-2</v>
      </c>
      <c r="AL43" s="635">
        <v>2.6851851851851238E-3</v>
      </c>
      <c r="AM43" s="634">
        <v>0.10155092592592591</v>
      </c>
      <c r="AN43" s="636">
        <v>12.64340903769609</v>
      </c>
      <c r="AO43" s="636">
        <v>12.309095053567356</v>
      </c>
      <c r="AP43" s="637">
        <v>0.58984953703703702</v>
      </c>
      <c r="AQ43" s="725" t="s">
        <v>4254</v>
      </c>
      <c r="AR43" s="725" t="s">
        <v>4255</v>
      </c>
      <c r="AS43" s="639">
        <v>8.6921296296296302E-2</v>
      </c>
      <c r="AT43" s="641">
        <v>5.3240740740739811E-3</v>
      </c>
      <c r="AU43" s="639">
        <v>9.2245370370370283E-2</v>
      </c>
      <c r="AV43" s="636">
        <v>9.5872170439414113</v>
      </c>
      <c r="AW43" s="636">
        <v>9.0338770388958594</v>
      </c>
      <c r="AX43" s="754"/>
      <c r="AY43" s="755"/>
      <c r="AZ43" s="755"/>
      <c r="BA43" s="756"/>
      <c r="BB43" s="686"/>
      <c r="BC43" s="756"/>
      <c r="BD43" s="682"/>
      <c r="BE43" s="682"/>
      <c r="BF43" s="643">
        <v>12.16575845900393</v>
      </c>
      <c r="BG43" s="688"/>
      <c r="BH43" s="645">
        <v>0.26858796296296267</v>
      </c>
      <c r="BI43" s="645">
        <v>0.2739930555555552</v>
      </c>
      <c r="BJ43" s="589"/>
      <c r="BK43" s="646">
        <v>96</v>
      </c>
      <c r="BL43" s="647">
        <v>6.4461111111111116</v>
      </c>
      <c r="BM43" s="647">
        <v>6.5758333333333328</v>
      </c>
      <c r="BN43" s="595">
        <v>120</v>
      </c>
      <c r="BO43" s="595">
        <v>-153.75</v>
      </c>
      <c r="BP43" s="648">
        <v>96</v>
      </c>
      <c r="BQ43" s="648">
        <v>96</v>
      </c>
      <c r="BR43" s="648">
        <v>96</v>
      </c>
      <c r="BS43" s="648">
        <v>96</v>
      </c>
      <c r="BT43" s="648">
        <v>96</v>
      </c>
      <c r="BU43" s="648">
        <v>96</v>
      </c>
      <c r="BV43" s="648">
        <v>96</v>
      </c>
      <c r="BW43" s="648">
        <v>96</v>
      </c>
      <c r="BX43" s="649">
        <v>96</v>
      </c>
    </row>
    <row r="44" spans="1:76" s="345" customFormat="1">
      <c r="A44" s="691">
        <v>18</v>
      </c>
      <c r="B44" s="764">
        <v>80</v>
      </c>
      <c r="C44" s="765">
        <v>165</v>
      </c>
      <c r="D44" s="694" t="s">
        <v>4039</v>
      </c>
      <c r="E44" s="694" t="s">
        <v>4040</v>
      </c>
      <c r="F44" s="766" t="s">
        <v>4041</v>
      </c>
      <c r="G44" s="695" t="s">
        <v>4295</v>
      </c>
      <c r="H44" s="694" t="s">
        <v>3973</v>
      </c>
      <c r="I44" s="767" t="s">
        <v>81</v>
      </c>
      <c r="J44" s="768"/>
      <c r="K44" s="768"/>
      <c r="L44" s="768"/>
      <c r="M44" s="768"/>
      <c r="N44" s="768"/>
      <c r="O44" s="768"/>
      <c r="P44" s="699"/>
      <c r="Q44" s="699"/>
      <c r="R44" s="700">
        <v>0.35416666666666702</v>
      </c>
      <c r="S44" s="769">
        <v>0.44497685185185182</v>
      </c>
      <c r="T44" s="652">
        <v>0.44821759259259258</v>
      </c>
      <c r="U44" s="641">
        <v>9.08101851851848E-2</v>
      </c>
      <c r="V44" s="641">
        <v>3.2407407407407662E-3</v>
      </c>
      <c r="W44" s="641">
        <v>9.4050925925925566E-2</v>
      </c>
      <c r="X44" s="701">
        <v>13.764975783838898</v>
      </c>
      <c r="Y44" s="701">
        <v>13.290671917302488</v>
      </c>
      <c r="Z44" s="770"/>
      <c r="AA44" s="771"/>
      <c r="AB44" s="771"/>
      <c r="AC44" s="770"/>
      <c r="AD44" s="770"/>
      <c r="AE44" s="770"/>
      <c r="AF44" s="699"/>
      <c r="AG44" s="699"/>
      <c r="AH44" s="702">
        <v>0.4690509259259259</v>
      </c>
      <c r="AI44" s="769">
        <v>0.56714120370370369</v>
      </c>
      <c r="AJ44" s="769">
        <v>0.56815972222222222</v>
      </c>
      <c r="AK44" s="641">
        <v>9.809027777777779E-2</v>
      </c>
      <c r="AL44" s="641">
        <v>1.0185185185185297E-3</v>
      </c>
      <c r="AM44" s="641">
        <v>9.910879629629632E-2</v>
      </c>
      <c r="AN44" s="701">
        <v>12.743362831858406</v>
      </c>
      <c r="AO44" s="701">
        <v>12.612402195492233</v>
      </c>
      <c r="AP44" s="702">
        <v>0.59593750000000001</v>
      </c>
      <c r="AQ44" s="704">
        <v>0.65795138888888893</v>
      </c>
      <c r="AR44" s="772" t="s">
        <v>4256</v>
      </c>
      <c r="AS44" s="703">
        <v>6.2013888888888924E-2</v>
      </c>
      <c r="AT44" s="641">
        <v>3.7499999999999201E-3</v>
      </c>
      <c r="AU44" s="703">
        <v>6.5763888888888844E-2</v>
      </c>
      <c r="AV44" s="701">
        <v>13.43784994400896</v>
      </c>
      <c r="AW44" s="701">
        <v>12.671594508975712</v>
      </c>
      <c r="AX44" s="773"/>
      <c r="AY44" s="774"/>
      <c r="AZ44" s="774"/>
      <c r="BA44" s="775"/>
      <c r="BB44" s="698"/>
      <c r="BC44" s="775"/>
      <c r="BD44" s="699"/>
      <c r="BE44" s="699"/>
      <c r="BF44" s="776"/>
      <c r="BG44" s="708"/>
      <c r="BH44" s="709"/>
      <c r="BI44" s="709"/>
      <c r="BJ44" s="710"/>
      <c r="BK44" s="777"/>
      <c r="BL44" s="712"/>
      <c r="BM44" s="712"/>
      <c r="BN44" s="713"/>
      <c r="BO44" s="713"/>
      <c r="BP44" s="714"/>
      <c r="BQ44" s="714"/>
      <c r="BR44" s="714"/>
      <c r="BS44" s="714"/>
      <c r="BT44" s="714"/>
      <c r="BU44" s="714"/>
      <c r="BV44" s="714"/>
      <c r="BW44" s="714"/>
      <c r="BX44" s="715"/>
    </row>
    <row r="45" spans="1:76" s="345" customFormat="1">
      <c r="A45" s="691">
        <v>19</v>
      </c>
      <c r="B45" s="692">
        <v>80</v>
      </c>
      <c r="C45" s="765">
        <v>192</v>
      </c>
      <c r="D45" s="778" t="s">
        <v>3899</v>
      </c>
      <c r="E45" s="778" t="s">
        <v>3882</v>
      </c>
      <c r="F45" s="778" t="s">
        <v>3900</v>
      </c>
      <c r="G45" s="695" t="s">
        <v>270</v>
      </c>
      <c r="H45" s="778" t="s">
        <v>863</v>
      </c>
      <c r="I45" s="767" t="s">
        <v>81</v>
      </c>
      <c r="J45" s="768"/>
      <c r="K45" s="768"/>
      <c r="L45" s="768"/>
      <c r="M45" s="768"/>
      <c r="N45" s="768"/>
      <c r="O45" s="768"/>
      <c r="P45" s="699"/>
      <c r="Q45" s="699"/>
      <c r="R45" s="700">
        <v>0.35416666666666702</v>
      </c>
      <c r="S45" s="652">
        <v>0.43356481481481479</v>
      </c>
      <c r="T45" s="652">
        <v>0.43714120370370368</v>
      </c>
      <c r="U45" s="641">
        <v>7.9398148148147774E-2</v>
      </c>
      <c r="V45" s="641">
        <v>3.5763888888888928E-3</v>
      </c>
      <c r="W45" s="641">
        <v>8.2974537037036666E-2</v>
      </c>
      <c r="X45" s="701">
        <v>15.743440233236152</v>
      </c>
      <c r="Y45" s="701">
        <v>15.064862602873482</v>
      </c>
      <c r="Z45" s="770"/>
      <c r="AA45" s="771"/>
      <c r="AB45" s="771"/>
      <c r="AC45" s="770"/>
      <c r="AD45" s="770"/>
      <c r="AE45" s="770"/>
      <c r="AF45" s="699"/>
      <c r="AG45" s="699"/>
      <c r="AH45" s="702">
        <v>0.457974537037037</v>
      </c>
      <c r="AI45" s="779"/>
      <c r="AJ45" s="779"/>
      <c r="AK45" s="641"/>
      <c r="AL45" s="641"/>
      <c r="AM45" s="641"/>
      <c r="AN45" s="776"/>
      <c r="AO45" s="776"/>
      <c r="AP45" s="780"/>
      <c r="AQ45" s="781"/>
      <c r="AR45" s="781"/>
      <c r="AS45" s="780"/>
      <c r="AT45" s="782"/>
      <c r="AU45" s="780"/>
      <c r="AV45" s="776"/>
      <c r="AW45" s="776"/>
      <c r="AX45" s="773"/>
      <c r="AY45" s="771"/>
      <c r="AZ45" s="771"/>
      <c r="BA45" s="775"/>
      <c r="BB45" s="698"/>
      <c r="BC45" s="775"/>
      <c r="BD45" s="699"/>
      <c r="BE45" s="699"/>
      <c r="BF45" s="776"/>
      <c r="BG45" s="708"/>
      <c r="BH45" s="709"/>
      <c r="BI45" s="709"/>
      <c r="BJ45" s="710"/>
      <c r="BK45" s="777"/>
      <c r="BL45" s="712"/>
      <c r="BM45" s="712"/>
      <c r="BN45" s="713"/>
      <c r="BO45" s="713"/>
      <c r="BP45" s="714"/>
      <c r="BQ45" s="714"/>
      <c r="BR45" s="714"/>
      <c r="BS45" s="714"/>
      <c r="BT45" s="714"/>
      <c r="BU45" s="714"/>
      <c r="BV45" s="714"/>
      <c r="BW45" s="714"/>
      <c r="BX45" s="715"/>
    </row>
    <row r="46" spans="1:76" s="345" customFormat="1">
      <c r="A46" s="691">
        <v>20</v>
      </c>
      <c r="B46" s="764">
        <v>80</v>
      </c>
      <c r="C46" s="765">
        <v>483</v>
      </c>
      <c r="D46" s="694" t="s">
        <v>4042</v>
      </c>
      <c r="E46" s="694" t="s">
        <v>4043</v>
      </c>
      <c r="F46" s="694" t="s">
        <v>4044</v>
      </c>
      <c r="G46" s="695" t="s">
        <v>4296</v>
      </c>
      <c r="H46" s="694" t="s">
        <v>4045</v>
      </c>
      <c r="I46" s="767" t="s">
        <v>81</v>
      </c>
      <c r="J46" s="768"/>
      <c r="K46" s="768"/>
      <c r="L46" s="768"/>
      <c r="M46" s="768"/>
      <c r="N46" s="768"/>
      <c r="O46" s="768"/>
      <c r="P46" s="699"/>
      <c r="Q46" s="699"/>
      <c r="R46" s="700">
        <v>0.35416666666666702</v>
      </c>
      <c r="S46" s="652">
        <v>0.43228009259259265</v>
      </c>
      <c r="T46" s="652">
        <v>0.43616898148148148</v>
      </c>
      <c r="U46" s="641">
        <v>7.8113425925925628E-2</v>
      </c>
      <c r="V46" s="641">
        <v>3.8888888888888307E-3</v>
      </c>
      <c r="W46" s="641">
        <v>8.2002314814814459E-2</v>
      </c>
      <c r="X46" s="701">
        <v>16.002370721588385</v>
      </c>
      <c r="Y46" s="701">
        <v>15.243472124206068</v>
      </c>
      <c r="Z46" s="770"/>
      <c r="AA46" s="771"/>
      <c r="AB46" s="771"/>
      <c r="AC46" s="770"/>
      <c r="AD46" s="770"/>
      <c r="AE46" s="770"/>
      <c r="AF46" s="699"/>
      <c r="AG46" s="699"/>
      <c r="AH46" s="702">
        <v>0.45700231481481479</v>
      </c>
      <c r="AI46" s="779"/>
      <c r="AJ46" s="779"/>
      <c r="AK46" s="641"/>
      <c r="AL46" s="641"/>
      <c r="AM46" s="641"/>
      <c r="AN46" s="776"/>
      <c r="AO46" s="776"/>
      <c r="AP46" s="780"/>
      <c r="AQ46" s="781"/>
      <c r="AR46" s="781"/>
      <c r="AS46" s="780"/>
      <c r="AT46" s="782"/>
      <c r="AU46" s="780"/>
      <c r="AV46" s="776"/>
      <c r="AW46" s="776"/>
      <c r="AX46" s="773"/>
      <c r="AY46" s="771"/>
      <c r="AZ46" s="771"/>
      <c r="BA46" s="775"/>
      <c r="BB46" s="698"/>
      <c r="BC46" s="775"/>
      <c r="BD46" s="699"/>
      <c r="BE46" s="699"/>
      <c r="BF46" s="776"/>
      <c r="BG46" s="708"/>
      <c r="BH46" s="709"/>
      <c r="BI46" s="709"/>
      <c r="BJ46" s="710"/>
      <c r="BK46" s="777"/>
      <c r="BL46" s="712"/>
      <c r="BM46" s="712"/>
      <c r="BN46" s="713"/>
      <c r="BO46" s="713"/>
      <c r="BP46" s="714"/>
      <c r="BQ46" s="714"/>
      <c r="BR46" s="714"/>
      <c r="BS46" s="714"/>
      <c r="BT46" s="714"/>
      <c r="BU46" s="714"/>
      <c r="BV46" s="714"/>
      <c r="BW46" s="714"/>
      <c r="BX46" s="715"/>
    </row>
    <row r="47" spans="1:76" s="345" customFormat="1">
      <c r="A47" s="691">
        <v>21</v>
      </c>
      <c r="B47" s="692">
        <v>80</v>
      </c>
      <c r="C47" s="765">
        <v>420</v>
      </c>
      <c r="D47" s="778" t="s">
        <v>3896</v>
      </c>
      <c r="E47" s="778" t="s">
        <v>3897</v>
      </c>
      <c r="F47" s="778" t="s">
        <v>3898</v>
      </c>
      <c r="G47" s="695" t="s">
        <v>4297</v>
      </c>
      <c r="H47" s="778" t="s">
        <v>106</v>
      </c>
      <c r="I47" s="767" t="s">
        <v>81</v>
      </c>
      <c r="J47" s="768"/>
      <c r="K47" s="768"/>
      <c r="L47" s="768"/>
      <c r="M47" s="768"/>
      <c r="N47" s="768"/>
      <c r="O47" s="768"/>
      <c r="P47" s="699"/>
      <c r="Q47" s="699"/>
      <c r="R47" s="700">
        <v>0.35416666666666702</v>
      </c>
      <c r="S47" s="652">
        <v>0.42724537037037041</v>
      </c>
      <c r="T47" s="652">
        <v>0.43417824074074068</v>
      </c>
      <c r="U47" s="641">
        <v>7.3078703703703396E-2</v>
      </c>
      <c r="V47" s="641">
        <v>6.9328703703702699E-3</v>
      </c>
      <c r="W47" s="641">
        <v>8.0011574074073666E-2</v>
      </c>
      <c r="X47" s="701">
        <v>17.104846373139058</v>
      </c>
      <c r="Y47" s="701">
        <v>15.622739765658906</v>
      </c>
      <c r="Z47" s="770"/>
      <c r="AA47" s="771"/>
      <c r="AB47" s="771"/>
      <c r="AC47" s="770"/>
      <c r="AD47" s="770"/>
      <c r="AE47" s="770"/>
      <c r="AF47" s="699"/>
      <c r="AG47" s="699"/>
      <c r="AH47" s="702">
        <v>0.455011574074074</v>
      </c>
      <c r="AI47" s="779"/>
      <c r="AJ47" s="779"/>
      <c r="AK47" s="641"/>
      <c r="AL47" s="641"/>
      <c r="AM47" s="641"/>
      <c r="AN47" s="776"/>
      <c r="AO47" s="776"/>
      <c r="AP47" s="780"/>
      <c r="AQ47" s="781"/>
      <c r="AR47" s="781"/>
      <c r="AS47" s="780"/>
      <c r="AT47" s="782"/>
      <c r="AU47" s="780"/>
      <c r="AV47" s="776"/>
      <c r="AW47" s="776"/>
      <c r="AX47" s="773"/>
      <c r="AY47" s="771"/>
      <c r="AZ47" s="771"/>
      <c r="BA47" s="775"/>
      <c r="BB47" s="698"/>
      <c r="BC47" s="775"/>
      <c r="BD47" s="699"/>
      <c r="BE47" s="699"/>
      <c r="BF47" s="776"/>
      <c r="BG47" s="708"/>
      <c r="BH47" s="709"/>
      <c r="BI47" s="709"/>
      <c r="BJ47" s="710"/>
      <c r="BK47" s="777"/>
      <c r="BL47" s="712"/>
      <c r="BM47" s="712"/>
      <c r="BN47" s="713"/>
      <c r="BO47" s="713"/>
      <c r="BP47" s="714"/>
      <c r="BQ47" s="714"/>
      <c r="BR47" s="714"/>
      <c r="BS47" s="714"/>
      <c r="BT47" s="714"/>
      <c r="BU47" s="714"/>
      <c r="BV47" s="714"/>
      <c r="BW47" s="714"/>
      <c r="BX47" s="715"/>
    </row>
    <row r="48" spans="1:76" s="345" customFormat="1">
      <c r="A48" s="691">
        <v>22</v>
      </c>
      <c r="B48" s="692">
        <v>80</v>
      </c>
      <c r="C48" s="765">
        <v>176</v>
      </c>
      <c r="D48" s="778" t="s">
        <v>3887</v>
      </c>
      <c r="E48" s="778" t="s">
        <v>3883</v>
      </c>
      <c r="F48" s="778" t="s">
        <v>3888</v>
      </c>
      <c r="G48" s="695" t="s">
        <v>107</v>
      </c>
      <c r="H48" s="778" t="s">
        <v>3889</v>
      </c>
      <c r="I48" s="767" t="s">
        <v>81</v>
      </c>
      <c r="J48" s="768"/>
      <c r="K48" s="768"/>
      <c r="L48" s="768"/>
      <c r="M48" s="768"/>
      <c r="N48" s="768"/>
      <c r="O48" s="768"/>
      <c r="P48" s="699"/>
      <c r="Q48" s="699"/>
      <c r="R48" s="700">
        <v>0.35416666666666702</v>
      </c>
      <c r="S48" s="652">
        <v>0.43694444444444441</v>
      </c>
      <c r="T48" s="652">
        <v>0.44087962962962962</v>
      </c>
      <c r="U48" s="641">
        <v>8.2777777777777395E-2</v>
      </c>
      <c r="V48" s="641">
        <v>3.9351851851852082E-3</v>
      </c>
      <c r="W48" s="641">
        <v>8.6712962962962603E-2</v>
      </c>
      <c r="X48" s="701">
        <v>15.100671140939596</v>
      </c>
      <c r="Y48" s="701">
        <v>14.415376401494926</v>
      </c>
      <c r="Z48" s="770"/>
      <c r="AA48" s="771"/>
      <c r="AB48" s="771"/>
      <c r="AC48" s="770"/>
      <c r="AD48" s="770"/>
      <c r="AE48" s="770"/>
      <c r="AF48" s="699"/>
      <c r="AG48" s="699"/>
      <c r="AH48" s="702">
        <v>0.46171296296296294</v>
      </c>
      <c r="AI48" s="779"/>
      <c r="AJ48" s="779"/>
      <c r="AK48" s="641"/>
      <c r="AL48" s="641"/>
      <c r="AM48" s="641"/>
      <c r="AN48" s="776"/>
      <c r="AO48" s="776"/>
      <c r="AP48" s="780"/>
      <c r="AQ48" s="781"/>
      <c r="AR48" s="781"/>
      <c r="AS48" s="780"/>
      <c r="AT48" s="782"/>
      <c r="AU48" s="780"/>
      <c r="AV48" s="776"/>
      <c r="AW48" s="776"/>
      <c r="AX48" s="773"/>
      <c r="AY48" s="771"/>
      <c r="AZ48" s="771"/>
      <c r="BA48" s="775"/>
      <c r="BB48" s="698"/>
      <c r="BC48" s="775"/>
      <c r="BD48" s="699"/>
      <c r="BE48" s="699"/>
      <c r="BF48" s="776"/>
      <c r="BG48" s="708"/>
      <c r="BH48" s="709"/>
      <c r="BI48" s="709"/>
      <c r="BJ48" s="710"/>
      <c r="BK48" s="777"/>
      <c r="BL48" s="712"/>
      <c r="BM48" s="712"/>
      <c r="BN48" s="713"/>
      <c r="BO48" s="713"/>
      <c r="BP48" s="714"/>
      <c r="BQ48" s="714"/>
      <c r="BR48" s="714"/>
      <c r="BS48" s="714"/>
      <c r="BT48" s="714"/>
      <c r="BU48" s="714"/>
      <c r="BV48" s="714"/>
      <c r="BW48" s="714"/>
      <c r="BX48" s="715"/>
    </row>
    <row r="49" spans="1:76" s="345" customFormat="1">
      <c r="A49" s="691">
        <v>23</v>
      </c>
      <c r="B49" s="692">
        <v>80</v>
      </c>
      <c r="C49" s="765">
        <v>488</v>
      </c>
      <c r="D49" s="694" t="s">
        <v>3893</v>
      </c>
      <c r="E49" s="694" t="s">
        <v>3894</v>
      </c>
      <c r="F49" s="766" t="s">
        <v>3895</v>
      </c>
      <c r="G49" s="695" t="s">
        <v>111</v>
      </c>
      <c r="H49" s="694" t="s">
        <v>112</v>
      </c>
      <c r="I49" s="767" t="s">
        <v>81</v>
      </c>
      <c r="J49" s="768"/>
      <c r="K49" s="768"/>
      <c r="L49" s="768"/>
      <c r="M49" s="768"/>
      <c r="N49" s="768"/>
      <c r="O49" s="768"/>
      <c r="P49" s="699"/>
      <c r="Q49" s="699"/>
      <c r="R49" s="700">
        <v>0.35416666666666702</v>
      </c>
      <c r="S49" s="652">
        <v>0.43597222222222221</v>
      </c>
      <c r="T49" s="652">
        <v>0.43944444444444447</v>
      </c>
      <c r="U49" s="641">
        <v>8.1805555555555187E-2</v>
      </c>
      <c r="V49" s="641">
        <v>3.4722222222222654E-3</v>
      </c>
      <c r="W49" s="641">
        <v>8.5277777777777453E-2</v>
      </c>
      <c r="X49" s="701">
        <v>15.280135823429541</v>
      </c>
      <c r="Y49" s="701">
        <v>14.65798045602606</v>
      </c>
      <c r="Z49" s="770"/>
      <c r="AA49" s="771"/>
      <c r="AB49" s="771"/>
      <c r="AC49" s="770"/>
      <c r="AD49" s="770"/>
      <c r="AE49" s="770"/>
      <c r="AF49" s="699"/>
      <c r="AG49" s="699"/>
      <c r="AH49" s="702">
        <v>0.46027777777777779</v>
      </c>
      <c r="AI49" s="769">
        <v>0.55193287037037042</v>
      </c>
      <c r="AJ49" s="769">
        <v>0.55603009259259262</v>
      </c>
      <c r="AK49" s="641"/>
      <c r="AL49" s="641"/>
      <c r="AM49" s="641"/>
      <c r="AN49" s="776"/>
      <c r="AO49" s="776"/>
      <c r="AP49" s="780"/>
      <c r="AQ49" s="781"/>
      <c r="AR49" s="781"/>
      <c r="AS49" s="780"/>
      <c r="AT49" s="782"/>
      <c r="AU49" s="780"/>
      <c r="AV49" s="776"/>
      <c r="AW49" s="776"/>
      <c r="AX49" s="773"/>
      <c r="AY49" s="774"/>
      <c r="AZ49" s="774"/>
      <c r="BA49" s="775"/>
      <c r="BB49" s="698"/>
      <c r="BC49" s="775"/>
      <c r="BD49" s="699"/>
      <c r="BE49" s="699"/>
      <c r="BF49" s="776"/>
      <c r="BG49" s="708"/>
      <c r="BH49" s="709"/>
      <c r="BI49" s="709"/>
      <c r="BJ49" s="710"/>
      <c r="BK49" s="777"/>
      <c r="BL49" s="712"/>
      <c r="BM49" s="712"/>
      <c r="BN49" s="713"/>
      <c r="BO49" s="713"/>
      <c r="BP49" s="714"/>
      <c r="BQ49" s="714"/>
      <c r="BR49" s="714"/>
      <c r="BS49" s="714"/>
      <c r="BT49" s="714"/>
      <c r="BU49" s="714"/>
      <c r="BV49" s="714"/>
      <c r="BW49" s="714"/>
      <c r="BX49" s="715"/>
    </row>
    <row r="50" spans="1:76" s="345" customFormat="1">
      <c r="A50" s="691">
        <v>24</v>
      </c>
      <c r="B50" s="764">
        <v>80</v>
      </c>
      <c r="C50" s="765">
        <v>135</v>
      </c>
      <c r="D50" s="694" t="s">
        <v>4046</v>
      </c>
      <c r="E50" s="694" t="s">
        <v>4047</v>
      </c>
      <c r="F50" s="766" t="s">
        <v>4048</v>
      </c>
      <c r="G50" s="695" t="s">
        <v>4298</v>
      </c>
      <c r="H50" s="694" t="s">
        <v>184</v>
      </c>
      <c r="I50" s="767" t="s">
        <v>4049</v>
      </c>
      <c r="J50" s="768"/>
      <c r="K50" s="768"/>
      <c r="L50" s="768"/>
      <c r="M50" s="768"/>
      <c r="N50" s="768"/>
      <c r="O50" s="768"/>
      <c r="P50" s="699"/>
      <c r="Q50" s="699"/>
      <c r="R50" s="700">
        <v>0.35416666666666702</v>
      </c>
      <c r="S50" s="652">
        <v>0.42130787037037037</v>
      </c>
      <c r="T50" s="652">
        <v>0.42506944444444444</v>
      </c>
      <c r="U50" s="641">
        <v>6.7141203703703356E-2</v>
      </c>
      <c r="V50" s="641">
        <v>3.76157407407407E-3</v>
      </c>
      <c r="W50" s="641">
        <v>7.0902777777777426E-2</v>
      </c>
      <c r="X50" s="701">
        <v>18.617479744871574</v>
      </c>
      <c r="Y50" s="701">
        <v>17.629774730656219</v>
      </c>
      <c r="Z50" s="770"/>
      <c r="AA50" s="771"/>
      <c r="AB50" s="771"/>
      <c r="AC50" s="770"/>
      <c r="AD50" s="770"/>
      <c r="AE50" s="770"/>
      <c r="AF50" s="699"/>
      <c r="AG50" s="699"/>
      <c r="AH50" s="702">
        <v>0.44590277777777776</v>
      </c>
      <c r="AI50" s="779"/>
      <c r="AJ50" s="779"/>
      <c r="AK50" s="641"/>
      <c r="AL50" s="641"/>
      <c r="AM50" s="641"/>
      <c r="AN50" s="776"/>
      <c r="AO50" s="776"/>
      <c r="AP50" s="780"/>
      <c r="AQ50" s="781"/>
      <c r="AR50" s="781"/>
      <c r="AS50" s="780"/>
      <c r="AT50" s="782"/>
      <c r="AU50" s="780"/>
      <c r="AV50" s="776"/>
      <c r="AW50" s="776"/>
      <c r="AX50" s="773"/>
      <c r="AY50" s="774"/>
      <c r="AZ50" s="774"/>
      <c r="BA50" s="775"/>
      <c r="BB50" s="698"/>
      <c r="BC50" s="775"/>
      <c r="BD50" s="699"/>
      <c r="BE50" s="699"/>
      <c r="BF50" s="776"/>
      <c r="BG50" s="708"/>
      <c r="BH50" s="709"/>
      <c r="BI50" s="709"/>
      <c r="BJ50" s="710"/>
      <c r="BK50" s="777"/>
      <c r="BL50" s="712"/>
      <c r="BM50" s="712"/>
      <c r="BN50" s="713"/>
      <c r="BO50" s="713"/>
      <c r="BP50" s="714"/>
      <c r="BQ50" s="714"/>
      <c r="BR50" s="714"/>
      <c r="BS50" s="714"/>
      <c r="BT50" s="714"/>
      <c r="BU50" s="714"/>
      <c r="BV50" s="714"/>
      <c r="BW50" s="714"/>
      <c r="BX50" s="715"/>
    </row>
    <row r="51" spans="1:76">
      <c r="A51" s="730" t="s">
        <v>0</v>
      </c>
      <c r="B51" s="731">
        <v>80</v>
      </c>
      <c r="C51" s="732" t="s">
        <v>50</v>
      </c>
      <c r="D51" s="732"/>
      <c r="E51" s="732"/>
      <c r="F51" s="732"/>
      <c r="G51" s="732"/>
      <c r="H51" s="732"/>
      <c r="I51" s="783"/>
      <c r="J51" s="783"/>
      <c r="K51" s="783"/>
      <c r="L51" s="783"/>
      <c r="M51" s="783"/>
      <c r="N51" s="783"/>
      <c r="O51" s="783"/>
      <c r="P51" s="783"/>
      <c r="Q51" s="783"/>
      <c r="R51" s="784"/>
      <c r="S51" s="785"/>
      <c r="T51" s="785"/>
      <c r="U51" s="783"/>
      <c r="V51" s="783"/>
      <c r="W51" s="783"/>
      <c r="X51" s="783"/>
      <c r="Y51" s="783"/>
      <c r="Z51" s="783"/>
      <c r="AA51" s="785"/>
      <c r="AB51" s="785"/>
      <c r="AC51" s="785"/>
      <c r="AD51" s="786"/>
      <c r="AE51" s="785"/>
      <c r="AF51" s="785"/>
      <c r="AG51" s="785"/>
      <c r="AH51" s="735"/>
      <c r="AI51" s="743"/>
      <c r="AJ51" s="743"/>
      <c r="AK51" s="735"/>
      <c r="AL51" s="736"/>
      <c r="AM51" s="735"/>
      <c r="AN51" s="735"/>
      <c r="AO51" s="735"/>
      <c r="AP51" s="735"/>
      <c r="AQ51" s="745"/>
      <c r="AR51" s="745"/>
      <c r="AS51" s="735"/>
      <c r="AT51" s="739"/>
      <c r="AU51" s="735"/>
      <c r="AV51" s="787"/>
      <c r="AW51" s="787"/>
      <c r="AX51" s="735"/>
      <c r="AY51" s="735"/>
      <c r="AZ51" s="735"/>
      <c r="BA51" s="735"/>
      <c r="BB51" s="736"/>
      <c r="BC51" s="735"/>
      <c r="BD51" s="735"/>
      <c r="BE51" s="735"/>
      <c r="BF51" s="735"/>
      <c r="BG51" s="732"/>
      <c r="BH51" s="741" t="s">
        <v>0</v>
      </c>
      <c r="BI51" s="731">
        <v>80</v>
      </c>
      <c r="BJ51" s="589"/>
      <c r="BK51" s="738" t="s">
        <v>3865</v>
      </c>
      <c r="BL51" s="737"/>
      <c r="BM51" s="748"/>
      <c r="BN51" s="748"/>
      <c r="BO51" s="748"/>
      <c r="BP51" s="748"/>
      <c r="BQ51" s="748"/>
      <c r="BR51" s="748"/>
      <c r="BS51" s="748"/>
      <c r="BT51" s="748"/>
      <c r="BU51" s="748"/>
      <c r="BV51" s="748"/>
      <c r="BW51" s="748"/>
      <c r="BX51" s="749"/>
    </row>
    <row r="52" spans="1:76" s="345" customFormat="1">
      <c r="A52" s="628">
        <v>1</v>
      </c>
      <c r="B52" s="750">
        <v>80</v>
      </c>
      <c r="C52" s="751">
        <v>131</v>
      </c>
      <c r="D52" s="677" t="s">
        <v>3986</v>
      </c>
      <c r="E52" s="677" t="s">
        <v>3943</v>
      </c>
      <c r="F52" s="677" t="s">
        <v>3944</v>
      </c>
      <c r="G52" s="677" t="s">
        <v>165</v>
      </c>
      <c r="H52" s="677" t="s">
        <v>1719</v>
      </c>
      <c r="I52" s="726"/>
      <c r="J52" s="585"/>
      <c r="K52" s="585"/>
      <c r="L52" s="585"/>
      <c r="M52" s="585"/>
      <c r="N52" s="585"/>
      <c r="O52" s="585"/>
      <c r="P52" s="682"/>
      <c r="Q52" s="682"/>
      <c r="R52" s="632">
        <v>0.35416666666666669</v>
      </c>
      <c r="S52" s="633">
        <v>0.42008101851851848</v>
      </c>
      <c r="T52" s="633">
        <v>0.42144675925925923</v>
      </c>
      <c r="U52" s="634">
        <v>6.5914351851851793E-2</v>
      </c>
      <c r="V52" s="635">
        <v>1.3657407407407507E-3</v>
      </c>
      <c r="W52" s="634">
        <v>6.7280092592592544E-2</v>
      </c>
      <c r="X52" s="636">
        <v>18.964003511852503</v>
      </c>
      <c r="Y52" s="636">
        <v>18.579046963702044</v>
      </c>
      <c r="Z52" s="752"/>
      <c r="AA52" s="771"/>
      <c r="AB52" s="771"/>
      <c r="AC52" s="752"/>
      <c r="AD52" s="585"/>
      <c r="AE52" s="585"/>
      <c r="AF52" s="682"/>
      <c r="AG52" s="682"/>
      <c r="AH52" s="637">
        <v>0.44228009259259254</v>
      </c>
      <c r="AI52" s="788">
        <v>0.50949074074074074</v>
      </c>
      <c r="AJ52" s="725" t="s">
        <v>4221</v>
      </c>
      <c r="AK52" s="634">
        <v>6.72106481481482E-2</v>
      </c>
      <c r="AL52" s="641">
        <v>3.8773148148147918E-3</v>
      </c>
      <c r="AM52" s="634">
        <v>7.1087962962962992E-2</v>
      </c>
      <c r="AN52" s="636">
        <v>18.59824349922507</v>
      </c>
      <c r="AO52" s="636">
        <v>17.583848909150113</v>
      </c>
      <c r="AP52" s="637">
        <v>0.54114583333333333</v>
      </c>
      <c r="AQ52" s="725" t="s">
        <v>4257</v>
      </c>
      <c r="AR52" s="725" t="s">
        <v>4258</v>
      </c>
      <c r="AS52" s="639">
        <v>4.9363425925925908E-2</v>
      </c>
      <c r="AT52" s="641">
        <v>8.9120370370370239E-3</v>
      </c>
      <c r="AU52" s="639">
        <v>5.8275462962962932E-2</v>
      </c>
      <c r="AV52" s="789">
        <v>16.881594372801874</v>
      </c>
      <c r="AW52" s="636">
        <v>14.299900695134063</v>
      </c>
      <c r="AX52" s="754"/>
      <c r="AY52" s="790"/>
      <c r="AZ52" s="790"/>
      <c r="BA52" s="754"/>
      <c r="BB52" s="791"/>
      <c r="BC52" s="754"/>
      <c r="BD52" s="724"/>
      <c r="BE52" s="724"/>
      <c r="BF52" s="758">
        <v>17.755856966707768</v>
      </c>
      <c r="BG52" s="688"/>
      <c r="BH52" s="645">
        <v>0.1824884259259259</v>
      </c>
      <c r="BI52" s="645">
        <v>0.18773148148148144</v>
      </c>
      <c r="BJ52" s="589"/>
      <c r="BK52" s="646">
        <v>96</v>
      </c>
      <c r="BL52" s="647">
        <v>4.3797222222222221</v>
      </c>
      <c r="BM52" s="647">
        <v>4.5055555555555555</v>
      </c>
      <c r="BN52" s="595">
        <v>200</v>
      </c>
      <c r="BO52" s="595">
        <v>0</v>
      </c>
      <c r="BP52" s="648">
        <v>296</v>
      </c>
      <c r="BQ52" s="648">
        <v>296</v>
      </c>
      <c r="BR52" s="648">
        <v>296</v>
      </c>
      <c r="BS52" s="648">
        <v>296</v>
      </c>
      <c r="BT52" s="648">
        <v>296</v>
      </c>
      <c r="BU52" s="648">
        <v>296</v>
      </c>
      <c r="BV52" s="648">
        <v>296</v>
      </c>
      <c r="BW52" s="648">
        <v>296</v>
      </c>
      <c r="BX52" s="649">
        <v>296</v>
      </c>
    </row>
    <row r="53" spans="1:76" s="345" customFormat="1">
      <c r="A53" s="628">
        <v>2</v>
      </c>
      <c r="B53" s="750">
        <v>80</v>
      </c>
      <c r="C53" s="751">
        <v>644</v>
      </c>
      <c r="D53" s="677" t="s">
        <v>3914</v>
      </c>
      <c r="E53" s="677" t="s">
        <v>3987</v>
      </c>
      <c r="F53" s="677" t="s">
        <v>3988</v>
      </c>
      <c r="G53" s="677" t="s">
        <v>174</v>
      </c>
      <c r="H53" s="677" t="s">
        <v>175</v>
      </c>
      <c r="I53" s="726"/>
      <c r="J53" s="585"/>
      <c r="K53" s="585"/>
      <c r="L53" s="585"/>
      <c r="M53" s="585"/>
      <c r="N53" s="585"/>
      <c r="O53" s="585"/>
      <c r="P53" s="682"/>
      <c r="Q53" s="682"/>
      <c r="R53" s="632">
        <v>0.35416666666666669</v>
      </c>
      <c r="S53" s="633">
        <v>0.42030092592592588</v>
      </c>
      <c r="T53" s="633">
        <v>0.42446759259259265</v>
      </c>
      <c r="U53" s="634">
        <v>6.6134259259259198E-2</v>
      </c>
      <c r="V53" s="635">
        <v>4.1666666666667629E-3</v>
      </c>
      <c r="W53" s="634">
        <v>7.0300925925925961E-2</v>
      </c>
      <c r="X53" s="636">
        <v>18.90094504725236</v>
      </c>
      <c r="Y53" s="636">
        <v>17.780704642739547</v>
      </c>
      <c r="Z53" s="752"/>
      <c r="AA53" s="755"/>
      <c r="AB53" s="755"/>
      <c r="AC53" s="752"/>
      <c r="AD53" s="585"/>
      <c r="AE53" s="585"/>
      <c r="AF53" s="682"/>
      <c r="AG53" s="682"/>
      <c r="AH53" s="637">
        <v>0.44530092592592596</v>
      </c>
      <c r="AI53" s="725" t="s">
        <v>4222</v>
      </c>
      <c r="AJ53" s="725" t="s">
        <v>4223</v>
      </c>
      <c r="AK53" s="634">
        <v>6.3749999999999973E-2</v>
      </c>
      <c r="AL53" s="641">
        <v>6.6319444444443709E-3</v>
      </c>
      <c r="AM53" s="634">
        <v>7.0381944444444344E-2</v>
      </c>
      <c r="AN53" s="636">
        <v>19.607843137254903</v>
      </c>
      <c r="AO53" s="636">
        <v>17.760236803157376</v>
      </c>
      <c r="AP53" s="637">
        <v>0.5434606481481481</v>
      </c>
      <c r="AQ53" s="725" t="s">
        <v>4259</v>
      </c>
      <c r="AR53" s="725" t="s">
        <v>4260</v>
      </c>
      <c r="AS53" s="639">
        <v>4.8090277777777857E-2</v>
      </c>
      <c r="AT53" s="641">
        <v>1.3657407407407396E-2</v>
      </c>
      <c r="AU53" s="639">
        <v>6.1747685185185253E-2</v>
      </c>
      <c r="AV53" s="789">
        <v>17.328519855595669</v>
      </c>
      <c r="AW53" s="636">
        <v>13.495782567947515</v>
      </c>
      <c r="AX53" s="754"/>
      <c r="AY53" s="790"/>
      <c r="AZ53" s="790"/>
      <c r="BA53" s="754"/>
      <c r="BB53" s="791"/>
      <c r="BC53" s="754"/>
      <c r="BD53" s="724"/>
      <c r="BE53" s="724"/>
      <c r="BF53" s="758">
        <v>17.657878602084608</v>
      </c>
      <c r="BG53" s="688"/>
      <c r="BH53" s="645">
        <v>0.17797453703703703</v>
      </c>
      <c r="BI53" s="645">
        <v>0.18877314814814816</v>
      </c>
      <c r="BJ53" s="589"/>
      <c r="BK53" s="646">
        <v>96</v>
      </c>
      <c r="BL53" s="647">
        <v>4.2713888888888887</v>
      </c>
      <c r="BM53" s="647">
        <v>4.5305555555555559</v>
      </c>
      <c r="BN53" s="595">
        <v>195</v>
      </c>
      <c r="BO53" s="595">
        <v>-1.5</v>
      </c>
      <c r="BP53" s="648">
        <v>289.5</v>
      </c>
      <c r="BQ53" s="648">
        <v>289.5</v>
      </c>
      <c r="BR53" s="648">
        <v>289.5</v>
      </c>
      <c r="BS53" s="648">
        <v>289.5</v>
      </c>
      <c r="BT53" s="648">
        <v>289.5</v>
      </c>
      <c r="BU53" s="648">
        <v>289.5</v>
      </c>
      <c r="BV53" s="648">
        <v>289.5</v>
      </c>
      <c r="BW53" s="648">
        <v>289.5</v>
      </c>
      <c r="BX53" s="649">
        <v>289.5</v>
      </c>
    </row>
    <row r="54" spans="1:76" s="345" customFormat="1">
      <c r="A54" s="628">
        <v>3</v>
      </c>
      <c r="B54" s="629">
        <v>80</v>
      </c>
      <c r="C54" s="751">
        <v>189</v>
      </c>
      <c r="D54" s="721" t="s">
        <v>4050</v>
      </c>
      <c r="E54" s="690" t="s">
        <v>4051</v>
      </c>
      <c r="F54" s="690" t="s">
        <v>4052</v>
      </c>
      <c r="G54" s="677" t="s">
        <v>4299</v>
      </c>
      <c r="H54" s="690" t="s">
        <v>2223</v>
      </c>
      <c r="I54" s="726"/>
      <c r="J54" s="585"/>
      <c r="K54" s="585"/>
      <c r="L54" s="585"/>
      <c r="M54" s="585"/>
      <c r="N54" s="585"/>
      <c r="O54" s="585"/>
      <c r="P54" s="682"/>
      <c r="Q54" s="682"/>
      <c r="R54" s="632">
        <v>0.35416666666666669</v>
      </c>
      <c r="S54" s="633">
        <v>0.41938657407407409</v>
      </c>
      <c r="T54" s="633">
        <v>0.42106481481481484</v>
      </c>
      <c r="U54" s="634">
        <v>6.5219907407407407E-2</v>
      </c>
      <c r="V54" s="635">
        <v>1.678240740740744E-3</v>
      </c>
      <c r="W54" s="634">
        <v>6.6898148148148151E-2</v>
      </c>
      <c r="X54" s="636">
        <v>19.165927240461404</v>
      </c>
      <c r="Y54" s="636">
        <v>18.685121107266436</v>
      </c>
      <c r="Z54" s="752"/>
      <c r="AA54" s="755"/>
      <c r="AB54" s="755"/>
      <c r="AC54" s="752"/>
      <c r="AD54" s="585"/>
      <c r="AE54" s="585"/>
      <c r="AF54" s="682"/>
      <c r="AG54" s="682"/>
      <c r="AH54" s="637">
        <v>0.44189814814814815</v>
      </c>
      <c r="AI54" s="788">
        <v>0.50964120370370369</v>
      </c>
      <c r="AJ54" s="725" t="s">
        <v>4224</v>
      </c>
      <c r="AK54" s="634">
        <v>6.7743055555555542E-2</v>
      </c>
      <c r="AL54" s="641">
        <v>2.0023148148148318E-3</v>
      </c>
      <c r="AM54" s="634">
        <v>6.9745370370370374E-2</v>
      </c>
      <c r="AN54" s="636">
        <v>18.452075858534084</v>
      </c>
      <c r="AO54" s="636">
        <v>17.92233654165284</v>
      </c>
      <c r="AP54" s="637">
        <v>0.53942129629629632</v>
      </c>
      <c r="AQ54" s="725" t="s">
        <v>4261</v>
      </c>
      <c r="AR54" s="725" t="s">
        <v>4262</v>
      </c>
      <c r="AS54" s="639">
        <v>5.3460648148148104E-2</v>
      </c>
      <c r="AT54" s="641">
        <v>4.2129629629629184E-3</v>
      </c>
      <c r="AU54" s="639">
        <v>5.7673611111111023E-2</v>
      </c>
      <c r="AV54" s="789">
        <v>15.587789564840877</v>
      </c>
      <c r="AW54" s="636">
        <v>14.449127031908491</v>
      </c>
      <c r="AX54" s="754"/>
      <c r="AY54" s="790"/>
      <c r="AZ54" s="790"/>
      <c r="BA54" s="754"/>
      <c r="BB54" s="791"/>
      <c r="BC54" s="754"/>
      <c r="BD54" s="724"/>
      <c r="BE54" s="724"/>
      <c r="BF54" s="758">
        <v>17.534246575342465</v>
      </c>
      <c r="BG54" s="688"/>
      <c r="BH54" s="645">
        <v>0.18642361111111105</v>
      </c>
      <c r="BI54" s="645">
        <v>0.19010416666666663</v>
      </c>
      <c r="BJ54" s="589"/>
      <c r="BK54" s="646">
        <v>80</v>
      </c>
      <c r="BL54" s="647">
        <v>4.4741666666666671</v>
      </c>
      <c r="BM54" s="647">
        <v>4.5625</v>
      </c>
      <c r="BN54" s="595">
        <v>190</v>
      </c>
      <c r="BO54" s="595">
        <v>-3.4166666666666665</v>
      </c>
      <c r="BP54" s="648">
        <v>266.58333333333331</v>
      </c>
      <c r="BQ54" s="648">
        <v>266.58333333333331</v>
      </c>
      <c r="BR54" s="648">
        <v>266.58333333333331</v>
      </c>
      <c r="BS54" s="648">
        <v>266.58333333333331</v>
      </c>
      <c r="BT54" s="648">
        <v>266.58333333333331</v>
      </c>
      <c r="BU54" s="648">
        <v>266.58333333333331</v>
      </c>
      <c r="BV54" s="648">
        <v>266.58333333333331</v>
      </c>
      <c r="BW54" s="648">
        <v>266.58333333333331</v>
      </c>
      <c r="BX54" s="649">
        <v>266.58333333333331</v>
      </c>
    </row>
    <row r="55" spans="1:76" s="345" customFormat="1">
      <c r="A55" s="628">
        <v>4</v>
      </c>
      <c r="B55" s="750">
        <v>80</v>
      </c>
      <c r="C55" s="751">
        <v>161</v>
      </c>
      <c r="D55" s="677" t="s">
        <v>3989</v>
      </c>
      <c r="E55" s="677" t="s">
        <v>3935</v>
      </c>
      <c r="F55" s="677" t="s">
        <v>3936</v>
      </c>
      <c r="G55" s="677" t="s">
        <v>4300</v>
      </c>
      <c r="H55" s="677" t="s">
        <v>1737</v>
      </c>
      <c r="I55" s="726"/>
      <c r="J55" s="585"/>
      <c r="K55" s="585"/>
      <c r="L55" s="585"/>
      <c r="M55" s="585"/>
      <c r="N55" s="585"/>
      <c r="O55" s="585"/>
      <c r="P55" s="682"/>
      <c r="Q55" s="682"/>
      <c r="R55" s="632">
        <v>0.35416666666666669</v>
      </c>
      <c r="S55" s="633">
        <v>0.4238425925925926</v>
      </c>
      <c r="T55" s="633">
        <v>0.42667824074074073</v>
      </c>
      <c r="U55" s="634">
        <v>6.9675925925925919E-2</v>
      </c>
      <c r="V55" s="635">
        <v>2.8356481481481288E-3</v>
      </c>
      <c r="W55" s="634">
        <v>7.2511574074074048E-2</v>
      </c>
      <c r="X55" s="636">
        <v>17.940199335548176</v>
      </c>
      <c r="Y55" s="636">
        <v>17.238627294493217</v>
      </c>
      <c r="Z55" s="752"/>
      <c r="AA55" s="755"/>
      <c r="AB55" s="755"/>
      <c r="AC55" s="752"/>
      <c r="AD55" s="585"/>
      <c r="AE55" s="585"/>
      <c r="AF55" s="682"/>
      <c r="AG55" s="682"/>
      <c r="AH55" s="637">
        <v>0.44751157407407405</v>
      </c>
      <c r="AI55" s="725" t="s">
        <v>4225</v>
      </c>
      <c r="AJ55" s="725" t="s">
        <v>4226</v>
      </c>
      <c r="AK55" s="634">
        <v>6.799768518518523E-2</v>
      </c>
      <c r="AL55" s="641">
        <v>2.2569444444444642E-3</v>
      </c>
      <c r="AM55" s="634">
        <v>7.0254629629629695E-2</v>
      </c>
      <c r="AN55" s="636">
        <v>18.382978723404257</v>
      </c>
      <c r="AO55" s="636">
        <v>17.792421746293247</v>
      </c>
      <c r="AP55" s="637">
        <v>0.54554398148148153</v>
      </c>
      <c r="AQ55" s="725" t="s">
        <v>4263</v>
      </c>
      <c r="AR55" s="725" t="s">
        <v>4264</v>
      </c>
      <c r="AS55" s="639">
        <v>5.3101851851851789E-2</v>
      </c>
      <c r="AT55" s="641">
        <v>4.3865740740740566E-3</v>
      </c>
      <c r="AU55" s="639">
        <v>5.7488425925925846E-2</v>
      </c>
      <c r="AV55" s="789">
        <v>15.693112467306015</v>
      </c>
      <c r="AW55" s="636">
        <v>14.495671431447553</v>
      </c>
      <c r="AX55" s="754"/>
      <c r="AY55" s="790"/>
      <c r="AZ55" s="790"/>
      <c r="BA55" s="754"/>
      <c r="BB55" s="791"/>
      <c r="BC55" s="754"/>
      <c r="BD55" s="724"/>
      <c r="BE55" s="724"/>
      <c r="BF55" s="758">
        <v>17.018259173905335</v>
      </c>
      <c r="BG55" s="688"/>
      <c r="BH55" s="645">
        <v>0.19077546296296294</v>
      </c>
      <c r="BI55" s="645">
        <v>0.19586805555555553</v>
      </c>
      <c r="BJ55" s="589"/>
      <c r="BK55" s="646">
        <v>96</v>
      </c>
      <c r="BL55" s="647">
        <v>4.578611111111111</v>
      </c>
      <c r="BM55" s="647">
        <v>4.7008333333333336</v>
      </c>
      <c r="BN55" s="595">
        <v>185</v>
      </c>
      <c r="BO55" s="595">
        <v>-11.716666666666667</v>
      </c>
      <c r="BP55" s="648">
        <v>269.28333333333336</v>
      </c>
      <c r="BQ55" s="648">
        <v>269.28333333333336</v>
      </c>
      <c r="BR55" s="648">
        <v>269.28333333333336</v>
      </c>
      <c r="BS55" s="648">
        <v>269.28333333333336</v>
      </c>
      <c r="BT55" s="648">
        <v>269.28333333333336</v>
      </c>
      <c r="BU55" s="648">
        <v>269.28333333333336</v>
      </c>
      <c r="BV55" s="648">
        <v>269.28333333333336</v>
      </c>
      <c r="BW55" s="648">
        <v>269.28333333333336</v>
      </c>
      <c r="BX55" s="649">
        <v>269.28333333333336</v>
      </c>
    </row>
    <row r="56" spans="1:76" s="345" customFormat="1">
      <c r="A56" s="691">
        <v>5</v>
      </c>
      <c r="B56" s="792">
        <v>80</v>
      </c>
      <c r="C56" s="765">
        <v>154</v>
      </c>
      <c r="D56" s="695" t="s">
        <v>3985</v>
      </c>
      <c r="E56" s="695" t="s">
        <v>3940</v>
      </c>
      <c r="F56" s="695" t="s">
        <v>3941</v>
      </c>
      <c r="G56" s="695" t="s">
        <v>4301</v>
      </c>
      <c r="H56" s="695" t="s">
        <v>170</v>
      </c>
      <c r="I56" s="767" t="s">
        <v>81</v>
      </c>
      <c r="J56" s="768"/>
      <c r="K56" s="768"/>
      <c r="L56" s="768"/>
      <c r="M56" s="768"/>
      <c r="N56" s="768"/>
      <c r="O56" s="768"/>
      <c r="P56" s="699"/>
      <c r="Q56" s="699"/>
      <c r="R56" s="700">
        <v>0.35416666666666669</v>
      </c>
      <c r="S56" s="652">
        <v>0.42017361111111112</v>
      </c>
      <c r="T56" s="652">
        <v>0.42391203703703706</v>
      </c>
      <c r="U56" s="641">
        <v>6.6006944444444438E-2</v>
      </c>
      <c r="V56" s="641">
        <v>3.7384259259259367E-3</v>
      </c>
      <c r="W56" s="641">
        <v>6.9745370370370374E-2</v>
      </c>
      <c r="X56" s="701">
        <v>18.937401367701209</v>
      </c>
      <c r="Y56" s="701">
        <v>17.92233654165284</v>
      </c>
      <c r="Z56" s="770"/>
      <c r="AA56" s="771"/>
      <c r="AB56" s="771"/>
      <c r="AC56" s="770"/>
      <c r="AD56" s="768"/>
      <c r="AE56" s="768"/>
      <c r="AF56" s="699"/>
      <c r="AG56" s="699"/>
      <c r="AH56" s="702">
        <v>0.44474537037037037</v>
      </c>
      <c r="AI56" s="772" t="s">
        <v>4227</v>
      </c>
      <c r="AJ56" s="772" t="s">
        <v>4228</v>
      </c>
      <c r="AK56" s="641">
        <v>6.5000000000000002E-2</v>
      </c>
      <c r="AL56" s="641">
        <v>5.6134259259259522E-3</v>
      </c>
      <c r="AM56" s="641">
        <v>7.0613425925925954E-2</v>
      </c>
      <c r="AN56" s="701">
        <v>19.23076923076923</v>
      </c>
      <c r="AO56" s="701">
        <v>17.702016062940501</v>
      </c>
      <c r="AP56" s="702">
        <v>0.54313657407407412</v>
      </c>
      <c r="AQ56" s="772" t="s">
        <v>4265</v>
      </c>
      <c r="AR56" s="772" t="s">
        <v>4266</v>
      </c>
      <c r="AS56" s="703">
        <v>4.7199074074074088E-2</v>
      </c>
      <c r="AT56" s="641">
        <v>1.0312499999999947E-2</v>
      </c>
      <c r="AU56" s="703">
        <v>5.7511574074074034E-2</v>
      </c>
      <c r="AV56" s="793">
        <v>17.65571358509073</v>
      </c>
      <c r="AW56" s="701">
        <v>14.48983698933387</v>
      </c>
      <c r="AX56" s="773"/>
      <c r="AY56" s="794"/>
      <c r="AZ56" s="794"/>
      <c r="BA56" s="773"/>
      <c r="BB56" s="728"/>
      <c r="BC56" s="773"/>
      <c r="BD56" s="729"/>
      <c r="BE56" s="729"/>
      <c r="BF56" s="795">
        <v>17.772292502314098</v>
      </c>
      <c r="BG56" s="708"/>
      <c r="BH56" s="709">
        <v>0.17820601851851853</v>
      </c>
      <c r="BI56" s="709">
        <v>0.18755787037037042</v>
      </c>
      <c r="BJ56" s="710"/>
      <c r="BK56" s="711">
        <v>96</v>
      </c>
      <c r="BL56" s="712"/>
      <c r="BM56" s="712"/>
      <c r="BN56" s="713"/>
      <c r="BO56" s="713"/>
      <c r="BP56" s="714"/>
      <c r="BQ56" s="714"/>
      <c r="BR56" s="714"/>
      <c r="BS56" s="714"/>
      <c r="BT56" s="714"/>
      <c r="BU56" s="714"/>
      <c r="BV56" s="714"/>
      <c r="BW56" s="714"/>
      <c r="BX56" s="715"/>
    </row>
    <row r="57" spans="1:76" s="345" customFormat="1">
      <c r="A57" s="691">
        <v>6</v>
      </c>
      <c r="B57" s="692">
        <v>80</v>
      </c>
      <c r="C57" s="796">
        <v>115</v>
      </c>
      <c r="D57" s="797" t="s">
        <v>3881</v>
      </c>
      <c r="E57" s="797" t="s">
        <v>3882</v>
      </c>
      <c r="F57" s="797" t="s">
        <v>3883</v>
      </c>
      <c r="G57" s="695" t="s">
        <v>370</v>
      </c>
      <c r="H57" s="797" t="s">
        <v>371</v>
      </c>
      <c r="I57" s="767" t="s">
        <v>81</v>
      </c>
      <c r="J57" s="768"/>
      <c r="K57" s="768"/>
      <c r="L57" s="768"/>
      <c r="M57" s="768"/>
      <c r="N57" s="768"/>
      <c r="O57" s="768"/>
      <c r="P57" s="699"/>
      <c r="Q57" s="699"/>
      <c r="R57" s="700">
        <v>0.35416666666666669</v>
      </c>
      <c r="S57" s="652">
        <v>0.4337847222222222</v>
      </c>
      <c r="T57" s="652">
        <v>0.4369675925925926</v>
      </c>
      <c r="U57" s="641">
        <v>7.9618055555555511E-2</v>
      </c>
      <c r="V57" s="641">
        <v>3.1828703703704053E-3</v>
      </c>
      <c r="W57" s="641">
        <v>8.2800925925925917E-2</v>
      </c>
      <c r="X57" s="701">
        <v>15.699956389010032</v>
      </c>
      <c r="Y57" s="701">
        <v>15.096449538719597</v>
      </c>
      <c r="Z57" s="770"/>
      <c r="AA57" s="771"/>
      <c r="AB57" s="771"/>
      <c r="AC57" s="770"/>
      <c r="AD57" s="768"/>
      <c r="AE57" s="768"/>
      <c r="AF57" s="699"/>
      <c r="AG57" s="699"/>
      <c r="AH57" s="702">
        <v>0.45780092592592592</v>
      </c>
      <c r="AI57" s="772"/>
      <c r="AJ57" s="772"/>
      <c r="AK57" s="641"/>
      <c r="AL57" s="641"/>
      <c r="AM57" s="641"/>
      <c r="AN57" s="776"/>
      <c r="AO57" s="776"/>
      <c r="AP57" s="780"/>
      <c r="AQ57" s="781"/>
      <c r="AR57" s="781"/>
      <c r="AS57" s="703"/>
      <c r="AT57" s="641"/>
      <c r="AU57" s="703"/>
      <c r="AV57" s="793"/>
      <c r="AW57" s="699"/>
      <c r="AX57" s="773"/>
      <c r="AY57" s="794"/>
      <c r="AZ57" s="794"/>
      <c r="BA57" s="773"/>
      <c r="BB57" s="728"/>
      <c r="BC57" s="773"/>
      <c r="BD57" s="729"/>
      <c r="BE57" s="729"/>
      <c r="BF57" s="776"/>
      <c r="BG57" s="708"/>
      <c r="BH57" s="709"/>
      <c r="BI57" s="709"/>
      <c r="BJ57" s="710"/>
      <c r="BK57" s="777"/>
      <c r="BL57" s="712"/>
      <c r="BM57" s="712"/>
      <c r="BN57" s="713"/>
      <c r="BO57" s="713"/>
      <c r="BP57" s="714"/>
      <c r="BQ57" s="714"/>
      <c r="BR57" s="714"/>
      <c r="BS57" s="714"/>
      <c r="BT57" s="714"/>
      <c r="BU57" s="714"/>
      <c r="BV57" s="714"/>
      <c r="BW57" s="714"/>
      <c r="BX57" s="715"/>
    </row>
    <row r="58" spans="1:76" s="332" customFormat="1">
      <c r="A58" s="798"/>
      <c r="B58" s="799">
        <v>60</v>
      </c>
      <c r="C58" s="800" t="s">
        <v>52</v>
      </c>
      <c r="D58" s="800"/>
      <c r="E58" s="800"/>
      <c r="F58" s="800"/>
      <c r="G58" s="800"/>
      <c r="H58" s="800"/>
      <c r="I58" s="800"/>
      <c r="J58" s="801"/>
      <c r="K58" s="802"/>
      <c r="L58" s="802"/>
      <c r="M58" s="803"/>
      <c r="N58" s="803"/>
      <c r="O58" s="803"/>
      <c r="P58" s="803"/>
      <c r="Q58" s="803"/>
      <c r="R58" s="801"/>
      <c r="S58" s="804"/>
      <c r="T58" s="804"/>
      <c r="U58" s="803"/>
      <c r="V58" s="805"/>
      <c r="W58" s="803"/>
      <c r="X58" s="803"/>
      <c r="Y58" s="806"/>
      <c r="Z58" s="806"/>
      <c r="AA58" s="807"/>
      <c r="AB58" s="807"/>
      <c r="AC58" s="807"/>
      <c r="AD58" s="808"/>
      <c r="AE58" s="807"/>
      <c r="AF58" s="807"/>
      <c r="AG58" s="807"/>
      <c r="AH58" s="809"/>
      <c r="AI58" s="804"/>
      <c r="AJ58" s="804"/>
      <c r="AK58" s="809"/>
      <c r="AL58" s="810"/>
      <c r="AM58" s="809"/>
      <c r="AN58" s="809"/>
      <c r="AO58" s="809"/>
      <c r="AP58" s="809"/>
      <c r="AQ58" s="811"/>
      <c r="AR58" s="811"/>
      <c r="AS58" s="801"/>
      <c r="AT58" s="812"/>
      <c r="AU58" s="801"/>
      <c r="AV58" s="809"/>
      <c r="AW58" s="809"/>
      <c r="AX58" s="801"/>
      <c r="AY58" s="801"/>
      <c r="AZ58" s="801"/>
      <c r="BA58" s="801"/>
      <c r="BB58" s="813"/>
      <c r="BC58" s="801"/>
      <c r="BD58" s="801"/>
      <c r="BE58" s="801"/>
      <c r="BF58" s="801"/>
      <c r="BG58" s="814"/>
      <c r="BH58" s="809" t="s">
        <v>0</v>
      </c>
      <c r="BI58" s="814">
        <v>60</v>
      </c>
      <c r="BJ58" s="589"/>
      <c r="BK58" s="815">
        <v>0.73402777777777783</v>
      </c>
      <c r="BL58" s="816"/>
      <c r="BM58" s="817"/>
      <c r="BN58" s="817"/>
      <c r="BO58" s="817"/>
      <c r="BP58" s="817"/>
      <c r="BQ58" s="817"/>
      <c r="BR58" s="817"/>
      <c r="BS58" s="817"/>
      <c r="BT58" s="817"/>
      <c r="BU58" s="817"/>
      <c r="BV58" s="817"/>
      <c r="BW58" s="817"/>
      <c r="BX58" s="818"/>
    </row>
    <row r="59" spans="1:76" s="345" customFormat="1">
      <c r="A59" s="628">
        <v>1</v>
      </c>
      <c r="B59" s="629">
        <v>60</v>
      </c>
      <c r="C59" s="819">
        <v>266</v>
      </c>
      <c r="D59" s="819" t="s">
        <v>4053</v>
      </c>
      <c r="E59" s="819" t="s">
        <v>4054</v>
      </c>
      <c r="F59" s="819" t="s">
        <v>4055</v>
      </c>
      <c r="G59" s="677" t="s">
        <v>4302</v>
      </c>
      <c r="H59" s="819" t="s">
        <v>221</v>
      </c>
      <c r="I59" s="820"/>
      <c r="J59" s="585"/>
      <c r="K59" s="821"/>
      <c r="L59" s="821"/>
      <c r="M59" s="634"/>
      <c r="N59" s="635"/>
      <c r="O59" s="634"/>
      <c r="P59" s="789"/>
      <c r="Q59" s="789"/>
      <c r="R59" s="754"/>
      <c r="S59" s="722"/>
      <c r="T59" s="722"/>
      <c r="U59" s="723"/>
      <c r="V59" s="728"/>
      <c r="W59" s="723"/>
      <c r="X59" s="724"/>
      <c r="Y59" s="724"/>
      <c r="Z59" s="632">
        <v>0.45833333333333331</v>
      </c>
      <c r="AA59" s="822">
        <v>0.52118055555555554</v>
      </c>
      <c r="AB59" s="822">
        <v>0.52415509259259252</v>
      </c>
      <c r="AC59" s="634">
        <v>6.2847222222222221E-2</v>
      </c>
      <c r="AD59" s="641">
        <v>2.9745370370369839E-3</v>
      </c>
      <c r="AE59" s="634">
        <v>6.5821759259259205E-2</v>
      </c>
      <c r="AF59" s="636">
        <v>16.574585635359117</v>
      </c>
      <c r="AG59" s="636">
        <v>15.825567082820468</v>
      </c>
      <c r="AH59" s="585"/>
      <c r="AI59" s="585"/>
      <c r="AJ59" s="585"/>
      <c r="AK59" s="639"/>
      <c r="AL59" s="635"/>
      <c r="AM59" s="639"/>
      <c r="AN59" s="682"/>
      <c r="AO59" s="724"/>
      <c r="AP59" s="637">
        <v>0.54498842592592589</v>
      </c>
      <c r="AQ59" s="823">
        <v>0.59865740740740747</v>
      </c>
      <c r="AR59" s="823">
        <v>0.60173611111111114</v>
      </c>
      <c r="AS59" s="639">
        <v>5.3668981481481581E-2</v>
      </c>
      <c r="AT59" s="641">
        <v>3.0787037037036669E-3</v>
      </c>
      <c r="AU59" s="639">
        <v>5.6747685185185248E-2</v>
      </c>
      <c r="AV59" s="824">
        <v>15.527280569333621</v>
      </c>
      <c r="AW59" s="825">
        <v>14.68488680399755</v>
      </c>
      <c r="AX59" s="637">
        <v>0.62256944444444451</v>
      </c>
      <c r="AY59" s="826">
        <v>0.66662037037037036</v>
      </c>
      <c r="AZ59" s="822">
        <v>0.66869212962962965</v>
      </c>
      <c r="BA59" s="639">
        <v>4.4050925925925855E-2</v>
      </c>
      <c r="BB59" s="635">
        <v>2.0717592592592871E-3</v>
      </c>
      <c r="BC59" s="639">
        <v>4.6122685185185142E-2</v>
      </c>
      <c r="BD59" s="636">
        <v>14.18812401471361</v>
      </c>
      <c r="BE59" s="636">
        <v>13.550815558343789</v>
      </c>
      <c r="BF59" s="758">
        <v>14.819897084048028</v>
      </c>
      <c r="BG59" s="688"/>
      <c r="BH59" s="645">
        <v>0.16056712962962966</v>
      </c>
      <c r="BI59" s="645">
        <v>0.16869212962962959</v>
      </c>
      <c r="BJ59" s="589"/>
      <c r="BK59" s="646">
        <v>60</v>
      </c>
      <c r="BL59" s="647">
        <v>3.8536111111111113</v>
      </c>
      <c r="BM59" s="647">
        <v>4.0486111111111107</v>
      </c>
      <c r="BN59" s="595">
        <v>200</v>
      </c>
      <c r="BO59" s="595">
        <v>0</v>
      </c>
      <c r="BP59" s="648">
        <v>260</v>
      </c>
      <c r="BQ59" s="648">
        <v>260</v>
      </c>
      <c r="BR59" s="648">
        <v>260</v>
      </c>
      <c r="BS59" s="648">
        <v>260</v>
      </c>
      <c r="BT59" s="648">
        <v>260</v>
      </c>
      <c r="BU59" s="648">
        <v>260</v>
      </c>
      <c r="BV59" s="648">
        <v>260</v>
      </c>
      <c r="BW59" s="648">
        <v>260</v>
      </c>
      <c r="BX59" s="649">
        <v>260</v>
      </c>
    </row>
    <row r="60" spans="1:76" s="345" customFormat="1">
      <c r="A60" s="628">
        <v>2</v>
      </c>
      <c r="B60" s="629">
        <v>60</v>
      </c>
      <c r="C60" s="690">
        <v>215</v>
      </c>
      <c r="D60" s="721" t="s">
        <v>4056</v>
      </c>
      <c r="E60" s="721" t="s">
        <v>4057</v>
      </c>
      <c r="F60" s="721" t="s">
        <v>4058</v>
      </c>
      <c r="G60" s="677" t="s">
        <v>4303</v>
      </c>
      <c r="H60" s="721" t="s">
        <v>788</v>
      </c>
      <c r="I60" s="827"/>
      <c r="J60" s="585"/>
      <c r="K60" s="821"/>
      <c r="L60" s="821"/>
      <c r="M60" s="634"/>
      <c r="N60" s="635"/>
      <c r="O60" s="634"/>
      <c r="P60" s="789"/>
      <c r="Q60" s="789"/>
      <c r="R60" s="754"/>
      <c r="S60" s="722"/>
      <c r="T60" s="722"/>
      <c r="U60" s="723"/>
      <c r="V60" s="728"/>
      <c r="W60" s="723"/>
      <c r="X60" s="724"/>
      <c r="Y60" s="724"/>
      <c r="Z60" s="632">
        <v>0.45833333333333331</v>
      </c>
      <c r="AA60" s="633">
        <v>0.51696759259259262</v>
      </c>
      <c r="AB60" s="633">
        <v>0.52056712962962959</v>
      </c>
      <c r="AC60" s="634">
        <v>5.8634259259259303E-2</v>
      </c>
      <c r="AD60" s="641">
        <v>3.5995370370369706E-3</v>
      </c>
      <c r="AE60" s="634">
        <v>6.2233796296296273E-2</v>
      </c>
      <c r="AF60" s="636">
        <v>17.765495459928939</v>
      </c>
      <c r="AG60" s="636">
        <v>16.737957969127766</v>
      </c>
      <c r="AH60" s="585"/>
      <c r="AI60" s="585"/>
      <c r="AJ60" s="585"/>
      <c r="AK60" s="639"/>
      <c r="AL60" s="635"/>
      <c r="AM60" s="639"/>
      <c r="AN60" s="682"/>
      <c r="AO60" s="724"/>
      <c r="AP60" s="637">
        <v>0.54140046296296296</v>
      </c>
      <c r="AQ60" s="683">
        <v>0.59091435185185182</v>
      </c>
      <c r="AR60" s="683">
        <v>0.59744212962962961</v>
      </c>
      <c r="AS60" s="639">
        <v>4.9513888888888857E-2</v>
      </c>
      <c r="AT60" s="641">
        <v>6.527777777777799E-3</v>
      </c>
      <c r="AU60" s="639">
        <v>5.6041666666666656E-2</v>
      </c>
      <c r="AV60" s="824">
        <v>16.83029453015428</v>
      </c>
      <c r="AW60" s="636">
        <v>14.869888475836431</v>
      </c>
      <c r="AX60" s="637">
        <v>0.61827546296296299</v>
      </c>
      <c r="AY60" s="633">
        <v>0.66665509259259259</v>
      </c>
      <c r="AZ60" s="633">
        <v>0.66991898148148143</v>
      </c>
      <c r="BA60" s="639">
        <v>4.8379629629629606E-2</v>
      </c>
      <c r="BB60" s="635">
        <v>3.263888888888844E-3</v>
      </c>
      <c r="BC60" s="639">
        <v>5.164351851851845E-2</v>
      </c>
      <c r="BD60" s="636">
        <v>12.918660287081341</v>
      </c>
      <c r="BE60" s="636">
        <v>12.102196324518152</v>
      </c>
      <c r="BF60" s="758">
        <v>14.71289421701519</v>
      </c>
      <c r="BG60" s="688"/>
      <c r="BH60" s="645">
        <v>0.15652777777777777</v>
      </c>
      <c r="BI60" s="645">
        <v>0.16991898148148138</v>
      </c>
      <c r="BJ60" s="589"/>
      <c r="BK60" s="646">
        <v>60</v>
      </c>
      <c r="BL60" s="647">
        <v>3.7566666666666668</v>
      </c>
      <c r="BM60" s="647">
        <v>4.0780555555555553</v>
      </c>
      <c r="BN60" s="595">
        <v>195</v>
      </c>
      <c r="BO60" s="595">
        <v>-1.7666666666666666</v>
      </c>
      <c r="BP60" s="648">
        <v>253.23333333333332</v>
      </c>
      <c r="BQ60" s="648">
        <v>253.23333333333332</v>
      </c>
      <c r="BR60" s="648">
        <v>253.23333333333332</v>
      </c>
      <c r="BS60" s="648">
        <v>253.23333333333332</v>
      </c>
      <c r="BT60" s="648">
        <v>253.23333333333332</v>
      </c>
      <c r="BU60" s="648">
        <v>253.23333333333332</v>
      </c>
      <c r="BV60" s="648">
        <v>253.23333333333332</v>
      </c>
      <c r="BW60" s="648">
        <v>253.23333333333332</v>
      </c>
      <c r="BX60" s="649">
        <v>253.23333333333332</v>
      </c>
    </row>
    <row r="61" spans="1:76" s="345" customFormat="1">
      <c r="A61" s="628">
        <v>3</v>
      </c>
      <c r="B61" s="629">
        <v>60</v>
      </c>
      <c r="C61" s="690">
        <v>221</v>
      </c>
      <c r="D61" s="690" t="s">
        <v>4059</v>
      </c>
      <c r="E61" s="690" t="s">
        <v>4060</v>
      </c>
      <c r="F61" s="690" t="s">
        <v>4061</v>
      </c>
      <c r="G61" s="677" t="s">
        <v>97</v>
      </c>
      <c r="H61" s="690" t="s">
        <v>235</v>
      </c>
      <c r="I61" s="827"/>
      <c r="J61" s="585"/>
      <c r="K61" s="821"/>
      <c r="L61" s="821"/>
      <c r="M61" s="634"/>
      <c r="N61" s="635"/>
      <c r="O61" s="634"/>
      <c r="P61" s="789"/>
      <c r="Q61" s="789"/>
      <c r="R61" s="754"/>
      <c r="S61" s="722"/>
      <c r="T61" s="722"/>
      <c r="U61" s="723"/>
      <c r="V61" s="728"/>
      <c r="W61" s="723"/>
      <c r="X61" s="724"/>
      <c r="Y61" s="724"/>
      <c r="Z61" s="632">
        <v>0.45833333333333331</v>
      </c>
      <c r="AA61" s="633">
        <v>0.5221527777777778</v>
      </c>
      <c r="AB61" s="633">
        <v>0.52690972222222221</v>
      </c>
      <c r="AC61" s="634">
        <v>6.3819444444444484E-2</v>
      </c>
      <c r="AD61" s="641">
        <v>4.7569444444444109E-3</v>
      </c>
      <c r="AE61" s="634">
        <v>6.8576388888888895E-2</v>
      </c>
      <c r="AF61" s="636">
        <v>16.322089227421113</v>
      </c>
      <c r="AG61" s="636">
        <v>15.18987341772152</v>
      </c>
      <c r="AH61" s="585"/>
      <c r="AI61" s="585"/>
      <c r="AJ61" s="585"/>
      <c r="AK61" s="639"/>
      <c r="AL61" s="635"/>
      <c r="AM61" s="639"/>
      <c r="AN61" s="682"/>
      <c r="AO61" s="724"/>
      <c r="AP61" s="637">
        <v>0.54774305555555558</v>
      </c>
      <c r="AQ61" s="683">
        <v>0.5992939814814815</v>
      </c>
      <c r="AR61" s="683">
        <v>0.60295138888888888</v>
      </c>
      <c r="AS61" s="639">
        <v>5.1550925925925917E-2</v>
      </c>
      <c r="AT61" s="641">
        <v>3.657407407407387E-3</v>
      </c>
      <c r="AU61" s="639">
        <v>5.5208333333333304E-2</v>
      </c>
      <c r="AV61" s="824">
        <v>16.165244723843735</v>
      </c>
      <c r="AW61" s="636">
        <v>15.09433962264151</v>
      </c>
      <c r="AX61" s="637">
        <v>0.62378472222222225</v>
      </c>
      <c r="AY61" s="633">
        <v>0.66987268518518517</v>
      </c>
      <c r="AZ61" s="633">
        <v>0.67314814814814816</v>
      </c>
      <c r="BA61" s="639">
        <v>4.6087962962962914E-2</v>
      </c>
      <c r="BB61" s="635">
        <v>3.2754629629629939E-3</v>
      </c>
      <c r="BC61" s="639">
        <v>4.9363425925925908E-2</v>
      </c>
      <c r="BD61" s="636">
        <v>13.561024610748365</v>
      </c>
      <c r="BE61" s="636">
        <v>12.661195779601407</v>
      </c>
      <c r="BF61" s="758">
        <v>14.438502673796791</v>
      </c>
      <c r="BG61" s="688"/>
      <c r="BH61" s="645">
        <v>0.16145833333333331</v>
      </c>
      <c r="BI61" s="645">
        <v>0.17314814814814811</v>
      </c>
      <c r="BJ61" s="589"/>
      <c r="BK61" s="646">
        <v>60</v>
      </c>
      <c r="BL61" s="647">
        <v>3.875</v>
      </c>
      <c r="BM61" s="647">
        <v>4.1555555555555559</v>
      </c>
      <c r="BN61" s="595">
        <v>190</v>
      </c>
      <c r="BO61" s="595">
        <v>-6.416666666666667</v>
      </c>
      <c r="BP61" s="648">
        <v>243.58333333333334</v>
      </c>
      <c r="BQ61" s="648">
        <v>243.58333333333334</v>
      </c>
      <c r="BR61" s="648">
        <v>243.58333333333334</v>
      </c>
      <c r="BS61" s="648">
        <v>243.58333333333334</v>
      </c>
      <c r="BT61" s="648">
        <v>243.58333333333334</v>
      </c>
      <c r="BU61" s="648">
        <v>243.58333333333334</v>
      </c>
      <c r="BV61" s="648">
        <v>243.58333333333334</v>
      </c>
      <c r="BW61" s="648">
        <v>243.58333333333334</v>
      </c>
      <c r="BX61" s="649">
        <v>243.58333333333331</v>
      </c>
    </row>
    <row r="62" spans="1:76" s="345" customFormat="1">
      <c r="A62" s="628">
        <v>4</v>
      </c>
      <c r="B62" s="629">
        <v>60</v>
      </c>
      <c r="C62" s="828">
        <v>227</v>
      </c>
      <c r="D62" s="759" t="s">
        <v>3914</v>
      </c>
      <c r="E62" s="759" t="s">
        <v>3900</v>
      </c>
      <c r="F62" s="759" t="s">
        <v>3915</v>
      </c>
      <c r="G62" s="677" t="s">
        <v>4304</v>
      </c>
      <c r="H62" s="759" t="s">
        <v>225</v>
      </c>
      <c r="I62" s="827"/>
      <c r="J62" s="585"/>
      <c r="K62" s="821"/>
      <c r="L62" s="821"/>
      <c r="M62" s="634"/>
      <c r="N62" s="635"/>
      <c r="O62" s="634"/>
      <c r="P62" s="789"/>
      <c r="Q62" s="789"/>
      <c r="R62" s="754"/>
      <c r="S62" s="722"/>
      <c r="T62" s="722"/>
      <c r="U62" s="723"/>
      <c r="V62" s="728"/>
      <c r="W62" s="723"/>
      <c r="X62" s="724"/>
      <c r="Y62" s="724"/>
      <c r="Z62" s="632">
        <v>0.45833333333333331</v>
      </c>
      <c r="AA62" s="633">
        <v>0.51883101851851854</v>
      </c>
      <c r="AB62" s="633">
        <v>0.52979166666666666</v>
      </c>
      <c r="AC62" s="634">
        <v>6.0497685185185224E-2</v>
      </c>
      <c r="AD62" s="641">
        <v>1.0960648148148122E-2</v>
      </c>
      <c r="AE62" s="634">
        <v>7.1458333333333346E-2</v>
      </c>
      <c r="AF62" s="636">
        <v>17.218289649894778</v>
      </c>
      <c r="AG62" s="636">
        <v>14.577259475218661</v>
      </c>
      <c r="AH62" s="585"/>
      <c r="AI62" s="585"/>
      <c r="AJ62" s="585"/>
      <c r="AK62" s="639"/>
      <c r="AL62" s="635"/>
      <c r="AM62" s="639"/>
      <c r="AN62" s="682"/>
      <c r="AO62" s="724"/>
      <c r="AP62" s="637">
        <v>0.55062500000000003</v>
      </c>
      <c r="AQ62" s="683">
        <v>0.5951157407407407</v>
      </c>
      <c r="AR62" s="683">
        <v>0.60542824074074075</v>
      </c>
      <c r="AS62" s="639">
        <v>4.4490740740740664E-2</v>
      </c>
      <c r="AT62" s="641">
        <v>1.0312500000000058E-2</v>
      </c>
      <c r="AU62" s="639">
        <v>5.4803240740740722E-2</v>
      </c>
      <c r="AV62" s="824">
        <v>18.730489073881376</v>
      </c>
      <c r="AW62" s="636">
        <v>15.205913410770856</v>
      </c>
      <c r="AX62" s="637">
        <v>0.62626157407407412</v>
      </c>
      <c r="AY62" s="633">
        <v>0.66949074074074078</v>
      </c>
      <c r="AZ62" s="633">
        <v>0.68101851851851858</v>
      </c>
      <c r="BA62" s="639">
        <v>4.3229166666666652E-2</v>
      </c>
      <c r="BB62" s="635">
        <v>1.1527777777777803E-2</v>
      </c>
      <c r="BC62" s="639">
        <v>5.4756944444444455E-2</v>
      </c>
      <c r="BD62" s="636">
        <v>14.457831325301203</v>
      </c>
      <c r="BE62" s="636">
        <v>11.414077362079897</v>
      </c>
      <c r="BF62" s="758">
        <v>13.81074168797954</v>
      </c>
      <c r="BG62" s="688"/>
      <c r="BH62" s="645">
        <v>0.14821759259259254</v>
      </c>
      <c r="BI62" s="645">
        <v>0.18101851851851852</v>
      </c>
      <c r="BJ62" s="589"/>
      <c r="BK62" s="646">
        <v>60</v>
      </c>
      <c r="BL62" s="647">
        <v>3.5572222222222218</v>
      </c>
      <c r="BM62" s="647">
        <v>4.3444444444444441</v>
      </c>
      <c r="BN62" s="595">
        <v>185</v>
      </c>
      <c r="BO62" s="595">
        <v>-17.75</v>
      </c>
      <c r="BP62" s="648">
        <v>227.25</v>
      </c>
      <c r="BQ62" s="648">
        <v>227.25</v>
      </c>
      <c r="BR62" s="648">
        <v>227.25</v>
      </c>
      <c r="BS62" s="648">
        <v>227.25</v>
      </c>
      <c r="BT62" s="648">
        <v>227.25</v>
      </c>
      <c r="BU62" s="648">
        <v>227.25</v>
      </c>
      <c r="BV62" s="648">
        <v>227.25</v>
      </c>
      <c r="BW62" s="648">
        <v>227.25</v>
      </c>
      <c r="BX62" s="649">
        <v>227.25</v>
      </c>
    </row>
    <row r="63" spans="1:76" s="345" customFormat="1">
      <c r="A63" s="628">
        <v>5</v>
      </c>
      <c r="B63" s="629">
        <v>60</v>
      </c>
      <c r="C63" s="819">
        <v>267</v>
      </c>
      <c r="D63" s="819" t="s">
        <v>3896</v>
      </c>
      <c r="E63" s="819" t="s">
        <v>4062</v>
      </c>
      <c r="F63" s="819" t="s">
        <v>4063</v>
      </c>
      <c r="G63" s="677" t="s">
        <v>4305</v>
      </c>
      <c r="H63" s="819" t="s">
        <v>229</v>
      </c>
      <c r="I63" s="820"/>
      <c r="J63" s="585"/>
      <c r="K63" s="821"/>
      <c r="L63" s="821"/>
      <c r="M63" s="634"/>
      <c r="N63" s="635"/>
      <c r="O63" s="634"/>
      <c r="P63" s="789"/>
      <c r="Q63" s="789"/>
      <c r="R63" s="754"/>
      <c r="S63" s="722"/>
      <c r="T63" s="722"/>
      <c r="U63" s="723"/>
      <c r="V63" s="728"/>
      <c r="W63" s="723"/>
      <c r="X63" s="724"/>
      <c r="Y63" s="724"/>
      <c r="Z63" s="632">
        <v>0.45833333333333331</v>
      </c>
      <c r="AA63" s="822">
        <v>0.52396990740740745</v>
      </c>
      <c r="AB63" s="822">
        <v>0.53219907407407407</v>
      </c>
      <c r="AC63" s="634">
        <v>6.5636574074074139E-2</v>
      </c>
      <c r="AD63" s="641">
        <v>8.2291666666666208E-3</v>
      </c>
      <c r="AE63" s="634">
        <v>7.386574074074076E-2</v>
      </c>
      <c r="AF63" s="636">
        <v>15.870216892964203</v>
      </c>
      <c r="AG63" s="636">
        <v>14.102162331557505</v>
      </c>
      <c r="AH63" s="585"/>
      <c r="AI63" s="585"/>
      <c r="AJ63" s="585"/>
      <c r="AK63" s="639"/>
      <c r="AL63" s="635"/>
      <c r="AM63" s="639"/>
      <c r="AN63" s="682"/>
      <c r="AO63" s="724"/>
      <c r="AP63" s="637">
        <v>0.55303240740740744</v>
      </c>
      <c r="AQ63" s="823">
        <v>0.60318287037037044</v>
      </c>
      <c r="AR63" s="823">
        <v>0.60986111111111108</v>
      </c>
      <c r="AS63" s="639">
        <v>5.0150462962962994E-2</v>
      </c>
      <c r="AT63" s="641">
        <v>6.6782407407406374E-3</v>
      </c>
      <c r="AU63" s="639">
        <v>5.6828703703703631E-2</v>
      </c>
      <c r="AV63" s="824">
        <v>16.616662820216941</v>
      </c>
      <c r="AW63" s="636">
        <v>14.663951120162933</v>
      </c>
      <c r="AX63" s="637">
        <v>0.63069444444444445</v>
      </c>
      <c r="AY63" s="826">
        <v>0.676875</v>
      </c>
      <c r="AZ63" s="822">
        <v>0.68166666666666664</v>
      </c>
      <c r="BA63" s="639">
        <v>4.6180555555555558E-2</v>
      </c>
      <c r="BB63" s="635">
        <v>4.7916666666666385E-3</v>
      </c>
      <c r="BC63" s="639">
        <v>5.0972222222222197E-2</v>
      </c>
      <c r="BD63" s="636">
        <v>13.533834586466165</v>
      </c>
      <c r="BE63" s="636">
        <v>12.26158038147139</v>
      </c>
      <c r="BF63" s="758">
        <v>13.761467889908259</v>
      </c>
      <c r="BG63" s="688"/>
      <c r="BH63" s="645">
        <v>0.16196759259259269</v>
      </c>
      <c r="BI63" s="645">
        <v>0.18166666666666659</v>
      </c>
      <c r="BJ63" s="589"/>
      <c r="BK63" s="646">
        <v>60</v>
      </c>
      <c r="BL63" s="647">
        <v>3.8872222222222224</v>
      </c>
      <c r="BM63" s="647">
        <v>4.3599999999999994</v>
      </c>
      <c r="BN63" s="595">
        <v>180</v>
      </c>
      <c r="BO63" s="595">
        <v>-18.683333333333334</v>
      </c>
      <c r="BP63" s="648">
        <v>221.31666666666666</v>
      </c>
      <c r="BQ63" s="648">
        <v>221.31666666666666</v>
      </c>
      <c r="BR63" s="648">
        <v>221.31666666666666</v>
      </c>
      <c r="BS63" s="648">
        <v>221.31666666666666</v>
      </c>
      <c r="BT63" s="648">
        <v>221.31666666666666</v>
      </c>
      <c r="BU63" s="648">
        <v>221.31666666666666</v>
      </c>
      <c r="BV63" s="648">
        <v>221.31666666666666</v>
      </c>
      <c r="BW63" s="648">
        <v>221.31666666666666</v>
      </c>
      <c r="BX63" s="649">
        <v>221.31666666666666</v>
      </c>
    </row>
    <row r="64" spans="1:76" s="345" customFormat="1">
      <c r="A64" s="628">
        <v>6</v>
      </c>
      <c r="B64" s="629">
        <v>60</v>
      </c>
      <c r="C64" s="690">
        <v>223</v>
      </c>
      <c r="D64" s="759" t="s">
        <v>3922</v>
      </c>
      <c r="E64" s="759" t="s">
        <v>3923</v>
      </c>
      <c r="F64" s="759" t="s">
        <v>3924</v>
      </c>
      <c r="G64" s="677" t="s">
        <v>4306</v>
      </c>
      <c r="H64" s="759" t="s">
        <v>3925</v>
      </c>
      <c r="I64" s="827"/>
      <c r="J64" s="585"/>
      <c r="K64" s="821"/>
      <c r="L64" s="821"/>
      <c r="M64" s="634"/>
      <c r="N64" s="635"/>
      <c r="O64" s="634"/>
      <c r="P64" s="789"/>
      <c r="Q64" s="789"/>
      <c r="R64" s="754"/>
      <c r="S64" s="722"/>
      <c r="T64" s="722"/>
      <c r="U64" s="723"/>
      <c r="V64" s="728"/>
      <c r="W64" s="723"/>
      <c r="X64" s="724"/>
      <c r="Y64" s="724"/>
      <c r="Z64" s="632">
        <v>0.45833333333333331</v>
      </c>
      <c r="AA64" s="633">
        <v>0.51652777777777781</v>
      </c>
      <c r="AB64" s="633">
        <v>0.52774305555555556</v>
      </c>
      <c r="AC64" s="634">
        <v>5.8194444444444493E-2</v>
      </c>
      <c r="AD64" s="641">
        <v>1.1215277777777755E-2</v>
      </c>
      <c r="AE64" s="634">
        <v>6.9409722222222248E-2</v>
      </c>
      <c r="AF64" s="636">
        <v>17.899761336515514</v>
      </c>
      <c r="AG64" s="636">
        <v>15.007503751875939</v>
      </c>
      <c r="AH64" s="585"/>
      <c r="AI64" s="585"/>
      <c r="AJ64" s="585"/>
      <c r="AK64" s="639"/>
      <c r="AL64" s="635"/>
      <c r="AM64" s="639"/>
      <c r="AN64" s="682"/>
      <c r="AO64" s="724"/>
      <c r="AP64" s="637">
        <v>0.54857638888888893</v>
      </c>
      <c r="AQ64" s="683">
        <v>0.59918981481481481</v>
      </c>
      <c r="AR64" s="683">
        <v>0.60798611111111112</v>
      </c>
      <c r="AS64" s="639">
        <v>5.0613425925925881E-2</v>
      </c>
      <c r="AT64" s="641">
        <v>8.7962962962963021E-3</v>
      </c>
      <c r="AU64" s="639">
        <v>5.9409722222222183E-2</v>
      </c>
      <c r="AV64" s="824">
        <v>16.464669563228902</v>
      </c>
      <c r="AW64" s="636">
        <v>14.026884862653418</v>
      </c>
      <c r="AX64" s="637">
        <v>0.62881944444444449</v>
      </c>
      <c r="AY64" s="633">
        <v>0.67629629629629628</v>
      </c>
      <c r="AZ64" s="633">
        <v>0.68305555555555564</v>
      </c>
      <c r="BA64" s="639">
        <v>4.7476851851851798E-2</v>
      </c>
      <c r="BB64" s="635">
        <v>6.7592592592593537E-3</v>
      </c>
      <c r="BC64" s="639">
        <v>5.4236111111111152E-2</v>
      </c>
      <c r="BD64" s="636">
        <v>13.164310092637738</v>
      </c>
      <c r="BE64" s="636">
        <v>11.523687580025607</v>
      </c>
      <c r="BF64" s="758">
        <v>13.657056145675265</v>
      </c>
      <c r="BG64" s="688"/>
      <c r="BH64" s="645">
        <v>0.15628472222222217</v>
      </c>
      <c r="BI64" s="645">
        <v>0.18305555555555558</v>
      </c>
      <c r="BJ64" s="589"/>
      <c r="BK64" s="646">
        <v>60</v>
      </c>
      <c r="BL64" s="647">
        <v>3.7508333333333335</v>
      </c>
      <c r="BM64" s="647">
        <v>4.3933333333333335</v>
      </c>
      <c r="BN64" s="595">
        <v>175</v>
      </c>
      <c r="BO64" s="595">
        <v>-20.683333333333334</v>
      </c>
      <c r="BP64" s="648">
        <v>214.31666666666666</v>
      </c>
      <c r="BQ64" s="648">
        <v>214.31666666666666</v>
      </c>
      <c r="BR64" s="648">
        <v>214.31666666666666</v>
      </c>
      <c r="BS64" s="648">
        <v>214.31666666666666</v>
      </c>
      <c r="BT64" s="648">
        <v>214.31666666666666</v>
      </c>
      <c r="BU64" s="648">
        <v>214.31666666666666</v>
      </c>
      <c r="BV64" s="648">
        <v>214.31666666666666</v>
      </c>
      <c r="BW64" s="648">
        <v>214.31666666666666</v>
      </c>
      <c r="BX64" s="649">
        <v>214.31666666666666</v>
      </c>
    </row>
    <row r="65" spans="1:76" s="345" customFormat="1">
      <c r="A65" s="628">
        <v>7</v>
      </c>
      <c r="B65" s="629">
        <v>60</v>
      </c>
      <c r="C65" s="819">
        <v>279</v>
      </c>
      <c r="D65" s="829" t="s">
        <v>3937</v>
      </c>
      <c r="E65" s="829" t="s">
        <v>3938</v>
      </c>
      <c r="F65" s="829" t="s">
        <v>3939</v>
      </c>
      <c r="G65" s="677" t="s">
        <v>4307</v>
      </c>
      <c r="H65" s="829" t="s">
        <v>2709</v>
      </c>
      <c r="I65" s="820"/>
      <c r="J65" s="585"/>
      <c r="K65" s="821"/>
      <c r="L65" s="821"/>
      <c r="M65" s="634"/>
      <c r="N65" s="635"/>
      <c r="O65" s="634"/>
      <c r="P65" s="789"/>
      <c r="Q65" s="789"/>
      <c r="R65" s="754"/>
      <c r="S65" s="722"/>
      <c r="T65" s="722"/>
      <c r="U65" s="723"/>
      <c r="V65" s="728"/>
      <c r="W65" s="723"/>
      <c r="X65" s="724"/>
      <c r="Y65" s="724"/>
      <c r="Z65" s="632">
        <v>0.45833333333333331</v>
      </c>
      <c r="AA65" s="822">
        <v>0.52060185185185182</v>
      </c>
      <c r="AB65" s="822">
        <v>0.52642361111111113</v>
      </c>
      <c r="AC65" s="634">
        <v>6.2268518518518501E-2</v>
      </c>
      <c r="AD65" s="641">
        <v>5.8217592592593181E-3</v>
      </c>
      <c r="AE65" s="634">
        <v>6.8090277777777819E-2</v>
      </c>
      <c r="AF65" s="636">
        <v>16.728624535315983</v>
      </c>
      <c r="AG65" s="636">
        <v>15.298317185109639</v>
      </c>
      <c r="AH65" s="585"/>
      <c r="AI65" s="585"/>
      <c r="AJ65" s="585"/>
      <c r="AK65" s="639"/>
      <c r="AL65" s="635"/>
      <c r="AM65" s="639"/>
      <c r="AN65" s="682"/>
      <c r="AO65" s="724"/>
      <c r="AP65" s="637">
        <v>0.5472569444444445</v>
      </c>
      <c r="AQ65" s="823">
        <v>0.59939814814814818</v>
      </c>
      <c r="AR65" s="823">
        <v>0.6080902777777778</v>
      </c>
      <c r="AS65" s="639">
        <v>5.2141203703703676E-2</v>
      </c>
      <c r="AT65" s="641">
        <v>8.6921296296296191E-3</v>
      </c>
      <c r="AU65" s="639">
        <v>6.0833333333333295E-2</v>
      </c>
      <c r="AV65" s="824">
        <v>15.982241953385127</v>
      </c>
      <c r="AW65" s="636">
        <v>13.698630136986301</v>
      </c>
      <c r="AX65" s="637">
        <v>0.62892361111111117</v>
      </c>
      <c r="AY65" s="826">
        <v>0.67761574074074071</v>
      </c>
      <c r="AZ65" s="822">
        <v>0.68346064814814822</v>
      </c>
      <c r="BA65" s="639">
        <v>4.8692129629629544E-2</v>
      </c>
      <c r="BB65" s="635">
        <v>5.8449074074075069E-3</v>
      </c>
      <c r="BC65" s="639">
        <v>5.4537037037037051E-2</v>
      </c>
      <c r="BD65" s="636">
        <v>12.83574994057523</v>
      </c>
      <c r="BE65" s="636">
        <v>11.460101867572154</v>
      </c>
      <c r="BF65" s="758">
        <v>13.626900511008769</v>
      </c>
      <c r="BG65" s="688"/>
      <c r="BH65" s="645">
        <v>0.16310185185185172</v>
      </c>
      <c r="BI65" s="645">
        <v>0.18346064814814816</v>
      </c>
      <c r="BJ65" s="589"/>
      <c r="BK65" s="646">
        <v>60</v>
      </c>
      <c r="BL65" s="647">
        <v>3.9144444444444444</v>
      </c>
      <c r="BM65" s="647">
        <v>4.4030555555555555</v>
      </c>
      <c r="BN65" s="595">
        <v>170</v>
      </c>
      <c r="BO65" s="595">
        <v>-21.266666666666666</v>
      </c>
      <c r="BP65" s="648">
        <v>208.73333333333335</v>
      </c>
      <c r="BQ65" s="648">
        <v>208.73333333333335</v>
      </c>
      <c r="BR65" s="648">
        <v>208.73333333333335</v>
      </c>
      <c r="BS65" s="648">
        <v>208.73333333333335</v>
      </c>
      <c r="BT65" s="648">
        <v>208.73333333333335</v>
      </c>
      <c r="BU65" s="648">
        <v>208.73333333333335</v>
      </c>
      <c r="BV65" s="648">
        <v>208.73333333333335</v>
      </c>
      <c r="BW65" s="648">
        <v>208.73333333333335</v>
      </c>
      <c r="BX65" s="649">
        <v>208.73333333333335</v>
      </c>
    </row>
    <row r="66" spans="1:76" s="345" customFormat="1">
      <c r="A66" s="628">
        <v>8</v>
      </c>
      <c r="B66" s="629">
        <v>60</v>
      </c>
      <c r="C66" s="830">
        <v>253</v>
      </c>
      <c r="D66" s="830" t="s">
        <v>3901</v>
      </c>
      <c r="E66" s="830" t="s">
        <v>4064</v>
      </c>
      <c r="F66" s="830" t="s">
        <v>4065</v>
      </c>
      <c r="G66" s="631" t="s">
        <v>4739</v>
      </c>
      <c r="H66" s="830" t="s">
        <v>219</v>
      </c>
      <c r="I66" s="820"/>
      <c r="J66" s="585"/>
      <c r="K66" s="821"/>
      <c r="L66" s="821"/>
      <c r="M66" s="634"/>
      <c r="N66" s="635"/>
      <c r="O66" s="634"/>
      <c r="P66" s="789"/>
      <c r="Q66" s="789"/>
      <c r="R66" s="754"/>
      <c r="S66" s="722"/>
      <c r="T66" s="722"/>
      <c r="U66" s="723"/>
      <c r="V66" s="728"/>
      <c r="W66" s="723"/>
      <c r="X66" s="724"/>
      <c r="Y66" s="724"/>
      <c r="Z66" s="632">
        <v>0.45833333333333331</v>
      </c>
      <c r="AA66" s="822">
        <v>0.52405092592592595</v>
      </c>
      <c r="AB66" s="822">
        <v>0.5284375</v>
      </c>
      <c r="AC66" s="634">
        <v>6.5717592592592633E-2</v>
      </c>
      <c r="AD66" s="641">
        <v>4.3865740740740566E-3</v>
      </c>
      <c r="AE66" s="634">
        <v>7.010416666666669E-2</v>
      </c>
      <c r="AF66" s="636">
        <v>15.850651637900668</v>
      </c>
      <c r="AG66" s="636">
        <v>14.858841010401189</v>
      </c>
      <c r="AH66" s="585"/>
      <c r="AI66" s="585"/>
      <c r="AJ66" s="585"/>
      <c r="AK66" s="639"/>
      <c r="AL66" s="635"/>
      <c r="AM66" s="639"/>
      <c r="AN66" s="682"/>
      <c r="AO66" s="724"/>
      <c r="AP66" s="637">
        <v>0.54927083333333337</v>
      </c>
      <c r="AQ66" s="683">
        <v>0.60415509259259259</v>
      </c>
      <c r="AR66" s="683">
        <v>0.61061342592592593</v>
      </c>
      <c r="AS66" s="639">
        <v>5.4884259259259216E-2</v>
      </c>
      <c r="AT66" s="641">
        <v>6.4583333333333437E-3</v>
      </c>
      <c r="AU66" s="639">
        <v>6.134259259259256E-2</v>
      </c>
      <c r="AV66" s="824">
        <v>15.183466891606916</v>
      </c>
      <c r="AW66" s="636">
        <v>13.584905660377357</v>
      </c>
      <c r="AX66" s="637">
        <v>0.6314467592592593</v>
      </c>
      <c r="AY66" s="826">
        <v>0.67975694444444434</v>
      </c>
      <c r="AZ66" s="822">
        <v>0.68518518518518512</v>
      </c>
      <c r="BA66" s="639">
        <v>4.8310185185185039E-2</v>
      </c>
      <c r="BB66" s="635">
        <v>5.4282407407407751E-3</v>
      </c>
      <c r="BC66" s="639">
        <v>5.3738425925925815E-2</v>
      </c>
      <c r="BD66" s="636">
        <v>12.937230474365119</v>
      </c>
      <c r="BE66" s="636">
        <v>11.630411371957786</v>
      </c>
      <c r="BF66" s="758">
        <v>13.5</v>
      </c>
      <c r="BG66" s="688"/>
      <c r="BH66" s="645">
        <v>0.16891203703703689</v>
      </c>
      <c r="BI66" s="645">
        <v>0.18518518518518506</v>
      </c>
      <c r="BJ66" s="589"/>
      <c r="BK66" s="646">
        <v>60</v>
      </c>
      <c r="BL66" s="647">
        <v>4.0538888888888884</v>
      </c>
      <c r="BM66" s="647">
        <v>4.4444444444444446</v>
      </c>
      <c r="BN66" s="595">
        <v>165</v>
      </c>
      <c r="BO66" s="595">
        <v>-23.75</v>
      </c>
      <c r="BP66" s="648">
        <v>201.25</v>
      </c>
      <c r="BQ66" s="648">
        <v>201.25</v>
      </c>
      <c r="BR66" s="648">
        <v>201.25</v>
      </c>
      <c r="BS66" s="648">
        <v>201.25</v>
      </c>
      <c r="BT66" s="648">
        <v>201.25</v>
      </c>
      <c r="BU66" s="648">
        <v>201.25</v>
      </c>
      <c r="BV66" s="648">
        <v>201.25</v>
      </c>
      <c r="BW66" s="648">
        <v>201.25</v>
      </c>
      <c r="BX66" s="649">
        <v>201.25</v>
      </c>
    </row>
    <row r="67" spans="1:76" s="345" customFormat="1">
      <c r="A67" s="628">
        <v>9</v>
      </c>
      <c r="B67" s="629">
        <v>60</v>
      </c>
      <c r="C67" s="690">
        <v>225</v>
      </c>
      <c r="D67" s="690" t="s">
        <v>4066</v>
      </c>
      <c r="E67" s="690" t="s">
        <v>4067</v>
      </c>
      <c r="F67" s="690" t="s">
        <v>4068</v>
      </c>
      <c r="G67" s="677" t="s">
        <v>4308</v>
      </c>
      <c r="H67" s="690" t="s">
        <v>4069</v>
      </c>
      <c r="I67" s="827"/>
      <c r="J67" s="585"/>
      <c r="K67" s="821"/>
      <c r="L67" s="821"/>
      <c r="M67" s="634"/>
      <c r="N67" s="635"/>
      <c r="O67" s="634"/>
      <c r="P67" s="789"/>
      <c r="Q67" s="789"/>
      <c r="R67" s="754"/>
      <c r="S67" s="722"/>
      <c r="T67" s="722"/>
      <c r="U67" s="723"/>
      <c r="V67" s="728"/>
      <c r="W67" s="723"/>
      <c r="X67" s="724"/>
      <c r="Y67" s="724"/>
      <c r="Z67" s="632">
        <v>0.45833333333333331</v>
      </c>
      <c r="AA67" s="633">
        <v>0.52834490740740747</v>
      </c>
      <c r="AB67" s="633">
        <v>0.53039351851851857</v>
      </c>
      <c r="AC67" s="634">
        <v>7.0011574074074157E-2</v>
      </c>
      <c r="AD67" s="641">
        <v>2.0486111111110983E-3</v>
      </c>
      <c r="AE67" s="634">
        <v>7.2060185185185255E-2</v>
      </c>
      <c r="AF67" s="636">
        <v>14.878492312778974</v>
      </c>
      <c r="AG67" s="636">
        <v>14.455509155155797</v>
      </c>
      <c r="AH67" s="585"/>
      <c r="AI67" s="585"/>
      <c r="AJ67" s="585"/>
      <c r="AK67" s="639"/>
      <c r="AL67" s="635"/>
      <c r="AM67" s="639"/>
      <c r="AN67" s="682"/>
      <c r="AO67" s="724"/>
      <c r="AP67" s="637">
        <v>0.55122685185185194</v>
      </c>
      <c r="AQ67" s="683">
        <v>0.61085648148148153</v>
      </c>
      <c r="AR67" s="683">
        <v>0.61403935185185188</v>
      </c>
      <c r="AS67" s="639">
        <v>5.9629629629629588E-2</v>
      </c>
      <c r="AT67" s="641">
        <v>3.1828703703703498E-3</v>
      </c>
      <c r="AU67" s="639">
        <v>6.2812499999999938E-2</v>
      </c>
      <c r="AV67" s="824">
        <v>13.975155279503104</v>
      </c>
      <c r="AW67" s="636">
        <v>13.266998341625207</v>
      </c>
      <c r="AX67" s="637">
        <v>0.63487268518518525</v>
      </c>
      <c r="AY67" s="633">
        <v>0.68449074074074068</v>
      </c>
      <c r="AZ67" s="633">
        <v>0.68829861111111112</v>
      </c>
      <c r="BA67" s="639">
        <v>4.9618055555555429E-2</v>
      </c>
      <c r="BB67" s="635">
        <v>3.8078703703704475E-3</v>
      </c>
      <c r="BC67" s="639">
        <v>5.3425925925925877E-2</v>
      </c>
      <c r="BD67" s="636">
        <v>12.596221133659901</v>
      </c>
      <c r="BE67" s="636">
        <v>11.69844020797227</v>
      </c>
      <c r="BF67" s="758">
        <v>13.276784067859118</v>
      </c>
      <c r="BG67" s="688"/>
      <c r="BH67" s="645">
        <v>0.17925925925925917</v>
      </c>
      <c r="BI67" s="645">
        <v>0.18829861111111107</v>
      </c>
      <c r="BJ67" s="589"/>
      <c r="BK67" s="646">
        <v>60</v>
      </c>
      <c r="BL67" s="647">
        <v>4.3022222222222224</v>
      </c>
      <c r="BM67" s="647">
        <v>4.519166666666667</v>
      </c>
      <c r="BN67" s="595">
        <v>160</v>
      </c>
      <c r="BO67" s="595">
        <v>-28.233333333333334</v>
      </c>
      <c r="BP67" s="648">
        <v>191.76666666666665</v>
      </c>
      <c r="BQ67" s="648">
        <v>191.76666666666665</v>
      </c>
      <c r="BR67" s="648">
        <v>191.76666666666665</v>
      </c>
      <c r="BS67" s="648">
        <v>191.76666666666665</v>
      </c>
      <c r="BT67" s="648">
        <v>191.76666666666665</v>
      </c>
      <c r="BU67" s="648">
        <v>191.76666666666665</v>
      </c>
      <c r="BV67" s="648">
        <v>191.76666666666665</v>
      </c>
      <c r="BW67" s="648">
        <v>191.76666666666665</v>
      </c>
      <c r="BX67" s="649">
        <v>191.76666666666665</v>
      </c>
    </row>
    <row r="68" spans="1:76" s="345" customFormat="1">
      <c r="A68" s="628">
        <v>10</v>
      </c>
      <c r="B68" s="629">
        <v>60</v>
      </c>
      <c r="C68" s="690">
        <v>371</v>
      </c>
      <c r="D68" s="690" t="s">
        <v>170</v>
      </c>
      <c r="E68" s="690" t="s">
        <v>3917</v>
      </c>
      <c r="F68" s="690" t="s">
        <v>3949</v>
      </c>
      <c r="G68" s="677" t="s">
        <v>4309</v>
      </c>
      <c r="H68" s="690" t="s">
        <v>4070</v>
      </c>
      <c r="I68" s="827"/>
      <c r="J68" s="585"/>
      <c r="K68" s="821"/>
      <c r="L68" s="821"/>
      <c r="M68" s="634"/>
      <c r="N68" s="635"/>
      <c r="O68" s="634"/>
      <c r="P68" s="789"/>
      <c r="Q68" s="789"/>
      <c r="R68" s="754"/>
      <c r="S68" s="722"/>
      <c r="T68" s="722"/>
      <c r="U68" s="723"/>
      <c r="V68" s="728"/>
      <c r="W68" s="723"/>
      <c r="X68" s="724"/>
      <c r="Y68" s="724"/>
      <c r="Z68" s="632">
        <v>0.45833333333333331</v>
      </c>
      <c r="AA68" s="633">
        <v>0.53229166666666672</v>
      </c>
      <c r="AB68" s="633">
        <v>0.53601851851851856</v>
      </c>
      <c r="AC68" s="634">
        <v>7.3958333333333404E-2</v>
      </c>
      <c r="AD68" s="641">
        <v>3.7268518518518423E-3</v>
      </c>
      <c r="AE68" s="634">
        <v>7.7685185185185246E-2</v>
      </c>
      <c r="AF68" s="636">
        <v>14.084507042253522</v>
      </c>
      <c r="AG68" s="636">
        <v>13.408820023837901</v>
      </c>
      <c r="AH68" s="585"/>
      <c r="AI68" s="585"/>
      <c r="AJ68" s="585"/>
      <c r="AK68" s="639"/>
      <c r="AL68" s="635"/>
      <c r="AM68" s="639"/>
      <c r="AN68" s="682"/>
      <c r="AO68" s="724"/>
      <c r="AP68" s="637">
        <v>0.55685185185185193</v>
      </c>
      <c r="AQ68" s="683">
        <v>0.61192129629629632</v>
      </c>
      <c r="AR68" s="683">
        <v>0.61848379629629624</v>
      </c>
      <c r="AS68" s="639">
        <v>5.5069444444444393E-2</v>
      </c>
      <c r="AT68" s="641">
        <v>6.5624999999999156E-3</v>
      </c>
      <c r="AU68" s="639">
        <v>6.1631944444444309E-2</v>
      </c>
      <c r="AV68" s="824">
        <v>15.132408575031528</v>
      </c>
      <c r="AW68" s="636">
        <v>13.52112676056338</v>
      </c>
      <c r="AX68" s="637">
        <v>0.63931712962962961</v>
      </c>
      <c r="AY68" s="642">
        <v>0.69781249999999995</v>
      </c>
      <c r="AZ68" s="633">
        <v>0.69950231481481484</v>
      </c>
      <c r="BA68" s="639">
        <v>5.8495370370370336E-2</v>
      </c>
      <c r="BB68" s="635">
        <v>1.6898148148148939E-3</v>
      </c>
      <c r="BC68" s="639">
        <v>6.018518518518523E-2</v>
      </c>
      <c r="BD68" s="636">
        <v>10.684606252473289</v>
      </c>
      <c r="BE68" s="636">
        <v>10.384615384615385</v>
      </c>
      <c r="BF68" s="758">
        <v>12.531182920461799</v>
      </c>
      <c r="BG68" s="688"/>
      <c r="BH68" s="645">
        <v>0.18752314814814813</v>
      </c>
      <c r="BI68" s="645">
        <v>0.19950231481481479</v>
      </c>
      <c r="BJ68" s="589"/>
      <c r="BK68" s="646">
        <v>60</v>
      </c>
      <c r="BL68" s="647">
        <v>4.5005555555555556</v>
      </c>
      <c r="BM68" s="647">
        <v>4.7880555555555553</v>
      </c>
      <c r="BN68" s="595">
        <v>155</v>
      </c>
      <c r="BO68" s="595">
        <v>-44.366666666666667</v>
      </c>
      <c r="BP68" s="648">
        <v>170.63333333333333</v>
      </c>
      <c r="BQ68" s="648">
        <v>170.63333333333333</v>
      </c>
      <c r="BR68" s="648">
        <v>170.63333333333333</v>
      </c>
      <c r="BS68" s="648">
        <v>170.63333333333333</v>
      </c>
      <c r="BT68" s="648">
        <v>170.63333333333333</v>
      </c>
      <c r="BU68" s="648">
        <v>170.63333333333333</v>
      </c>
      <c r="BV68" s="648">
        <v>170.63333333333333</v>
      </c>
      <c r="BW68" s="648">
        <v>170.63333333333333</v>
      </c>
      <c r="BX68" s="649">
        <v>170.63333333333333</v>
      </c>
    </row>
    <row r="69" spans="1:76" s="345" customFormat="1">
      <c r="A69" s="628">
        <v>11</v>
      </c>
      <c r="B69" s="629">
        <v>60</v>
      </c>
      <c r="C69" s="830">
        <v>251</v>
      </c>
      <c r="D69" s="830" t="s">
        <v>4071</v>
      </c>
      <c r="E69" s="830" t="s">
        <v>4072</v>
      </c>
      <c r="F69" s="830" t="s">
        <v>3921</v>
      </c>
      <c r="G69" s="677" t="s">
        <v>4310</v>
      </c>
      <c r="H69" s="830" t="s">
        <v>2888</v>
      </c>
      <c r="I69" s="820"/>
      <c r="J69" s="585"/>
      <c r="K69" s="821"/>
      <c r="L69" s="821"/>
      <c r="M69" s="634"/>
      <c r="N69" s="635"/>
      <c r="O69" s="634"/>
      <c r="P69" s="789"/>
      <c r="Q69" s="789"/>
      <c r="R69" s="754"/>
      <c r="S69" s="722"/>
      <c r="T69" s="722"/>
      <c r="U69" s="723"/>
      <c r="V69" s="728"/>
      <c r="W69" s="723"/>
      <c r="X69" s="724"/>
      <c r="Y69" s="724"/>
      <c r="Z69" s="632">
        <v>0.45833333333333331</v>
      </c>
      <c r="AA69" s="822">
        <v>0.52057870370370374</v>
      </c>
      <c r="AB69" s="822">
        <v>0.53054398148148152</v>
      </c>
      <c r="AC69" s="634">
        <v>6.2245370370370423E-2</v>
      </c>
      <c r="AD69" s="641">
        <v>9.9652777777777812E-3</v>
      </c>
      <c r="AE69" s="634">
        <v>7.2210648148148204E-2</v>
      </c>
      <c r="AF69" s="636">
        <v>16.734845667534398</v>
      </c>
      <c r="AG69" s="636">
        <v>14.425388684083988</v>
      </c>
      <c r="AH69" s="585"/>
      <c r="AI69" s="585"/>
      <c r="AJ69" s="585"/>
      <c r="AK69" s="639"/>
      <c r="AL69" s="635"/>
      <c r="AM69" s="639"/>
      <c r="AN69" s="682"/>
      <c r="AO69" s="724"/>
      <c r="AP69" s="637">
        <v>0.55137731481481489</v>
      </c>
      <c r="AQ69" s="683">
        <v>0.61086805555555557</v>
      </c>
      <c r="AR69" s="831">
        <v>0.61684027777777783</v>
      </c>
      <c r="AS69" s="639">
        <v>5.9490740740740677E-2</v>
      </c>
      <c r="AT69" s="641">
        <v>5.9722222222222676E-3</v>
      </c>
      <c r="AU69" s="639">
        <v>6.5462962962962945E-2</v>
      </c>
      <c r="AV69" s="824">
        <v>14.007782101167315</v>
      </c>
      <c r="AW69" s="636">
        <v>12.72984441301273</v>
      </c>
      <c r="AX69" s="637">
        <v>0.6376736111111112</v>
      </c>
      <c r="AY69" s="826">
        <v>0.69611111111111112</v>
      </c>
      <c r="AZ69" s="822">
        <v>0.70359953703703704</v>
      </c>
      <c r="BA69" s="639">
        <v>5.843749999999992E-2</v>
      </c>
      <c r="BB69" s="635">
        <v>7.4884259259259123E-3</v>
      </c>
      <c r="BC69" s="639">
        <v>6.5925925925925832E-2</v>
      </c>
      <c r="BD69" s="636">
        <v>10.695187165775403</v>
      </c>
      <c r="BE69" s="636">
        <v>9.4803370786516847</v>
      </c>
      <c r="BF69" s="758">
        <v>12.279006310044911</v>
      </c>
      <c r="BG69" s="688"/>
      <c r="BH69" s="645">
        <v>0.18017361111111102</v>
      </c>
      <c r="BI69" s="645">
        <v>0.20359953703703698</v>
      </c>
      <c r="BJ69" s="589"/>
      <c r="BK69" s="646">
        <v>60</v>
      </c>
      <c r="BL69" s="647">
        <v>4.3241666666666667</v>
      </c>
      <c r="BM69" s="647">
        <v>4.886388888888888</v>
      </c>
      <c r="BN69" s="595">
        <v>150</v>
      </c>
      <c r="BO69" s="595">
        <v>-50.266666666666666</v>
      </c>
      <c r="BP69" s="648">
        <v>159.73333333333335</v>
      </c>
      <c r="BQ69" s="648">
        <v>159.73333333333335</v>
      </c>
      <c r="BR69" s="648">
        <v>159.73333333333335</v>
      </c>
      <c r="BS69" s="648">
        <v>159.73333333333335</v>
      </c>
      <c r="BT69" s="648">
        <v>159.73333333333335</v>
      </c>
      <c r="BU69" s="648">
        <v>159.73333333333335</v>
      </c>
      <c r="BV69" s="648">
        <v>159.73333333333335</v>
      </c>
      <c r="BW69" s="648">
        <v>159.73333333333335</v>
      </c>
      <c r="BX69" s="649">
        <v>159.73333333333338</v>
      </c>
    </row>
    <row r="70" spans="1:76" s="468" customFormat="1">
      <c r="A70" s="628">
        <v>12</v>
      </c>
      <c r="B70" s="629">
        <v>60</v>
      </c>
      <c r="C70" s="830">
        <v>263</v>
      </c>
      <c r="D70" s="830" t="s">
        <v>4073</v>
      </c>
      <c r="E70" s="830" t="s">
        <v>4074</v>
      </c>
      <c r="F70" s="819" t="s">
        <v>3917</v>
      </c>
      <c r="G70" s="677" t="s">
        <v>4311</v>
      </c>
      <c r="H70" s="830" t="s">
        <v>4075</v>
      </c>
      <c r="I70" s="820"/>
      <c r="J70" s="827"/>
      <c r="K70" s="821"/>
      <c r="L70" s="821"/>
      <c r="M70" s="634"/>
      <c r="N70" s="635"/>
      <c r="O70" s="634"/>
      <c r="P70" s="789"/>
      <c r="Q70" s="789"/>
      <c r="R70" s="754"/>
      <c r="S70" s="722"/>
      <c r="T70" s="722"/>
      <c r="U70" s="723"/>
      <c r="V70" s="728"/>
      <c r="W70" s="723"/>
      <c r="X70" s="724"/>
      <c r="Y70" s="724"/>
      <c r="Z70" s="632">
        <v>0.45833333333333298</v>
      </c>
      <c r="AA70" s="822">
        <v>0.52508101851851852</v>
      </c>
      <c r="AB70" s="822">
        <v>0.52837962962962959</v>
      </c>
      <c r="AC70" s="634">
        <v>6.6747685185185535E-2</v>
      </c>
      <c r="AD70" s="641">
        <v>3.2986111111110716E-3</v>
      </c>
      <c r="AE70" s="634">
        <v>7.0046296296296606E-2</v>
      </c>
      <c r="AF70" s="636">
        <v>15.606034333275531</v>
      </c>
      <c r="AG70" s="636">
        <v>14.871116986120292</v>
      </c>
      <c r="AH70" s="639"/>
      <c r="AI70" s="821"/>
      <c r="AJ70" s="821"/>
      <c r="AK70" s="639"/>
      <c r="AL70" s="635"/>
      <c r="AM70" s="639"/>
      <c r="AN70" s="682"/>
      <c r="AO70" s="724"/>
      <c r="AP70" s="637">
        <v>0.54921296296296296</v>
      </c>
      <c r="AQ70" s="832" t="s">
        <v>4267</v>
      </c>
      <c r="AR70" s="683">
        <v>0.61409722222222218</v>
      </c>
      <c r="AS70" s="639">
        <v>5.4641203703703733E-2</v>
      </c>
      <c r="AT70" s="635">
        <v>1.0243055555555491E-2</v>
      </c>
      <c r="AU70" s="639">
        <v>6.4884259259259225E-2</v>
      </c>
      <c r="AV70" s="824">
        <v>15.251006142766363</v>
      </c>
      <c r="AW70" s="636">
        <v>12.843382090617196</v>
      </c>
      <c r="AX70" s="637">
        <v>0.63493055555555555</v>
      </c>
      <c r="AY70" s="826">
        <v>0.70158564814814817</v>
      </c>
      <c r="AZ70" s="822">
        <v>0.70642361111111107</v>
      </c>
      <c r="BA70" s="639">
        <v>6.6655092592592613E-2</v>
      </c>
      <c r="BB70" s="635">
        <v>4.8379629629629051E-3</v>
      </c>
      <c r="BC70" s="639">
        <v>7.1493055555555518E-2</v>
      </c>
      <c r="BD70" s="636">
        <v>9.3766278867859008</v>
      </c>
      <c r="BE70" s="636">
        <v>8.742107819329771</v>
      </c>
      <c r="BF70" s="758">
        <v>12.111017661900757</v>
      </c>
      <c r="BG70" s="644"/>
      <c r="BH70" s="645">
        <v>0.18804398148148188</v>
      </c>
      <c r="BI70" s="645">
        <v>0.20642361111111135</v>
      </c>
      <c r="BJ70" s="589"/>
      <c r="BK70" s="646">
        <v>60</v>
      </c>
      <c r="BL70" s="647">
        <v>4.5130555555555558</v>
      </c>
      <c r="BM70" s="647">
        <v>4.9541666666666666</v>
      </c>
      <c r="BN70" s="595">
        <v>145</v>
      </c>
      <c r="BO70" s="595">
        <v>-54.333333333333336</v>
      </c>
      <c r="BP70" s="648">
        <v>150.66666666666666</v>
      </c>
      <c r="BQ70" s="648">
        <v>150.66666666666666</v>
      </c>
      <c r="BR70" s="648">
        <v>150.66666666666666</v>
      </c>
      <c r="BS70" s="648">
        <v>150.66666666666666</v>
      </c>
      <c r="BT70" s="648">
        <v>150.66666666666666</v>
      </c>
      <c r="BU70" s="648">
        <v>150.66666666666666</v>
      </c>
      <c r="BV70" s="648">
        <v>150.66666666666666</v>
      </c>
      <c r="BW70" s="648">
        <v>150.66666666666666</v>
      </c>
      <c r="BX70" s="649">
        <v>150.66666666666669</v>
      </c>
    </row>
    <row r="71" spans="1:76" s="468" customFormat="1">
      <c r="A71" s="628">
        <v>13</v>
      </c>
      <c r="B71" s="629">
        <v>60</v>
      </c>
      <c r="C71" s="830">
        <v>257</v>
      </c>
      <c r="D71" s="833" t="s">
        <v>3912</v>
      </c>
      <c r="E71" s="833" t="s">
        <v>3904</v>
      </c>
      <c r="F71" s="833" t="s">
        <v>3913</v>
      </c>
      <c r="G71" s="677" t="s">
        <v>4312</v>
      </c>
      <c r="H71" s="833" t="s">
        <v>214</v>
      </c>
      <c r="I71" s="820"/>
      <c r="J71" s="585"/>
      <c r="K71" s="821"/>
      <c r="L71" s="821"/>
      <c r="M71" s="634"/>
      <c r="N71" s="634"/>
      <c r="O71" s="634"/>
      <c r="P71" s="789"/>
      <c r="Q71" s="789"/>
      <c r="R71" s="754"/>
      <c r="S71" s="722"/>
      <c r="T71" s="722"/>
      <c r="U71" s="723"/>
      <c r="V71" s="728"/>
      <c r="W71" s="723"/>
      <c r="X71" s="724"/>
      <c r="Y71" s="724"/>
      <c r="Z71" s="632">
        <v>0.45833333333333298</v>
      </c>
      <c r="AA71" s="834">
        <v>0.52957175925925926</v>
      </c>
      <c r="AB71" s="822">
        <v>0.53300925925925924</v>
      </c>
      <c r="AC71" s="634">
        <v>7.1238425925926274E-2</v>
      </c>
      <c r="AD71" s="641">
        <v>3.4374999999999822E-3</v>
      </c>
      <c r="AE71" s="634">
        <v>7.4675925925926256E-2</v>
      </c>
      <c r="AF71" s="636">
        <v>14.62225832656377</v>
      </c>
      <c r="AG71" s="636">
        <v>13.949163050216988</v>
      </c>
      <c r="AH71" s="585"/>
      <c r="AI71" s="585"/>
      <c r="AJ71" s="585"/>
      <c r="AK71" s="639"/>
      <c r="AL71" s="634"/>
      <c r="AM71" s="639"/>
      <c r="AN71" s="682"/>
      <c r="AO71" s="724"/>
      <c r="AP71" s="637">
        <v>0.55384259259259261</v>
      </c>
      <c r="AQ71" s="683">
        <v>0.61063657407407412</v>
      </c>
      <c r="AR71" s="683">
        <v>0.62241898148148145</v>
      </c>
      <c r="AS71" s="639">
        <v>5.6793981481481515E-2</v>
      </c>
      <c r="AT71" s="641">
        <v>1.1782407407407325E-2</v>
      </c>
      <c r="AU71" s="639">
        <v>6.857638888888884E-2</v>
      </c>
      <c r="AV71" s="824">
        <v>14.672916242103117</v>
      </c>
      <c r="AW71" s="636">
        <v>12.151898734177216</v>
      </c>
      <c r="AX71" s="637">
        <v>0.64325231481481482</v>
      </c>
      <c r="AY71" s="826">
        <v>0.70141203703703703</v>
      </c>
      <c r="AZ71" s="822">
        <v>0.70747685185185183</v>
      </c>
      <c r="BA71" s="639">
        <v>5.815972222222221E-2</v>
      </c>
      <c r="BB71" s="635">
        <v>6.0648148148148007E-3</v>
      </c>
      <c r="BC71" s="639">
        <v>6.4224537037037011E-2</v>
      </c>
      <c r="BD71" s="636">
        <v>10.746268656716419</v>
      </c>
      <c r="BE71" s="636">
        <v>9.731483150117139</v>
      </c>
      <c r="BF71" s="758">
        <v>12.049536985384357</v>
      </c>
      <c r="BG71" s="644"/>
      <c r="BH71" s="645">
        <v>0.18619212962963</v>
      </c>
      <c r="BI71" s="645">
        <v>0.20747685185185211</v>
      </c>
      <c r="BJ71" s="589"/>
      <c r="BK71" s="646">
        <v>60</v>
      </c>
      <c r="BL71" s="647">
        <v>4.4686111111111115</v>
      </c>
      <c r="BM71" s="647">
        <v>4.9794444444444448</v>
      </c>
      <c r="BN71" s="595">
        <v>140</v>
      </c>
      <c r="BO71" s="595">
        <v>-55.85</v>
      </c>
      <c r="BP71" s="648">
        <v>144.15</v>
      </c>
      <c r="BQ71" s="648">
        <v>144.15</v>
      </c>
      <c r="BR71" s="648">
        <v>144.15</v>
      </c>
      <c r="BS71" s="648">
        <v>144.15</v>
      </c>
      <c r="BT71" s="648">
        <v>144.15</v>
      </c>
      <c r="BU71" s="648">
        <v>144.15</v>
      </c>
      <c r="BV71" s="648">
        <v>144.15</v>
      </c>
      <c r="BW71" s="648">
        <v>144.15</v>
      </c>
      <c r="BX71" s="649">
        <v>144.15</v>
      </c>
    </row>
    <row r="72" spans="1:76" s="468" customFormat="1">
      <c r="A72" s="628">
        <v>14</v>
      </c>
      <c r="B72" s="629">
        <v>60</v>
      </c>
      <c r="C72" s="690">
        <v>229</v>
      </c>
      <c r="D72" s="759" t="s">
        <v>3929</v>
      </c>
      <c r="E72" s="759" t="s">
        <v>3930</v>
      </c>
      <c r="F72" s="759" t="s">
        <v>3931</v>
      </c>
      <c r="G72" s="677" t="s">
        <v>4313</v>
      </c>
      <c r="H72" s="759" t="s">
        <v>2994</v>
      </c>
      <c r="I72" s="827"/>
      <c r="J72" s="585"/>
      <c r="K72" s="821"/>
      <c r="L72" s="821"/>
      <c r="M72" s="634"/>
      <c r="N72" s="634"/>
      <c r="O72" s="634"/>
      <c r="P72" s="789"/>
      <c r="Q72" s="789"/>
      <c r="R72" s="754"/>
      <c r="S72" s="722"/>
      <c r="T72" s="722"/>
      <c r="U72" s="723"/>
      <c r="V72" s="728"/>
      <c r="W72" s="723"/>
      <c r="X72" s="724"/>
      <c r="Y72" s="724"/>
      <c r="Z72" s="632">
        <v>0.45833333333333198</v>
      </c>
      <c r="AA72" s="633">
        <v>0.52033564814814814</v>
      </c>
      <c r="AB72" s="633">
        <v>0.5288194444444444</v>
      </c>
      <c r="AC72" s="634">
        <v>6.2002314814816162E-2</v>
      </c>
      <c r="AD72" s="641">
        <v>8.4837962962962532E-3</v>
      </c>
      <c r="AE72" s="634">
        <v>7.0486111111112415E-2</v>
      </c>
      <c r="AF72" s="636">
        <v>16.800448011946983</v>
      </c>
      <c r="AG72" s="636">
        <v>14.77832512315271</v>
      </c>
      <c r="AH72" s="585"/>
      <c r="AI72" s="585"/>
      <c r="AJ72" s="585"/>
      <c r="AK72" s="639"/>
      <c r="AL72" s="634"/>
      <c r="AM72" s="639"/>
      <c r="AN72" s="682"/>
      <c r="AO72" s="724"/>
      <c r="AP72" s="637">
        <v>0.54965277777777777</v>
      </c>
      <c r="AQ72" s="683">
        <v>0.61090277777777779</v>
      </c>
      <c r="AR72" s="683">
        <v>0.6165046296296296</v>
      </c>
      <c r="AS72" s="639">
        <v>6.1250000000000027E-2</v>
      </c>
      <c r="AT72" s="641">
        <v>5.6018518518518023E-3</v>
      </c>
      <c r="AU72" s="639">
        <v>6.6851851851851829E-2</v>
      </c>
      <c r="AV72" s="824">
        <v>13.605442176870746</v>
      </c>
      <c r="AW72" s="636">
        <v>12.465373961218836</v>
      </c>
      <c r="AX72" s="637">
        <v>0.63733796296296297</v>
      </c>
      <c r="AY72" s="633">
        <v>0.69618055555555547</v>
      </c>
      <c r="AZ72" s="633">
        <v>0.7076041666666667</v>
      </c>
      <c r="BA72" s="639">
        <v>5.8842592592592502E-2</v>
      </c>
      <c r="BB72" s="635">
        <v>1.1423611111111232E-2</v>
      </c>
      <c r="BC72" s="639">
        <v>7.0266203703703733E-2</v>
      </c>
      <c r="BD72" s="636">
        <v>10.621557828481512</v>
      </c>
      <c r="BE72" s="636">
        <v>8.8947455114478675</v>
      </c>
      <c r="BF72" s="758">
        <v>12.042147516307075</v>
      </c>
      <c r="BG72" s="644"/>
      <c r="BH72" s="645">
        <v>0.18209490740740869</v>
      </c>
      <c r="BI72" s="645">
        <v>0.20760416666666798</v>
      </c>
      <c r="BJ72" s="589"/>
      <c r="BK72" s="646">
        <v>60</v>
      </c>
      <c r="BL72" s="647">
        <v>4.370277777777777</v>
      </c>
      <c r="BM72" s="647">
        <v>4.9824999999999999</v>
      </c>
      <c r="BN72" s="595">
        <v>135</v>
      </c>
      <c r="BO72" s="595">
        <v>-56.033333333333331</v>
      </c>
      <c r="BP72" s="648">
        <v>138.96666666666667</v>
      </c>
      <c r="BQ72" s="648">
        <v>138.96666666666667</v>
      </c>
      <c r="BR72" s="648">
        <v>138.96666666666667</v>
      </c>
      <c r="BS72" s="648">
        <v>138.96666666666667</v>
      </c>
      <c r="BT72" s="648">
        <v>138.96666666666667</v>
      </c>
      <c r="BU72" s="648">
        <v>138.96666666666667</v>
      </c>
      <c r="BV72" s="648">
        <v>138.96666666666667</v>
      </c>
      <c r="BW72" s="648">
        <v>138.96666666666667</v>
      </c>
      <c r="BX72" s="649">
        <v>138.96666666666667</v>
      </c>
    </row>
    <row r="73" spans="1:76" s="345" customFormat="1">
      <c r="A73" s="628">
        <v>15</v>
      </c>
      <c r="B73" s="629">
        <v>60</v>
      </c>
      <c r="C73" s="721">
        <v>213</v>
      </c>
      <c r="D73" s="835" t="s">
        <v>3899</v>
      </c>
      <c r="E73" s="835" t="s">
        <v>3935</v>
      </c>
      <c r="F73" s="835" t="s">
        <v>3936</v>
      </c>
      <c r="G73" s="677" t="s">
        <v>4314</v>
      </c>
      <c r="H73" s="835" t="s">
        <v>3688</v>
      </c>
      <c r="I73" s="827"/>
      <c r="J73" s="585"/>
      <c r="K73" s="821"/>
      <c r="L73" s="821"/>
      <c r="M73" s="634"/>
      <c r="N73" s="634"/>
      <c r="O73" s="634"/>
      <c r="P73" s="789"/>
      <c r="Q73" s="789"/>
      <c r="R73" s="754"/>
      <c r="S73" s="722"/>
      <c r="T73" s="722"/>
      <c r="U73" s="723"/>
      <c r="V73" s="728"/>
      <c r="W73" s="723"/>
      <c r="X73" s="724"/>
      <c r="Y73" s="724"/>
      <c r="Z73" s="632">
        <v>0.45833333333333198</v>
      </c>
      <c r="AA73" s="633">
        <v>0.54225694444444439</v>
      </c>
      <c r="AB73" s="633">
        <v>0.5446643518518518</v>
      </c>
      <c r="AC73" s="634">
        <v>8.3923611111112406E-2</v>
      </c>
      <c r="AD73" s="641">
        <v>2.4074074074074137E-3</v>
      </c>
      <c r="AE73" s="634">
        <v>8.633101851851982E-2</v>
      </c>
      <c r="AF73" s="636">
        <v>12.412081092263136</v>
      </c>
      <c r="AG73" s="636">
        <v>12.065960584528757</v>
      </c>
      <c r="AH73" s="585"/>
      <c r="AI73" s="585"/>
      <c r="AJ73" s="585"/>
      <c r="AK73" s="639"/>
      <c r="AL73" s="634"/>
      <c r="AM73" s="639"/>
      <c r="AN73" s="682"/>
      <c r="AO73" s="724"/>
      <c r="AP73" s="637">
        <v>0.56549768518518517</v>
      </c>
      <c r="AQ73" s="831">
        <v>0.63728009259259266</v>
      </c>
      <c r="AR73" s="683">
        <v>0.63863425925925921</v>
      </c>
      <c r="AS73" s="639">
        <v>7.1782407407407489E-2</v>
      </c>
      <c r="AT73" s="641">
        <v>1.3541666666665453E-3</v>
      </c>
      <c r="AU73" s="639">
        <v>7.3136574074074034E-2</v>
      </c>
      <c r="AV73" s="824">
        <v>11.609158336020638</v>
      </c>
      <c r="AW73" s="636">
        <v>11.394207944294983</v>
      </c>
      <c r="AX73" s="637">
        <v>0.65946759259259258</v>
      </c>
      <c r="AY73" s="642">
        <v>0.70673611111111112</v>
      </c>
      <c r="AZ73" s="633">
        <v>0.70938657407407402</v>
      </c>
      <c r="BA73" s="639">
        <v>4.7268518518518543E-2</v>
      </c>
      <c r="BB73" s="635">
        <v>2.6504629629628962E-3</v>
      </c>
      <c r="BC73" s="639">
        <v>4.9918981481481439E-2</v>
      </c>
      <c r="BD73" s="636">
        <v>13.222331047992165</v>
      </c>
      <c r="BE73" s="636">
        <v>12.520287502898213</v>
      </c>
      <c r="BF73" s="758">
        <v>11.939638494278924</v>
      </c>
      <c r="BG73" s="688"/>
      <c r="BH73" s="645">
        <v>0.18209490740740869</v>
      </c>
      <c r="BI73" s="645">
        <v>0.20938657407407529</v>
      </c>
      <c r="BJ73" s="589"/>
      <c r="BK73" s="646">
        <v>60</v>
      </c>
      <c r="BL73" s="647">
        <v>4.370277777777777</v>
      </c>
      <c r="BM73" s="647">
        <v>5.0252777777777773</v>
      </c>
      <c r="BN73" s="595">
        <v>130</v>
      </c>
      <c r="BO73" s="595">
        <v>-58.6</v>
      </c>
      <c r="BP73" s="648">
        <v>131.4</v>
      </c>
      <c r="BQ73" s="648">
        <v>131.4</v>
      </c>
      <c r="BR73" s="648">
        <v>131.4</v>
      </c>
      <c r="BS73" s="648">
        <v>131.4</v>
      </c>
      <c r="BT73" s="648">
        <v>131.4</v>
      </c>
      <c r="BU73" s="648">
        <v>131.4</v>
      </c>
      <c r="BV73" s="648">
        <v>131.4</v>
      </c>
      <c r="BW73" s="648">
        <v>131.4</v>
      </c>
      <c r="BX73" s="649">
        <v>131.4</v>
      </c>
    </row>
    <row r="74" spans="1:76" s="468" customFormat="1">
      <c r="A74" s="628">
        <v>16</v>
      </c>
      <c r="B74" s="629">
        <v>60</v>
      </c>
      <c r="C74" s="830">
        <v>245</v>
      </c>
      <c r="D74" s="830" t="s">
        <v>4076</v>
      </c>
      <c r="E74" s="830" t="s">
        <v>4077</v>
      </c>
      <c r="F74" s="819"/>
      <c r="G74" s="677" t="s">
        <v>4315</v>
      </c>
      <c r="H74" s="830" t="s">
        <v>337</v>
      </c>
      <c r="I74" s="820"/>
      <c r="J74" s="836"/>
      <c r="K74" s="837"/>
      <c r="L74" s="837"/>
      <c r="M74" s="635"/>
      <c r="N74" s="635"/>
      <c r="O74" s="635"/>
      <c r="P74" s="838"/>
      <c r="Q74" s="838"/>
      <c r="R74" s="839"/>
      <c r="S74" s="840"/>
      <c r="T74" s="840"/>
      <c r="U74" s="791"/>
      <c r="V74" s="728"/>
      <c r="W74" s="728"/>
      <c r="X74" s="729"/>
      <c r="Y74" s="729"/>
      <c r="Z74" s="632">
        <v>0.45833333333333198</v>
      </c>
      <c r="AA74" s="822">
        <v>0.54319444444444442</v>
      </c>
      <c r="AB74" s="822">
        <v>0.54548611111111112</v>
      </c>
      <c r="AC74" s="634">
        <v>8.4861111111112442E-2</v>
      </c>
      <c r="AD74" s="641">
        <v>2.2916666666666918E-3</v>
      </c>
      <c r="AE74" s="634">
        <v>8.7152777777779133E-2</v>
      </c>
      <c r="AF74" s="636">
        <v>12.274959083469723</v>
      </c>
      <c r="AG74" s="636">
        <v>11.952191235059761</v>
      </c>
      <c r="AH74" s="768"/>
      <c r="AI74" s="768"/>
      <c r="AJ74" s="768"/>
      <c r="AK74" s="703"/>
      <c r="AL74" s="641"/>
      <c r="AM74" s="703"/>
      <c r="AN74" s="699"/>
      <c r="AO74" s="729"/>
      <c r="AP74" s="637">
        <v>0.56631944444444449</v>
      </c>
      <c r="AQ74" s="683">
        <v>0.63814814814814813</v>
      </c>
      <c r="AR74" s="683">
        <v>0.64187499999999997</v>
      </c>
      <c r="AS74" s="639">
        <v>7.1828703703703645E-2</v>
      </c>
      <c r="AT74" s="641">
        <v>3.7268518518518423E-3</v>
      </c>
      <c r="AU74" s="639">
        <v>7.5555555555555487E-2</v>
      </c>
      <c r="AV74" s="824">
        <v>11.60167579761521</v>
      </c>
      <c r="AW74" s="636">
        <v>11.029411764705882</v>
      </c>
      <c r="AX74" s="637">
        <v>0.66270833333333334</v>
      </c>
      <c r="AY74" s="822">
        <v>0.71782407407407411</v>
      </c>
      <c r="AZ74" s="822">
        <v>0.72048611111111116</v>
      </c>
      <c r="BA74" s="639">
        <v>5.5115740740740771E-2</v>
      </c>
      <c r="BB74" s="635">
        <v>2.6620370370370461E-3</v>
      </c>
      <c r="BC74" s="639">
        <v>5.7777777777777817E-2</v>
      </c>
      <c r="BD74" s="636">
        <v>11.339773204535909</v>
      </c>
      <c r="BE74" s="636">
        <v>10.817307692307692</v>
      </c>
      <c r="BF74" s="758">
        <v>11.338582677165354</v>
      </c>
      <c r="BG74" s="688"/>
      <c r="BH74" s="645">
        <v>0.20297453703703844</v>
      </c>
      <c r="BI74" s="645">
        <v>0.22048611111111244</v>
      </c>
      <c r="BJ74" s="589"/>
      <c r="BK74" s="646">
        <v>60</v>
      </c>
      <c r="BL74" s="647">
        <v>4.8713888888888892</v>
      </c>
      <c r="BM74" s="647">
        <v>5.291666666666667</v>
      </c>
      <c r="BN74" s="595">
        <v>125</v>
      </c>
      <c r="BO74" s="595">
        <v>-74.583333333333329</v>
      </c>
      <c r="BP74" s="648">
        <v>110.41666666666667</v>
      </c>
      <c r="BQ74" s="648">
        <v>110.41666666666667</v>
      </c>
      <c r="BR74" s="648">
        <v>110.41666666666667</v>
      </c>
      <c r="BS74" s="648">
        <v>110.41666666666667</v>
      </c>
      <c r="BT74" s="648">
        <v>110.41666666666667</v>
      </c>
      <c r="BU74" s="648">
        <v>110.41666666666667</v>
      </c>
      <c r="BV74" s="648">
        <v>110.41666666666667</v>
      </c>
      <c r="BW74" s="648">
        <v>110.41666666666667</v>
      </c>
      <c r="BX74" s="649">
        <v>110.41666666666667</v>
      </c>
    </row>
    <row r="75" spans="1:76" s="468" customFormat="1">
      <c r="A75" s="628">
        <v>17</v>
      </c>
      <c r="B75" s="629">
        <v>60</v>
      </c>
      <c r="C75" s="690">
        <v>201</v>
      </c>
      <c r="D75" s="835" t="s">
        <v>3926</v>
      </c>
      <c r="E75" s="835" t="s">
        <v>3927</v>
      </c>
      <c r="F75" s="835" t="s">
        <v>3928</v>
      </c>
      <c r="G75" s="677" t="s">
        <v>4316</v>
      </c>
      <c r="H75" s="835" t="s">
        <v>430</v>
      </c>
      <c r="I75" s="827"/>
      <c r="J75" s="836"/>
      <c r="K75" s="837"/>
      <c r="L75" s="837"/>
      <c r="M75" s="635"/>
      <c r="N75" s="635"/>
      <c r="O75" s="635"/>
      <c r="P75" s="838"/>
      <c r="Q75" s="838"/>
      <c r="R75" s="839"/>
      <c r="S75" s="840"/>
      <c r="T75" s="840"/>
      <c r="U75" s="791"/>
      <c r="V75" s="728"/>
      <c r="W75" s="791"/>
      <c r="X75" s="841"/>
      <c r="Y75" s="841"/>
      <c r="Z75" s="632">
        <v>0.45833333333333098</v>
      </c>
      <c r="AA75" s="633">
        <v>0.54314814814814816</v>
      </c>
      <c r="AB75" s="633">
        <v>0.54598379629629623</v>
      </c>
      <c r="AC75" s="634">
        <v>8.4814814814817174E-2</v>
      </c>
      <c r="AD75" s="641">
        <v>2.8356481481480733E-3</v>
      </c>
      <c r="AE75" s="634">
        <v>8.7650462962965248E-2</v>
      </c>
      <c r="AF75" s="636">
        <v>12.28165938864629</v>
      </c>
      <c r="AG75" s="636">
        <v>11.884325894625643</v>
      </c>
      <c r="AH75" s="836"/>
      <c r="AI75" s="836"/>
      <c r="AJ75" s="836"/>
      <c r="AK75" s="842"/>
      <c r="AL75" s="635"/>
      <c r="AM75" s="842"/>
      <c r="AN75" s="687"/>
      <c r="AO75" s="841"/>
      <c r="AP75" s="637">
        <v>0.5668171296296296</v>
      </c>
      <c r="AQ75" s="683">
        <v>0.63798611111111114</v>
      </c>
      <c r="AR75" s="683">
        <v>0.64253472222222219</v>
      </c>
      <c r="AS75" s="639">
        <v>7.1168981481481541E-2</v>
      </c>
      <c r="AT75" s="641">
        <v>4.548611111111045E-3</v>
      </c>
      <c r="AU75" s="639">
        <v>7.5717592592592586E-2</v>
      </c>
      <c r="AV75" s="824">
        <v>11.709221011546594</v>
      </c>
      <c r="AW75" s="636">
        <v>11.005808621216753</v>
      </c>
      <c r="AX75" s="637">
        <v>0.66336805555555556</v>
      </c>
      <c r="AY75" s="633">
        <v>0.71777777777777774</v>
      </c>
      <c r="AZ75" s="633">
        <v>0.72271990740740744</v>
      </c>
      <c r="BA75" s="639">
        <v>5.4409722222222179E-2</v>
      </c>
      <c r="BB75" s="635">
        <v>4.942129629629699E-3</v>
      </c>
      <c r="BC75" s="639">
        <v>5.9351851851851878E-2</v>
      </c>
      <c r="BD75" s="636">
        <v>11.486917677089981</v>
      </c>
      <c r="BE75" s="636">
        <v>10.530421216848673</v>
      </c>
      <c r="BF75" s="758">
        <v>11.22486098841137</v>
      </c>
      <c r="BG75" s="688"/>
      <c r="BH75" s="645">
        <v>0.21180555555555686</v>
      </c>
      <c r="BI75" s="645">
        <v>0.22271990740740971</v>
      </c>
      <c r="BJ75" s="589"/>
      <c r="BK75" s="646">
        <v>60</v>
      </c>
      <c r="BL75" s="647">
        <v>5.083333333333333</v>
      </c>
      <c r="BM75" s="647">
        <v>5.3452777777777776</v>
      </c>
      <c r="BN75" s="595">
        <v>120</v>
      </c>
      <c r="BO75" s="595">
        <v>-77.8</v>
      </c>
      <c r="BP75" s="648">
        <v>102.2</v>
      </c>
      <c r="BQ75" s="648">
        <v>102.2</v>
      </c>
      <c r="BR75" s="648">
        <v>102.2</v>
      </c>
      <c r="BS75" s="648">
        <v>102.2</v>
      </c>
      <c r="BT75" s="648">
        <v>102.2</v>
      </c>
      <c r="BU75" s="648">
        <v>102.2</v>
      </c>
      <c r="BV75" s="648">
        <v>102.2</v>
      </c>
      <c r="BW75" s="648">
        <v>102.2</v>
      </c>
      <c r="BX75" s="649">
        <v>102.2</v>
      </c>
    </row>
    <row r="76" spans="1:76" s="468" customFormat="1">
      <c r="A76" s="628">
        <v>18</v>
      </c>
      <c r="B76" s="629">
        <v>60</v>
      </c>
      <c r="C76" s="819">
        <v>271</v>
      </c>
      <c r="D76" s="829" t="s">
        <v>3916</v>
      </c>
      <c r="E76" s="829" t="s">
        <v>3917</v>
      </c>
      <c r="F76" s="829" t="s">
        <v>3918</v>
      </c>
      <c r="G76" s="677" t="s">
        <v>4317</v>
      </c>
      <c r="H76" s="829" t="s">
        <v>3919</v>
      </c>
      <c r="I76" s="820"/>
      <c r="J76" s="836"/>
      <c r="K76" s="837"/>
      <c r="L76" s="837"/>
      <c r="M76" s="635"/>
      <c r="N76" s="635"/>
      <c r="O76" s="635"/>
      <c r="P76" s="838"/>
      <c r="Q76" s="838"/>
      <c r="R76" s="839"/>
      <c r="S76" s="840"/>
      <c r="T76" s="840"/>
      <c r="U76" s="791"/>
      <c r="V76" s="728"/>
      <c r="W76" s="791"/>
      <c r="X76" s="841"/>
      <c r="Y76" s="841"/>
      <c r="Z76" s="632">
        <v>0.45833333333333098</v>
      </c>
      <c r="AA76" s="822">
        <v>0.52416666666666667</v>
      </c>
      <c r="AB76" s="822">
        <v>0.53781250000000003</v>
      </c>
      <c r="AC76" s="634">
        <v>6.5833333333335686E-2</v>
      </c>
      <c r="AD76" s="641">
        <v>1.3645833333333357E-2</v>
      </c>
      <c r="AE76" s="634">
        <v>7.9479166666669043E-2</v>
      </c>
      <c r="AF76" s="636">
        <v>15.822784810126581</v>
      </c>
      <c r="AG76" s="636">
        <v>13.106159895150721</v>
      </c>
      <c r="AH76" s="836"/>
      <c r="AI76" s="836"/>
      <c r="AJ76" s="836"/>
      <c r="AK76" s="842"/>
      <c r="AL76" s="635"/>
      <c r="AM76" s="842"/>
      <c r="AN76" s="687"/>
      <c r="AO76" s="841"/>
      <c r="AP76" s="637">
        <v>0.5586458333333334</v>
      </c>
      <c r="AQ76" s="823">
        <v>0.61744212962962963</v>
      </c>
      <c r="AR76" s="823">
        <v>0.62864583333333335</v>
      </c>
      <c r="AS76" s="639">
        <v>5.8796296296296235E-2</v>
      </c>
      <c r="AT76" s="641">
        <v>1.1203703703703716E-2</v>
      </c>
      <c r="AU76" s="639">
        <v>6.9999999999999951E-2</v>
      </c>
      <c r="AV76" s="824">
        <v>14.173228346456694</v>
      </c>
      <c r="AW76" s="636">
        <v>11.904761904761905</v>
      </c>
      <c r="AX76" s="637">
        <v>0.64947916666666672</v>
      </c>
      <c r="AY76" s="826">
        <v>0.70696759259259256</v>
      </c>
      <c r="AZ76" s="822">
        <v>0.72320601851851851</v>
      </c>
      <c r="BA76" s="639">
        <v>5.7488425925925846E-2</v>
      </c>
      <c r="BB76" s="635">
        <v>1.6238425925925948E-2</v>
      </c>
      <c r="BC76" s="639">
        <v>7.3726851851851793E-2</v>
      </c>
      <c r="BD76" s="636">
        <v>10.871753573585664</v>
      </c>
      <c r="BE76" s="636">
        <v>8.4772370486656197</v>
      </c>
      <c r="BF76" s="758">
        <v>11.200414830178897</v>
      </c>
      <c r="BG76" s="688"/>
      <c r="BH76" s="645">
        <v>0.21039351851852089</v>
      </c>
      <c r="BI76" s="645">
        <v>0.22320601851852079</v>
      </c>
      <c r="BJ76" s="589"/>
      <c r="BK76" s="646">
        <v>60</v>
      </c>
      <c r="BL76" s="647">
        <v>5.0494444444444442</v>
      </c>
      <c r="BM76" s="647">
        <v>5.3569444444444443</v>
      </c>
      <c r="BN76" s="595">
        <v>115</v>
      </c>
      <c r="BO76" s="595">
        <v>-78.5</v>
      </c>
      <c r="BP76" s="648">
        <v>96.5</v>
      </c>
      <c r="BQ76" s="648">
        <v>96.5</v>
      </c>
      <c r="BR76" s="648">
        <v>96.5</v>
      </c>
      <c r="BS76" s="648">
        <v>96.5</v>
      </c>
      <c r="BT76" s="648">
        <v>96.5</v>
      </c>
      <c r="BU76" s="648">
        <v>96.5</v>
      </c>
      <c r="BV76" s="648">
        <v>96.5</v>
      </c>
      <c r="BW76" s="648">
        <v>96.5</v>
      </c>
      <c r="BX76" s="649">
        <v>96.5</v>
      </c>
    </row>
    <row r="77" spans="1:76" s="468" customFormat="1">
      <c r="A77" s="628">
        <v>19</v>
      </c>
      <c r="B77" s="629">
        <v>60</v>
      </c>
      <c r="C77" s="690">
        <v>204</v>
      </c>
      <c r="D77" s="835" t="s">
        <v>3932</v>
      </c>
      <c r="E77" s="835" t="s">
        <v>3933</v>
      </c>
      <c r="F77" s="835" t="s">
        <v>3934</v>
      </c>
      <c r="G77" s="677" t="s">
        <v>4318</v>
      </c>
      <c r="H77" s="835" t="s">
        <v>4078</v>
      </c>
      <c r="I77" s="827"/>
      <c r="J77" s="836"/>
      <c r="K77" s="837"/>
      <c r="L77" s="837"/>
      <c r="M77" s="635"/>
      <c r="N77" s="635"/>
      <c r="O77" s="635"/>
      <c r="P77" s="838"/>
      <c r="Q77" s="838"/>
      <c r="R77" s="839"/>
      <c r="S77" s="840"/>
      <c r="T77" s="840"/>
      <c r="U77" s="791"/>
      <c r="V77" s="728"/>
      <c r="W77" s="791"/>
      <c r="X77" s="841"/>
      <c r="Y77" s="841"/>
      <c r="Z77" s="632">
        <v>0.45833333333333098</v>
      </c>
      <c r="AA77" s="633">
        <v>0.52511574074074074</v>
      </c>
      <c r="AB77" s="633">
        <v>0.53528935185185189</v>
      </c>
      <c r="AC77" s="634">
        <v>6.6782407407409761E-2</v>
      </c>
      <c r="AD77" s="641">
        <v>1.0173611111111147E-2</v>
      </c>
      <c r="AE77" s="634">
        <v>7.6956018518520908E-2</v>
      </c>
      <c r="AF77" s="636">
        <v>15.59792027729636</v>
      </c>
      <c r="AG77" s="636">
        <v>13.535870055647466</v>
      </c>
      <c r="AH77" s="836"/>
      <c r="AI77" s="836"/>
      <c r="AJ77" s="836"/>
      <c r="AK77" s="842"/>
      <c r="AL77" s="635"/>
      <c r="AM77" s="842"/>
      <c r="AN77" s="687"/>
      <c r="AO77" s="841"/>
      <c r="AP77" s="637">
        <v>0.55612268518518526</v>
      </c>
      <c r="AQ77" s="683">
        <v>0.62824074074074077</v>
      </c>
      <c r="AR77" s="683">
        <v>0.63267361111111109</v>
      </c>
      <c r="AS77" s="639">
        <v>7.2118055555555505E-2</v>
      </c>
      <c r="AT77" s="641">
        <v>4.4328703703703232E-3</v>
      </c>
      <c r="AU77" s="639">
        <v>7.6550925925925828E-2</v>
      </c>
      <c r="AV77" s="824">
        <v>11.555127587867116</v>
      </c>
      <c r="AW77" s="636">
        <v>10.885999395222255</v>
      </c>
      <c r="AX77" s="637">
        <v>0.65350694444444446</v>
      </c>
      <c r="AY77" s="633">
        <v>0.72188657407407408</v>
      </c>
      <c r="AZ77" s="633">
        <v>0.72631944444444441</v>
      </c>
      <c r="BA77" s="639">
        <v>6.8379629629629624E-2</v>
      </c>
      <c r="BB77" s="635">
        <v>4.4328703703703232E-3</v>
      </c>
      <c r="BC77" s="639">
        <v>7.2812499999999947E-2</v>
      </c>
      <c r="BD77" s="636">
        <v>9.1401489505754903</v>
      </c>
      <c r="BE77" s="636">
        <v>8.5836909871244629</v>
      </c>
      <c r="BF77" s="758">
        <v>11.04633323105247</v>
      </c>
      <c r="BG77" s="688"/>
      <c r="BH77" s="645">
        <v>0.18211805555555777</v>
      </c>
      <c r="BI77" s="645">
        <v>0.22631944444444668</v>
      </c>
      <c r="BJ77" s="589"/>
      <c r="BK77" s="646">
        <v>60</v>
      </c>
      <c r="BL77" s="647">
        <v>4.3708333333333327</v>
      </c>
      <c r="BM77" s="647">
        <v>5.4316666666666666</v>
      </c>
      <c r="BN77" s="595">
        <v>110</v>
      </c>
      <c r="BO77" s="595">
        <v>-82.983333333333334</v>
      </c>
      <c r="BP77" s="648">
        <v>87.016666666666666</v>
      </c>
      <c r="BQ77" s="648">
        <v>87.016666666666666</v>
      </c>
      <c r="BR77" s="648">
        <v>87.016666666666666</v>
      </c>
      <c r="BS77" s="648">
        <v>87.016666666666666</v>
      </c>
      <c r="BT77" s="648">
        <v>87.016666666666666</v>
      </c>
      <c r="BU77" s="648">
        <v>87.016666666666666</v>
      </c>
      <c r="BV77" s="648">
        <v>87.016666666666666</v>
      </c>
      <c r="BW77" s="648">
        <v>87.016666666666666</v>
      </c>
      <c r="BX77" s="649">
        <v>87.016666666666652</v>
      </c>
    </row>
    <row r="78" spans="1:76" s="468" customFormat="1">
      <c r="A78" s="691">
        <v>20</v>
      </c>
      <c r="B78" s="692">
        <v>60</v>
      </c>
      <c r="C78" s="694">
        <v>208</v>
      </c>
      <c r="D78" s="797" t="s">
        <v>3920</v>
      </c>
      <c r="E78" s="797" t="s">
        <v>3921</v>
      </c>
      <c r="F78" s="797" t="s">
        <v>3882</v>
      </c>
      <c r="G78" s="695" t="s">
        <v>4319</v>
      </c>
      <c r="H78" s="797" t="s">
        <v>240</v>
      </c>
      <c r="I78" s="843" t="s">
        <v>123</v>
      </c>
      <c r="J78" s="768"/>
      <c r="K78" s="844"/>
      <c r="L78" s="844"/>
      <c r="M78" s="641"/>
      <c r="N78" s="641"/>
      <c r="O78" s="641"/>
      <c r="P78" s="793"/>
      <c r="Q78" s="793"/>
      <c r="R78" s="773"/>
      <c r="S78" s="727"/>
      <c r="T78" s="727"/>
      <c r="U78" s="728"/>
      <c r="V78" s="728"/>
      <c r="W78" s="728"/>
      <c r="X78" s="729"/>
      <c r="Y78" s="729"/>
      <c r="Z78" s="700">
        <v>0.45833333333332998</v>
      </c>
      <c r="AA78" s="652">
        <v>0.51657407407407407</v>
      </c>
      <c r="AB78" s="652">
        <v>0.52366898148148155</v>
      </c>
      <c r="AC78" s="641">
        <v>5.824074074074409E-2</v>
      </c>
      <c r="AD78" s="641">
        <v>7.0949074074074803E-3</v>
      </c>
      <c r="AE78" s="641">
        <v>6.5335648148151571E-2</v>
      </c>
      <c r="AF78" s="701">
        <v>17.885532591414943</v>
      </c>
      <c r="AG78" s="701">
        <v>15.943312666076174</v>
      </c>
      <c r="AH78" s="768"/>
      <c r="AI78" s="768"/>
      <c r="AJ78" s="768"/>
      <c r="AK78" s="703"/>
      <c r="AL78" s="641"/>
      <c r="AM78" s="703"/>
      <c r="AN78" s="699"/>
      <c r="AO78" s="729"/>
      <c r="AP78" s="702">
        <v>0.54450231481481493</v>
      </c>
      <c r="AQ78" s="704">
        <v>0.59031250000000002</v>
      </c>
      <c r="AR78" s="704">
        <v>0.60078703703703706</v>
      </c>
      <c r="AS78" s="703">
        <v>4.5810185185185093E-2</v>
      </c>
      <c r="AT78" s="641">
        <v>1.0474537037037046E-2</v>
      </c>
      <c r="AU78" s="703">
        <v>5.6284722222222139E-2</v>
      </c>
      <c r="AV78" s="845">
        <v>18.191005558362811</v>
      </c>
      <c r="AW78" s="701">
        <v>14.805675508945095</v>
      </c>
      <c r="AX78" s="702">
        <v>0.62162037037037043</v>
      </c>
      <c r="AY78" s="846">
        <v>0.66951388888888885</v>
      </c>
      <c r="AZ78" s="652">
        <v>0.71509259259259261</v>
      </c>
      <c r="BA78" s="703">
        <v>4.7893518518518419E-2</v>
      </c>
      <c r="BB78" s="641">
        <v>4.557870370370376E-2</v>
      </c>
      <c r="BC78" s="703">
        <v>9.3472222222222179E-2</v>
      </c>
      <c r="BD78" s="701">
        <v>13.04978250362494</v>
      </c>
      <c r="BE78" s="701">
        <v>6.6864784546805351</v>
      </c>
      <c r="BF78" s="795">
        <v>11.62290142057684</v>
      </c>
      <c r="BG78" s="708"/>
      <c r="BH78" s="709">
        <v>0.20728009259259489</v>
      </c>
      <c r="BI78" s="709">
        <v>0.21509259259259589</v>
      </c>
      <c r="BJ78" s="710"/>
      <c r="BK78" s="711">
        <v>60</v>
      </c>
      <c r="BL78" s="712">
        <v>4.9747222222222227</v>
      </c>
      <c r="BM78" s="712">
        <v>5.1622222222222227</v>
      </c>
      <c r="BN78" s="595"/>
      <c r="BO78" s="595"/>
      <c r="BP78" s="648"/>
      <c r="BQ78" s="648"/>
      <c r="BR78" s="648"/>
      <c r="BS78" s="648"/>
      <c r="BT78" s="648"/>
      <c r="BU78" s="648"/>
      <c r="BV78" s="648"/>
      <c r="BW78" s="648"/>
      <c r="BX78" s="649"/>
    </row>
    <row r="79" spans="1:76" s="468" customFormat="1">
      <c r="A79" s="691">
        <v>21</v>
      </c>
      <c r="B79" s="692">
        <v>60</v>
      </c>
      <c r="C79" s="694">
        <v>240</v>
      </c>
      <c r="D79" s="694" t="s">
        <v>4079</v>
      </c>
      <c r="E79" s="694" t="s">
        <v>4080</v>
      </c>
      <c r="F79" s="766"/>
      <c r="G79" s="695" t="s">
        <v>4320</v>
      </c>
      <c r="H79" s="694" t="s">
        <v>982</v>
      </c>
      <c r="I79" s="847" t="s">
        <v>81</v>
      </c>
      <c r="J79" s="768"/>
      <c r="K79" s="844"/>
      <c r="L79" s="844"/>
      <c r="M79" s="641"/>
      <c r="N79" s="641"/>
      <c r="O79" s="641"/>
      <c r="P79" s="793"/>
      <c r="Q79" s="793"/>
      <c r="R79" s="773"/>
      <c r="S79" s="727"/>
      <c r="T79" s="727"/>
      <c r="U79" s="728"/>
      <c r="V79" s="728"/>
      <c r="W79" s="728"/>
      <c r="X79" s="729"/>
      <c r="Y79" s="729"/>
      <c r="Z79" s="700">
        <v>0.45833333333332998</v>
      </c>
      <c r="AA79" s="652">
        <v>0.52546296296296291</v>
      </c>
      <c r="AB79" s="652">
        <v>0.52899305555555554</v>
      </c>
      <c r="AC79" s="641">
        <v>6.7129629629632925E-2</v>
      </c>
      <c r="AD79" s="641">
        <v>3.5300925925926263E-3</v>
      </c>
      <c r="AE79" s="641">
        <v>7.0659722222225552E-2</v>
      </c>
      <c r="AF79" s="701">
        <v>15.517241379310345</v>
      </c>
      <c r="AG79" s="701">
        <v>14.742014742014742</v>
      </c>
      <c r="AH79" s="768"/>
      <c r="AI79" s="768"/>
      <c r="AJ79" s="768"/>
      <c r="AK79" s="703"/>
      <c r="AL79" s="641"/>
      <c r="AM79" s="703"/>
      <c r="AN79" s="699"/>
      <c r="AO79" s="729"/>
      <c r="AP79" s="702">
        <v>0.54982638888888891</v>
      </c>
      <c r="AQ79" s="704">
        <v>0.59646990740740746</v>
      </c>
      <c r="AR79" s="704">
        <v>0.60890046296296296</v>
      </c>
      <c r="AS79" s="703">
        <v>4.6643518518518556E-2</v>
      </c>
      <c r="AT79" s="641">
        <v>1.24305555555555E-2</v>
      </c>
      <c r="AU79" s="703">
        <v>5.9074074074074057E-2</v>
      </c>
      <c r="AV79" s="845">
        <v>17.866004962779154</v>
      </c>
      <c r="AW79" s="701">
        <v>14.106583072100314</v>
      </c>
      <c r="AX79" s="702">
        <v>0.62973379629629633</v>
      </c>
      <c r="AY79" s="846">
        <v>0.68215277777777772</v>
      </c>
      <c r="AZ79" s="652">
        <v>0.68766203703703699</v>
      </c>
      <c r="BA79" s="703">
        <v>5.2418981481481386E-2</v>
      </c>
      <c r="BB79" s="641">
        <v>5.5092592592592693E-3</v>
      </c>
      <c r="BC79" s="703">
        <v>5.7928240740740655E-2</v>
      </c>
      <c r="BD79" s="701">
        <v>11.923161845882094</v>
      </c>
      <c r="BE79" s="701">
        <v>10.78921078921079</v>
      </c>
      <c r="BF79" s="795">
        <v>13.321820648822007</v>
      </c>
      <c r="BG79" s="708"/>
      <c r="BH79" s="709">
        <v>0.1519444444444476</v>
      </c>
      <c r="BI79" s="709">
        <v>0.18766203703704026</v>
      </c>
      <c r="BJ79" s="710"/>
      <c r="BK79" s="711">
        <v>60</v>
      </c>
      <c r="BL79" s="712">
        <v>3.6466666666666665</v>
      </c>
      <c r="BM79" s="712">
        <v>4.5038888888888886</v>
      </c>
      <c r="BN79" s="595"/>
      <c r="BO79" s="595"/>
      <c r="BP79" s="648"/>
      <c r="BQ79" s="648"/>
      <c r="BR79" s="648"/>
      <c r="BS79" s="648"/>
      <c r="BT79" s="648"/>
      <c r="BU79" s="648"/>
      <c r="BV79" s="648"/>
      <c r="BW79" s="648"/>
      <c r="BX79" s="649"/>
    </row>
    <row r="80" spans="1:76" s="468" customFormat="1">
      <c r="A80" s="691">
        <v>22</v>
      </c>
      <c r="B80" s="692">
        <v>60</v>
      </c>
      <c r="C80" s="694">
        <v>214</v>
      </c>
      <c r="D80" s="766" t="s">
        <v>4081</v>
      </c>
      <c r="E80" s="766" t="s">
        <v>4082</v>
      </c>
      <c r="F80" s="766" t="s">
        <v>4083</v>
      </c>
      <c r="G80" s="695" t="s">
        <v>232</v>
      </c>
      <c r="H80" s="766" t="s">
        <v>233</v>
      </c>
      <c r="I80" s="843" t="s">
        <v>81</v>
      </c>
      <c r="J80" s="768"/>
      <c r="K80" s="844"/>
      <c r="L80" s="844"/>
      <c r="M80" s="641"/>
      <c r="N80" s="641"/>
      <c r="O80" s="641"/>
      <c r="P80" s="793"/>
      <c r="Q80" s="793"/>
      <c r="R80" s="773"/>
      <c r="S80" s="727"/>
      <c r="T80" s="727"/>
      <c r="U80" s="728"/>
      <c r="V80" s="728"/>
      <c r="W80" s="728"/>
      <c r="X80" s="729"/>
      <c r="Y80" s="729"/>
      <c r="Z80" s="700">
        <v>0.45833333333332998</v>
      </c>
      <c r="AA80" s="652">
        <v>0.52547453703703706</v>
      </c>
      <c r="AB80" s="652">
        <v>0.53069444444444447</v>
      </c>
      <c r="AC80" s="641">
        <v>6.7141203703707075E-2</v>
      </c>
      <c r="AD80" s="641">
        <v>5.2199074074074092E-3</v>
      </c>
      <c r="AE80" s="641">
        <v>7.2361111111114484E-2</v>
      </c>
      <c r="AF80" s="701">
        <v>15.514566454059644</v>
      </c>
      <c r="AG80" s="701">
        <v>14.395393474088291</v>
      </c>
      <c r="AH80" s="768"/>
      <c r="AI80" s="768"/>
      <c r="AJ80" s="768"/>
      <c r="AK80" s="703"/>
      <c r="AL80" s="641"/>
      <c r="AM80" s="703"/>
      <c r="AN80" s="699"/>
      <c r="AO80" s="729"/>
      <c r="AP80" s="702">
        <v>0.55152777777777784</v>
      </c>
      <c r="AQ80" s="704">
        <v>0.60995370370370372</v>
      </c>
      <c r="AR80" s="704">
        <v>0.6147569444444444</v>
      </c>
      <c r="AS80" s="703">
        <v>5.8425925925925881E-2</v>
      </c>
      <c r="AT80" s="641">
        <v>4.8032407407406774E-3</v>
      </c>
      <c r="AU80" s="703">
        <v>6.3229166666666559E-2</v>
      </c>
      <c r="AV80" s="845">
        <v>14.263074484944534</v>
      </c>
      <c r="AW80" s="701">
        <v>13.179571663920925</v>
      </c>
      <c r="AX80" s="702">
        <v>0.63559027777777777</v>
      </c>
      <c r="AY80" s="705"/>
      <c r="AZ80" s="705"/>
      <c r="BA80" s="706"/>
      <c r="BB80" s="707"/>
      <c r="BC80" s="706"/>
      <c r="BD80" s="699"/>
      <c r="BE80" s="699"/>
      <c r="BF80" s="699"/>
      <c r="BG80" s="708"/>
      <c r="BH80" s="709"/>
      <c r="BI80" s="709"/>
      <c r="BJ80" s="710"/>
      <c r="BK80" s="848"/>
      <c r="BL80" s="712"/>
      <c r="BM80" s="712"/>
      <c r="BN80" s="595"/>
      <c r="BO80" s="595"/>
      <c r="BP80" s="648"/>
      <c r="BQ80" s="648"/>
      <c r="BR80" s="648"/>
      <c r="BS80" s="648"/>
      <c r="BT80" s="648"/>
      <c r="BU80" s="648"/>
      <c r="BV80" s="648"/>
      <c r="BW80" s="648"/>
      <c r="BX80" s="649"/>
    </row>
    <row r="81" spans="1:76" s="468" customFormat="1">
      <c r="A81" s="691">
        <v>23</v>
      </c>
      <c r="B81" s="692">
        <v>60</v>
      </c>
      <c r="C81" s="694">
        <v>242</v>
      </c>
      <c r="D81" s="694" t="s">
        <v>4084</v>
      </c>
      <c r="E81" s="694" t="s">
        <v>4019</v>
      </c>
      <c r="F81" s="694" t="s">
        <v>4085</v>
      </c>
      <c r="G81" s="695" t="s">
        <v>4321</v>
      </c>
      <c r="H81" s="694" t="s">
        <v>331</v>
      </c>
      <c r="I81" s="843" t="s">
        <v>123</v>
      </c>
      <c r="J81" s="768"/>
      <c r="K81" s="844"/>
      <c r="L81" s="844"/>
      <c r="M81" s="641"/>
      <c r="N81" s="641"/>
      <c r="O81" s="641"/>
      <c r="P81" s="793"/>
      <c r="Q81" s="793"/>
      <c r="R81" s="773"/>
      <c r="S81" s="727"/>
      <c r="T81" s="727"/>
      <c r="U81" s="728"/>
      <c r="V81" s="728"/>
      <c r="W81" s="728"/>
      <c r="X81" s="729"/>
      <c r="Y81" s="729"/>
      <c r="Z81" s="700">
        <v>0.45833333333332898</v>
      </c>
      <c r="AA81" s="652">
        <v>0.52195601851851847</v>
      </c>
      <c r="AB81" s="652">
        <v>0.53013888888888883</v>
      </c>
      <c r="AC81" s="641">
        <v>6.3622685185189487E-2</v>
      </c>
      <c r="AD81" s="641">
        <v>8.1828703703703543E-3</v>
      </c>
      <c r="AE81" s="641">
        <v>7.1805555555559841E-2</v>
      </c>
      <c r="AF81" s="701">
        <v>16.372566854647989</v>
      </c>
      <c r="AG81" s="701">
        <v>14.506769825918761</v>
      </c>
      <c r="AH81" s="768"/>
      <c r="AI81" s="768"/>
      <c r="AJ81" s="768"/>
      <c r="AK81" s="703"/>
      <c r="AL81" s="641"/>
      <c r="AM81" s="703"/>
      <c r="AN81" s="699"/>
      <c r="AO81" s="729"/>
      <c r="AP81" s="702">
        <v>0.5509722222222222</v>
      </c>
      <c r="AQ81" s="849"/>
      <c r="AR81" s="849"/>
      <c r="AS81" s="706"/>
      <c r="AT81" s="707"/>
      <c r="AU81" s="706"/>
      <c r="AV81" s="699"/>
      <c r="AW81" s="699"/>
      <c r="AX81" s="706"/>
      <c r="AY81" s="705"/>
      <c r="AZ81" s="705"/>
      <c r="BA81" s="706"/>
      <c r="BB81" s="707"/>
      <c r="BC81" s="706"/>
      <c r="BD81" s="699"/>
      <c r="BE81" s="699"/>
      <c r="BF81" s="699"/>
      <c r="BG81" s="708"/>
      <c r="BH81" s="709"/>
      <c r="BI81" s="709"/>
      <c r="BJ81" s="710"/>
      <c r="BK81" s="848"/>
      <c r="BL81" s="712"/>
      <c r="BM81" s="712"/>
      <c r="BN81" s="595"/>
      <c r="BO81" s="595"/>
      <c r="BP81" s="648"/>
      <c r="BQ81" s="648"/>
      <c r="BR81" s="648"/>
      <c r="BS81" s="648"/>
      <c r="BT81" s="648"/>
      <c r="BU81" s="648"/>
      <c r="BV81" s="648"/>
      <c r="BW81" s="648"/>
      <c r="BX81" s="649"/>
    </row>
    <row r="82" spans="1:76" s="468" customFormat="1">
      <c r="A82" s="691">
        <v>24</v>
      </c>
      <c r="B82" s="692">
        <v>60</v>
      </c>
      <c r="C82" s="766">
        <v>264</v>
      </c>
      <c r="D82" s="797" t="s">
        <v>3909</v>
      </c>
      <c r="E82" s="797" t="s">
        <v>3910</v>
      </c>
      <c r="F82" s="797" t="s">
        <v>3911</v>
      </c>
      <c r="G82" s="695" t="s">
        <v>4322</v>
      </c>
      <c r="H82" s="797" t="s">
        <v>223</v>
      </c>
      <c r="I82" s="843" t="s">
        <v>4049</v>
      </c>
      <c r="J82" s="768"/>
      <c r="K82" s="844"/>
      <c r="L82" s="844"/>
      <c r="M82" s="641"/>
      <c r="N82" s="641"/>
      <c r="O82" s="641"/>
      <c r="P82" s="793"/>
      <c r="Q82" s="793"/>
      <c r="R82" s="773"/>
      <c r="S82" s="727"/>
      <c r="T82" s="727"/>
      <c r="U82" s="728"/>
      <c r="V82" s="728"/>
      <c r="W82" s="728"/>
      <c r="X82" s="729"/>
      <c r="Y82" s="729"/>
      <c r="Z82" s="700">
        <v>0.45833333333332898</v>
      </c>
      <c r="AA82" s="652">
        <v>0.51627314814814818</v>
      </c>
      <c r="AB82" s="652">
        <v>0.52905092592592595</v>
      </c>
      <c r="AC82" s="641">
        <v>5.793981481481919E-2</v>
      </c>
      <c r="AD82" s="641">
        <v>1.2777777777777777E-2</v>
      </c>
      <c r="AE82" s="641">
        <v>7.0717592592596967E-2</v>
      </c>
      <c r="AF82" s="701">
        <v>17.97842588893328</v>
      </c>
      <c r="AG82" s="701">
        <v>14.729950900163667</v>
      </c>
      <c r="AH82" s="768"/>
      <c r="AI82" s="768"/>
      <c r="AJ82" s="768"/>
      <c r="AK82" s="703"/>
      <c r="AL82" s="641"/>
      <c r="AM82" s="703"/>
      <c r="AN82" s="699"/>
      <c r="AO82" s="729"/>
      <c r="AP82" s="702">
        <v>0.54988425925925932</v>
      </c>
      <c r="AQ82" s="850"/>
      <c r="AR82" s="850"/>
      <c r="AS82" s="706"/>
      <c r="AT82" s="707"/>
      <c r="AU82" s="706"/>
      <c r="AV82" s="699"/>
      <c r="AW82" s="699"/>
      <c r="AX82" s="706"/>
      <c r="AY82" s="851"/>
      <c r="AZ82" s="705"/>
      <c r="BA82" s="706"/>
      <c r="BB82" s="707"/>
      <c r="BC82" s="706"/>
      <c r="BD82" s="699"/>
      <c r="BE82" s="699"/>
      <c r="BF82" s="699"/>
      <c r="BG82" s="708"/>
      <c r="BH82" s="709"/>
      <c r="BI82" s="709"/>
      <c r="BJ82" s="710"/>
      <c r="BK82" s="848"/>
      <c r="BL82" s="712"/>
      <c r="BM82" s="712"/>
      <c r="BN82" s="595"/>
      <c r="BO82" s="595"/>
      <c r="BP82" s="648"/>
      <c r="BQ82" s="648"/>
      <c r="BR82" s="648"/>
      <c r="BS82" s="648"/>
      <c r="BT82" s="648"/>
      <c r="BU82" s="648"/>
      <c r="BV82" s="648"/>
      <c r="BW82" s="648"/>
      <c r="BX82" s="649"/>
    </row>
    <row r="83" spans="1:76" s="468" customFormat="1">
      <c r="A83" s="691">
        <v>25</v>
      </c>
      <c r="B83" s="692">
        <v>60</v>
      </c>
      <c r="C83" s="766">
        <v>270</v>
      </c>
      <c r="D83" s="766" t="s">
        <v>4086</v>
      </c>
      <c r="E83" s="766" t="s">
        <v>4051</v>
      </c>
      <c r="F83" s="766" t="s">
        <v>4087</v>
      </c>
      <c r="G83" s="695" t="s">
        <v>4323</v>
      </c>
      <c r="H83" s="766" t="s">
        <v>214</v>
      </c>
      <c r="I83" s="843" t="s">
        <v>81</v>
      </c>
      <c r="J83" s="768"/>
      <c r="K83" s="844"/>
      <c r="L83" s="844"/>
      <c r="M83" s="641"/>
      <c r="N83" s="641"/>
      <c r="O83" s="641"/>
      <c r="P83" s="793"/>
      <c r="Q83" s="793"/>
      <c r="R83" s="773"/>
      <c r="S83" s="727"/>
      <c r="T83" s="727"/>
      <c r="U83" s="728"/>
      <c r="V83" s="728"/>
      <c r="W83" s="728"/>
      <c r="X83" s="729"/>
      <c r="Y83" s="729"/>
      <c r="Z83" s="700">
        <v>0.45833333333332898</v>
      </c>
      <c r="AA83" s="652">
        <v>0.52031250000000007</v>
      </c>
      <c r="AB83" s="652">
        <v>0.53616898148148151</v>
      </c>
      <c r="AC83" s="641"/>
      <c r="AD83" s="641"/>
      <c r="AE83" s="641"/>
      <c r="AF83" s="701"/>
      <c r="AG83" s="701"/>
      <c r="AH83" s="768"/>
      <c r="AI83" s="768"/>
      <c r="AJ83" s="768"/>
      <c r="AK83" s="703"/>
      <c r="AL83" s="641"/>
      <c r="AM83" s="703"/>
      <c r="AN83" s="699"/>
      <c r="AO83" s="729"/>
      <c r="AP83" s="773"/>
      <c r="AQ83" s="849"/>
      <c r="AR83" s="849"/>
      <c r="AS83" s="706"/>
      <c r="AT83" s="707"/>
      <c r="AU83" s="706"/>
      <c r="AV83" s="699"/>
      <c r="AW83" s="699"/>
      <c r="AX83" s="706"/>
      <c r="AY83" s="851"/>
      <c r="AZ83" s="705"/>
      <c r="BA83" s="706"/>
      <c r="BB83" s="707"/>
      <c r="BC83" s="706"/>
      <c r="BD83" s="699"/>
      <c r="BE83" s="699"/>
      <c r="BF83" s="699"/>
      <c r="BG83" s="708"/>
      <c r="BH83" s="709"/>
      <c r="BI83" s="709"/>
      <c r="BJ83" s="710"/>
      <c r="BK83" s="848"/>
      <c r="BL83" s="712"/>
      <c r="BM83" s="712"/>
      <c r="BN83" s="595"/>
      <c r="BO83" s="595"/>
      <c r="BP83" s="648"/>
      <c r="BQ83" s="648"/>
      <c r="BR83" s="648"/>
      <c r="BS83" s="648"/>
      <c r="BT83" s="648"/>
      <c r="BU83" s="648"/>
      <c r="BV83" s="648"/>
      <c r="BW83" s="648"/>
      <c r="BX83" s="649"/>
    </row>
    <row r="84" spans="1:76" s="332" customFormat="1">
      <c r="A84" s="798"/>
      <c r="B84" s="799">
        <v>60</v>
      </c>
      <c r="C84" s="800" t="s">
        <v>53</v>
      </c>
      <c r="D84" s="800"/>
      <c r="E84" s="800"/>
      <c r="F84" s="800"/>
      <c r="G84" s="800"/>
      <c r="H84" s="800"/>
      <c r="I84" s="800"/>
      <c r="J84" s="852"/>
      <c r="K84" s="804"/>
      <c r="L84" s="804"/>
      <c r="M84" s="801"/>
      <c r="N84" s="801"/>
      <c r="O84" s="801"/>
      <c r="P84" s="801"/>
      <c r="Q84" s="809"/>
      <c r="R84" s="801"/>
      <c r="S84" s="804"/>
      <c r="T84" s="804"/>
      <c r="U84" s="801"/>
      <c r="V84" s="812"/>
      <c r="W84" s="801"/>
      <c r="X84" s="801"/>
      <c r="Y84" s="809"/>
      <c r="Z84" s="815"/>
      <c r="AA84" s="804"/>
      <c r="AB84" s="804"/>
      <c r="AC84" s="804"/>
      <c r="AD84" s="853"/>
      <c r="AE84" s="804"/>
      <c r="AF84" s="804"/>
      <c r="AG84" s="804"/>
      <c r="AH84" s="801"/>
      <c r="AI84" s="801"/>
      <c r="AJ84" s="801"/>
      <c r="AK84" s="801"/>
      <c r="AL84" s="813"/>
      <c r="AM84" s="801"/>
      <c r="AN84" s="801"/>
      <c r="AO84" s="801"/>
      <c r="AP84" s="801"/>
      <c r="AQ84" s="811"/>
      <c r="AR84" s="811"/>
      <c r="AS84" s="801"/>
      <c r="AT84" s="812"/>
      <c r="AU84" s="801"/>
      <c r="AV84" s="809"/>
      <c r="AW84" s="809"/>
      <c r="AX84" s="801"/>
      <c r="AY84" s="801"/>
      <c r="AZ84" s="801"/>
      <c r="BA84" s="801"/>
      <c r="BB84" s="813"/>
      <c r="BC84" s="801"/>
      <c r="BD84" s="801"/>
      <c r="BE84" s="801"/>
      <c r="BF84" s="801"/>
      <c r="BG84" s="814"/>
      <c r="BH84" s="809"/>
      <c r="BI84" s="814">
        <v>60</v>
      </c>
      <c r="BJ84" s="589"/>
      <c r="BK84" s="815">
        <v>0.67152777777777783</v>
      </c>
      <c r="BL84" s="816"/>
      <c r="BM84" s="817"/>
      <c r="BN84" s="817"/>
      <c r="BO84" s="817"/>
      <c r="BP84" s="817"/>
      <c r="BQ84" s="817"/>
      <c r="BR84" s="817"/>
      <c r="BS84" s="817"/>
      <c r="BT84" s="817"/>
      <c r="BU84" s="817"/>
      <c r="BV84" s="817"/>
      <c r="BW84" s="817"/>
      <c r="BX84" s="818"/>
    </row>
    <row r="85" spans="1:76" s="345" customFormat="1">
      <c r="A85" s="628">
        <v>1</v>
      </c>
      <c r="B85" s="629">
        <v>60</v>
      </c>
      <c r="C85" s="854">
        <v>246</v>
      </c>
      <c r="D85" s="721" t="s">
        <v>4088</v>
      </c>
      <c r="E85" s="721" t="s">
        <v>4089</v>
      </c>
      <c r="F85" s="721" t="s">
        <v>4090</v>
      </c>
      <c r="G85" s="677" t="s">
        <v>4324</v>
      </c>
      <c r="H85" s="721" t="s">
        <v>4091</v>
      </c>
      <c r="I85" s="726"/>
      <c r="J85" s="827"/>
      <c r="K85" s="821"/>
      <c r="L85" s="821"/>
      <c r="M85" s="634"/>
      <c r="N85" s="635"/>
      <c r="O85" s="634"/>
      <c r="P85" s="789"/>
      <c r="Q85" s="789"/>
      <c r="R85" s="754"/>
      <c r="S85" s="722"/>
      <c r="T85" s="722"/>
      <c r="U85" s="723"/>
      <c r="V85" s="728"/>
      <c r="W85" s="723"/>
      <c r="X85" s="724"/>
      <c r="Y85" s="724"/>
      <c r="Z85" s="632">
        <v>0.4375</v>
      </c>
      <c r="AA85" s="633">
        <v>0.50528935185185186</v>
      </c>
      <c r="AB85" s="633">
        <v>0.50854166666666667</v>
      </c>
      <c r="AC85" s="634">
        <v>6.7789351851851865E-2</v>
      </c>
      <c r="AD85" s="641">
        <v>3.2523148148148051E-3</v>
      </c>
      <c r="AE85" s="634">
        <v>7.104166666666667E-2</v>
      </c>
      <c r="AF85" s="636">
        <v>15.366228444596208</v>
      </c>
      <c r="AG85" s="636">
        <v>14.66275659824047</v>
      </c>
      <c r="AH85" s="754"/>
      <c r="AI85" s="679"/>
      <c r="AJ85" s="679"/>
      <c r="AK85" s="756"/>
      <c r="AL85" s="686"/>
      <c r="AM85" s="756"/>
      <c r="AN85" s="687"/>
      <c r="AO85" s="841"/>
      <c r="AP85" s="637">
        <v>0.52937500000000004</v>
      </c>
      <c r="AQ85" s="683">
        <v>0.57709490740740743</v>
      </c>
      <c r="AR85" s="683">
        <v>0.5835069444444444</v>
      </c>
      <c r="AS85" s="639">
        <v>4.7719907407407391E-2</v>
      </c>
      <c r="AT85" s="641">
        <v>6.4120370370369661E-3</v>
      </c>
      <c r="AU85" s="639">
        <v>5.4131944444444358E-2</v>
      </c>
      <c r="AV85" s="789">
        <v>17.463012369633759</v>
      </c>
      <c r="AW85" s="636">
        <v>15.394483643361131</v>
      </c>
      <c r="AX85" s="637">
        <v>0.60434027777777777</v>
      </c>
      <c r="AY85" s="633">
        <v>0.63891203703703703</v>
      </c>
      <c r="AZ85" s="633">
        <v>0.65240740740740744</v>
      </c>
      <c r="BA85" s="639">
        <v>3.457175925925926E-2</v>
      </c>
      <c r="BB85" s="635">
        <v>1.3495370370370408E-2</v>
      </c>
      <c r="BC85" s="639">
        <v>4.8067129629629668E-2</v>
      </c>
      <c r="BD85" s="636">
        <v>18.078339471041179</v>
      </c>
      <c r="BE85" s="636">
        <v>13.002648687695643</v>
      </c>
      <c r="BF85" s="758">
        <v>14.43078567610903</v>
      </c>
      <c r="BG85" s="688"/>
      <c r="BH85" s="645">
        <v>0.15008101851851852</v>
      </c>
      <c r="BI85" s="645">
        <v>0.1732407407407407</v>
      </c>
      <c r="BJ85" s="589"/>
      <c r="BK85" s="646">
        <v>60</v>
      </c>
      <c r="BL85" s="647">
        <v>3.6019444444444444</v>
      </c>
      <c r="BM85" s="647">
        <v>4.1577777777777785</v>
      </c>
      <c r="BN85" s="595">
        <v>200</v>
      </c>
      <c r="BO85" s="595">
        <v>0</v>
      </c>
      <c r="BP85" s="648">
        <v>260</v>
      </c>
      <c r="BQ85" s="648">
        <v>260</v>
      </c>
      <c r="BR85" s="648">
        <v>260</v>
      </c>
      <c r="BS85" s="648">
        <v>260</v>
      </c>
      <c r="BT85" s="648">
        <v>260</v>
      </c>
      <c r="BU85" s="648">
        <v>260</v>
      </c>
      <c r="BV85" s="648">
        <v>260</v>
      </c>
      <c r="BW85" s="648">
        <v>260</v>
      </c>
      <c r="BX85" s="649">
        <v>260</v>
      </c>
    </row>
    <row r="86" spans="1:76" s="345" customFormat="1">
      <c r="A86" s="628">
        <v>2</v>
      </c>
      <c r="B86" s="629">
        <v>60</v>
      </c>
      <c r="C86" s="751">
        <v>237</v>
      </c>
      <c r="D86" s="759" t="s">
        <v>4092</v>
      </c>
      <c r="E86" s="759" t="s">
        <v>3904</v>
      </c>
      <c r="F86" s="759" t="s">
        <v>3905</v>
      </c>
      <c r="G86" s="677" t="s">
        <v>257</v>
      </c>
      <c r="H86" s="759" t="s">
        <v>258</v>
      </c>
      <c r="I86" s="726"/>
      <c r="J86" s="827"/>
      <c r="K86" s="821"/>
      <c r="L86" s="821"/>
      <c r="M86" s="634"/>
      <c r="N86" s="635"/>
      <c r="O86" s="634"/>
      <c r="P86" s="789"/>
      <c r="Q86" s="789"/>
      <c r="R86" s="754"/>
      <c r="S86" s="722"/>
      <c r="T86" s="722"/>
      <c r="U86" s="723"/>
      <c r="V86" s="728"/>
      <c r="W86" s="723"/>
      <c r="X86" s="724"/>
      <c r="Y86" s="724"/>
      <c r="Z86" s="632">
        <v>0.4375</v>
      </c>
      <c r="AA86" s="633">
        <v>0.50814814814814813</v>
      </c>
      <c r="AB86" s="633">
        <v>0.51039351851851855</v>
      </c>
      <c r="AC86" s="634">
        <v>7.0648148148148127E-2</v>
      </c>
      <c r="AD86" s="641">
        <v>2.2453703703704253E-3</v>
      </c>
      <c r="AE86" s="634">
        <v>7.2893518518518552E-2</v>
      </c>
      <c r="AF86" s="636">
        <v>14.744429882044562</v>
      </c>
      <c r="AG86" s="636">
        <v>14.290250873293108</v>
      </c>
      <c r="AH86" s="754"/>
      <c r="AI86" s="679"/>
      <c r="AJ86" s="679"/>
      <c r="AK86" s="756"/>
      <c r="AL86" s="686"/>
      <c r="AM86" s="756"/>
      <c r="AN86" s="687"/>
      <c r="AO86" s="841"/>
      <c r="AP86" s="637">
        <v>0.53122685185185192</v>
      </c>
      <c r="AQ86" s="683">
        <v>0.57921296296296299</v>
      </c>
      <c r="AR86" s="683">
        <v>0.58466435185185184</v>
      </c>
      <c r="AS86" s="639">
        <v>4.7986111111111063E-2</v>
      </c>
      <c r="AT86" s="641">
        <v>5.4513888888888529E-3</v>
      </c>
      <c r="AU86" s="639">
        <v>5.3437499999999916E-2</v>
      </c>
      <c r="AV86" s="789">
        <v>17.366136034732271</v>
      </c>
      <c r="AW86" s="636">
        <v>15.594541910331385</v>
      </c>
      <c r="AX86" s="637">
        <v>0.60549768518518521</v>
      </c>
      <c r="AY86" s="633">
        <v>0.64304398148148145</v>
      </c>
      <c r="AZ86" s="633">
        <v>0.65354166666666669</v>
      </c>
      <c r="BA86" s="639">
        <v>3.7546296296296244E-2</v>
      </c>
      <c r="BB86" s="635">
        <v>1.0497685185185235E-2</v>
      </c>
      <c r="BC86" s="639">
        <v>4.8043981481481479E-2</v>
      </c>
      <c r="BD86" s="636">
        <v>16.646115906288532</v>
      </c>
      <c r="BE86" s="636">
        <v>13.008913514815708</v>
      </c>
      <c r="BF86" s="758">
        <v>14.336917562724013</v>
      </c>
      <c r="BG86" s="688"/>
      <c r="BH86" s="645">
        <v>0.15618055555555543</v>
      </c>
      <c r="BI86" s="645">
        <v>0.17437499999999995</v>
      </c>
      <c r="BJ86" s="589"/>
      <c r="BK86" s="646">
        <v>60</v>
      </c>
      <c r="BL86" s="647">
        <v>3.7483333333333335</v>
      </c>
      <c r="BM86" s="647">
        <v>4.1850000000000005</v>
      </c>
      <c r="BN86" s="595">
        <v>195</v>
      </c>
      <c r="BO86" s="595">
        <v>-1.6333333333333333</v>
      </c>
      <c r="BP86" s="648">
        <v>253.36666666666667</v>
      </c>
      <c r="BQ86" s="648">
        <v>253.36666666666667</v>
      </c>
      <c r="BR86" s="648">
        <v>253.36666666666667</v>
      </c>
      <c r="BS86" s="648">
        <v>253.36666666666667</v>
      </c>
      <c r="BT86" s="648">
        <v>253.36666666666667</v>
      </c>
      <c r="BU86" s="648">
        <v>253.36666666666667</v>
      </c>
      <c r="BV86" s="648">
        <v>253.36666666666667</v>
      </c>
      <c r="BW86" s="648">
        <v>253.36666666666667</v>
      </c>
      <c r="BX86" s="649">
        <v>253.36666666666667</v>
      </c>
    </row>
    <row r="87" spans="1:76" s="345" customFormat="1">
      <c r="A87" s="628">
        <v>3</v>
      </c>
      <c r="B87" s="629">
        <v>60</v>
      </c>
      <c r="C87" s="751">
        <v>254</v>
      </c>
      <c r="D87" s="690" t="s">
        <v>4093</v>
      </c>
      <c r="E87" s="690" t="s">
        <v>4094</v>
      </c>
      <c r="F87" s="690" t="s">
        <v>4095</v>
      </c>
      <c r="G87" s="677" t="s">
        <v>4325</v>
      </c>
      <c r="H87" s="690" t="s">
        <v>256</v>
      </c>
      <c r="I87" s="726"/>
      <c r="J87" s="827"/>
      <c r="K87" s="821"/>
      <c r="L87" s="821"/>
      <c r="M87" s="634"/>
      <c r="N87" s="635"/>
      <c r="O87" s="634"/>
      <c r="P87" s="789"/>
      <c r="Q87" s="789"/>
      <c r="R87" s="754"/>
      <c r="S87" s="722"/>
      <c r="T87" s="722"/>
      <c r="U87" s="723"/>
      <c r="V87" s="728"/>
      <c r="W87" s="723"/>
      <c r="X87" s="724"/>
      <c r="Y87" s="724"/>
      <c r="Z87" s="632">
        <v>0.4375</v>
      </c>
      <c r="AA87" s="633">
        <v>0.50745370370370368</v>
      </c>
      <c r="AB87" s="633">
        <v>0.51239583333333327</v>
      </c>
      <c r="AC87" s="634">
        <v>6.9953703703703685E-2</v>
      </c>
      <c r="AD87" s="641">
        <v>4.942129629629588E-3</v>
      </c>
      <c r="AE87" s="634">
        <v>7.4895833333333273E-2</v>
      </c>
      <c r="AF87" s="636">
        <v>14.890800794176045</v>
      </c>
      <c r="AG87" s="636">
        <v>13.908205841446454</v>
      </c>
      <c r="AH87" s="754"/>
      <c r="AI87" s="679"/>
      <c r="AJ87" s="679"/>
      <c r="AK87" s="756"/>
      <c r="AL87" s="686"/>
      <c r="AM87" s="756"/>
      <c r="AN87" s="687"/>
      <c r="AO87" s="841"/>
      <c r="AP87" s="637">
        <v>0.53322916666666664</v>
      </c>
      <c r="AQ87" s="683">
        <v>0.59223379629629636</v>
      </c>
      <c r="AR87" s="683">
        <v>0.59881944444444446</v>
      </c>
      <c r="AS87" s="639">
        <v>5.9004629629629712E-2</v>
      </c>
      <c r="AT87" s="641">
        <v>6.5856481481481044E-3</v>
      </c>
      <c r="AU87" s="639">
        <v>6.5590277777777817E-2</v>
      </c>
      <c r="AV87" s="789">
        <v>14.123185562965869</v>
      </c>
      <c r="AW87" s="636">
        <v>12.705134992059291</v>
      </c>
      <c r="AX87" s="637">
        <v>0.61965277777777783</v>
      </c>
      <c r="AY87" s="633">
        <v>0.67349537037037033</v>
      </c>
      <c r="AZ87" s="633">
        <v>0.68092592592592593</v>
      </c>
      <c r="BA87" s="639">
        <v>5.3842592592592498E-2</v>
      </c>
      <c r="BB87" s="635">
        <v>7.4305555555556069E-3</v>
      </c>
      <c r="BC87" s="639">
        <v>6.1273148148148104E-2</v>
      </c>
      <c r="BD87" s="636">
        <v>11.607910576096304</v>
      </c>
      <c r="BE87" s="636">
        <v>10.200226671703815</v>
      </c>
      <c r="BF87" s="758">
        <v>12.391005048187244</v>
      </c>
      <c r="BG87" s="688"/>
      <c r="BH87" s="645">
        <v>0.18280092592592589</v>
      </c>
      <c r="BI87" s="645">
        <v>0.20175925925925919</v>
      </c>
      <c r="BJ87" s="589"/>
      <c r="BK87" s="646">
        <v>60</v>
      </c>
      <c r="BL87" s="647">
        <v>4.3872222222222224</v>
      </c>
      <c r="BM87" s="647">
        <v>4.8422222222222215</v>
      </c>
      <c r="BN87" s="595">
        <v>190</v>
      </c>
      <c r="BO87" s="595">
        <v>-41.06666666666667</v>
      </c>
      <c r="BP87" s="648">
        <v>208.93333333333334</v>
      </c>
      <c r="BQ87" s="648">
        <v>208.93333333333334</v>
      </c>
      <c r="BR87" s="648">
        <v>208.93333333333334</v>
      </c>
      <c r="BS87" s="648">
        <v>208.93333333333334</v>
      </c>
      <c r="BT87" s="648">
        <v>208.93333333333334</v>
      </c>
      <c r="BU87" s="648">
        <v>208.93333333333334</v>
      </c>
      <c r="BV87" s="648">
        <v>208.93333333333334</v>
      </c>
      <c r="BW87" s="648">
        <v>208.93333333333334</v>
      </c>
      <c r="BX87" s="649">
        <v>208.93333333333334</v>
      </c>
    </row>
    <row r="88" spans="1:76" s="345" customFormat="1">
      <c r="A88" s="628">
        <v>4</v>
      </c>
      <c r="B88" s="629">
        <v>60</v>
      </c>
      <c r="C88" s="751">
        <v>250</v>
      </c>
      <c r="D88" s="759" t="s">
        <v>3906</v>
      </c>
      <c r="E88" s="759" t="s">
        <v>3907</v>
      </c>
      <c r="F88" s="759" t="s">
        <v>3908</v>
      </c>
      <c r="G88" s="677" t="s">
        <v>4326</v>
      </c>
      <c r="H88" s="759" t="s">
        <v>3035</v>
      </c>
      <c r="I88" s="726"/>
      <c r="J88" s="827"/>
      <c r="K88" s="821"/>
      <c r="L88" s="821"/>
      <c r="M88" s="634"/>
      <c r="N88" s="635"/>
      <c r="O88" s="634"/>
      <c r="P88" s="789"/>
      <c r="Q88" s="789"/>
      <c r="R88" s="754"/>
      <c r="S88" s="722"/>
      <c r="T88" s="722"/>
      <c r="U88" s="723"/>
      <c r="V88" s="728"/>
      <c r="W88" s="723"/>
      <c r="X88" s="724"/>
      <c r="Y88" s="724"/>
      <c r="Z88" s="632">
        <v>0.4375</v>
      </c>
      <c r="AA88" s="633">
        <v>0.50575231481481475</v>
      </c>
      <c r="AB88" s="633">
        <v>0.51128472222222221</v>
      </c>
      <c r="AC88" s="634">
        <v>6.8252314814814752E-2</v>
      </c>
      <c r="AD88" s="641">
        <v>5.5324074074074581E-3</v>
      </c>
      <c r="AE88" s="634">
        <v>7.378472222222221E-2</v>
      </c>
      <c r="AF88" s="636">
        <v>15.26199762591148</v>
      </c>
      <c r="AG88" s="636">
        <v>14.117647058823531</v>
      </c>
      <c r="AH88" s="754"/>
      <c r="AI88" s="679"/>
      <c r="AJ88" s="679"/>
      <c r="AK88" s="756"/>
      <c r="AL88" s="686"/>
      <c r="AM88" s="756"/>
      <c r="AN88" s="687"/>
      <c r="AO88" s="841"/>
      <c r="AP88" s="637">
        <v>0.53211805555555558</v>
      </c>
      <c r="AQ88" s="683">
        <v>0.58405092592592589</v>
      </c>
      <c r="AR88" s="683">
        <v>0.59722222222222221</v>
      </c>
      <c r="AS88" s="639">
        <v>5.193287037037031E-2</v>
      </c>
      <c r="AT88" s="641">
        <v>1.317129629629632E-2</v>
      </c>
      <c r="AU88" s="639">
        <v>6.510416666666663E-2</v>
      </c>
      <c r="AV88" s="789">
        <v>16.046356139959883</v>
      </c>
      <c r="AW88" s="636">
        <v>12.8</v>
      </c>
      <c r="AX88" s="637">
        <v>0.61805555555555558</v>
      </c>
      <c r="AY88" s="633">
        <v>0.67326388888888899</v>
      </c>
      <c r="AZ88" s="633">
        <v>0.68486111111111114</v>
      </c>
      <c r="BA88" s="639">
        <v>5.5208333333333415E-2</v>
      </c>
      <c r="BB88" s="635">
        <v>1.1597222222222148E-2</v>
      </c>
      <c r="BC88" s="639">
        <v>6.6805555555555562E-2</v>
      </c>
      <c r="BD88" s="636">
        <v>11.320754716981133</v>
      </c>
      <c r="BE88" s="636">
        <v>9.3555093555093549</v>
      </c>
      <c r="BF88" s="758">
        <v>12.153950033760973</v>
      </c>
      <c r="BG88" s="688"/>
      <c r="BH88" s="645">
        <v>0.17539351851851848</v>
      </c>
      <c r="BI88" s="645">
        <v>0.2056944444444444</v>
      </c>
      <c r="BJ88" s="589"/>
      <c r="BK88" s="646">
        <v>60</v>
      </c>
      <c r="BL88" s="647">
        <v>4.2094444444444443</v>
      </c>
      <c r="BM88" s="647">
        <v>4.9366666666666665</v>
      </c>
      <c r="BN88" s="595">
        <v>185</v>
      </c>
      <c r="BO88" s="595">
        <v>-46.733333333333334</v>
      </c>
      <c r="BP88" s="648">
        <v>198.26666666666665</v>
      </c>
      <c r="BQ88" s="648">
        <v>198.26666666666665</v>
      </c>
      <c r="BR88" s="648">
        <v>198.26666666666665</v>
      </c>
      <c r="BS88" s="648">
        <v>198.26666666666665</v>
      </c>
      <c r="BT88" s="648">
        <v>198.26666666666665</v>
      </c>
      <c r="BU88" s="648">
        <v>198.26666666666665</v>
      </c>
      <c r="BV88" s="648">
        <v>198.26666666666665</v>
      </c>
      <c r="BW88" s="648">
        <v>198.26666666666665</v>
      </c>
      <c r="BX88" s="649">
        <v>198.26666666666665</v>
      </c>
    </row>
    <row r="89" spans="1:76" s="345" customFormat="1">
      <c r="A89" s="628">
        <v>5</v>
      </c>
      <c r="B89" s="629">
        <v>60</v>
      </c>
      <c r="C89" s="751">
        <v>272</v>
      </c>
      <c r="D89" s="721" t="s">
        <v>4039</v>
      </c>
      <c r="E89" s="721" t="s">
        <v>4096</v>
      </c>
      <c r="F89" s="721"/>
      <c r="G89" s="677" t="s">
        <v>4327</v>
      </c>
      <c r="H89" s="690" t="s">
        <v>776</v>
      </c>
      <c r="I89" s="726"/>
      <c r="J89" s="827"/>
      <c r="K89" s="821"/>
      <c r="L89" s="821"/>
      <c r="M89" s="634"/>
      <c r="N89" s="635"/>
      <c r="O89" s="634"/>
      <c r="P89" s="789"/>
      <c r="Q89" s="789"/>
      <c r="R89" s="754"/>
      <c r="S89" s="722"/>
      <c r="T89" s="722"/>
      <c r="U89" s="723"/>
      <c r="V89" s="728"/>
      <c r="W89" s="723"/>
      <c r="X89" s="724"/>
      <c r="Y89" s="724"/>
      <c r="Z89" s="632">
        <v>0.4375</v>
      </c>
      <c r="AA89" s="633">
        <v>0.50748842592592591</v>
      </c>
      <c r="AB89" s="633">
        <v>0.51197916666666665</v>
      </c>
      <c r="AC89" s="634">
        <v>6.9988425925925912E-2</v>
      </c>
      <c r="AD89" s="641">
        <v>4.4907407407407396E-3</v>
      </c>
      <c r="AE89" s="634">
        <v>7.4479166666666652E-2</v>
      </c>
      <c r="AF89" s="636">
        <v>14.88341326277493</v>
      </c>
      <c r="AG89" s="636">
        <v>13.986013986013987</v>
      </c>
      <c r="AH89" s="754"/>
      <c r="AI89" s="679"/>
      <c r="AJ89" s="679"/>
      <c r="AK89" s="756"/>
      <c r="AL89" s="686"/>
      <c r="AM89" s="756"/>
      <c r="AN89" s="687"/>
      <c r="AO89" s="841"/>
      <c r="AP89" s="637">
        <v>0.53281250000000002</v>
      </c>
      <c r="AQ89" s="683">
        <v>0.59165509259259264</v>
      </c>
      <c r="AR89" s="683">
        <v>0.60203703703703704</v>
      </c>
      <c r="AS89" s="639">
        <v>5.8842592592592613E-2</v>
      </c>
      <c r="AT89" s="641">
        <v>1.0381944444444402E-2</v>
      </c>
      <c r="AU89" s="639">
        <v>6.9224537037037015E-2</v>
      </c>
      <c r="AV89" s="789">
        <v>14.162077104642016</v>
      </c>
      <c r="AW89" s="636">
        <v>12.038120715599399</v>
      </c>
      <c r="AX89" s="637">
        <v>0.62287037037037041</v>
      </c>
      <c r="AY89" s="633">
        <v>0.6830208333333333</v>
      </c>
      <c r="AZ89" s="633">
        <v>0.68685185185185194</v>
      </c>
      <c r="BA89" s="639">
        <v>6.0150462962962892E-2</v>
      </c>
      <c r="BB89" s="635">
        <v>3.8310185185186363E-3</v>
      </c>
      <c r="BC89" s="639">
        <v>6.3981481481481528E-2</v>
      </c>
      <c r="BD89" s="636">
        <v>10.390609967288819</v>
      </c>
      <c r="BE89" s="636">
        <v>9.7684515195369048</v>
      </c>
      <c r="BF89" s="758">
        <v>12.037449843958983</v>
      </c>
      <c r="BG89" s="688"/>
      <c r="BH89" s="645">
        <v>0.18898148148148142</v>
      </c>
      <c r="BI89" s="645">
        <v>0.20768518518518519</v>
      </c>
      <c r="BJ89" s="589"/>
      <c r="BK89" s="646">
        <v>60</v>
      </c>
      <c r="BL89" s="647">
        <v>4.5355555555555558</v>
      </c>
      <c r="BM89" s="647">
        <v>4.9844444444444447</v>
      </c>
      <c r="BN89" s="595">
        <v>180</v>
      </c>
      <c r="BO89" s="595">
        <v>-49.6</v>
      </c>
      <c r="BP89" s="648">
        <v>190.4</v>
      </c>
      <c r="BQ89" s="648">
        <v>190.4</v>
      </c>
      <c r="BR89" s="648">
        <v>190.4</v>
      </c>
      <c r="BS89" s="648">
        <v>190.4</v>
      </c>
      <c r="BT89" s="648">
        <v>190.4</v>
      </c>
      <c r="BU89" s="648">
        <v>190.4</v>
      </c>
      <c r="BV89" s="648">
        <v>190.4</v>
      </c>
      <c r="BW89" s="648">
        <v>190.4</v>
      </c>
      <c r="BX89" s="649">
        <v>190.4</v>
      </c>
    </row>
    <row r="90" spans="1:76" s="345" customFormat="1">
      <c r="A90" s="628">
        <v>6</v>
      </c>
      <c r="B90" s="629">
        <v>60</v>
      </c>
      <c r="C90" s="751">
        <v>274</v>
      </c>
      <c r="D90" s="721" t="s">
        <v>4097</v>
      </c>
      <c r="E90" s="721" t="s">
        <v>3928</v>
      </c>
      <c r="F90" s="721" t="s">
        <v>4090</v>
      </c>
      <c r="G90" s="677" t="s">
        <v>4328</v>
      </c>
      <c r="H90" s="690" t="s">
        <v>4098</v>
      </c>
      <c r="I90" s="726"/>
      <c r="J90" s="827"/>
      <c r="K90" s="821"/>
      <c r="L90" s="821"/>
      <c r="M90" s="634"/>
      <c r="N90" s="635"/>
      <c r="O90" s="634"/>
      <c r="P90" s="789"/>
      <c r="Q90" s="789"/>
      <c r="R90" s="754"/>
      <c r="S90" s="722"/>
      <c r="T90" s="722"/>
      <c r="U90" s="723"/>
      <c r="V90" s="728"/>
      <c r="W90" s="723"/>
      <c r="X90" s="724"/>
      <c r="Y90" s="724"/>
      <c r="Z90" s="632">
        <v>0.4375</v>
      </c>
      <c r="AA90" s="633">
        <v>0.54297453703703702</v>
      </c>
      <c r="AB90" s="633">
        <v>0.54446759259259259</v>
      </c>
      <c r="AC90" s="634">
        <v>0.10547453703703702</v>
      </c>
      <c r="AD90" s="641">
        <v>1.4930555555555669E-3</v>
      </c>
      <c r="AE90" s="634">
        <v>0.10696759259259259</v>
      </c>
      <c r="AF90" s="636">
        <v>9.8760013168001759</v>
      </c>
      <c r="AG90" s="636">
        <v>9.7381519151698779</v>
      </c>
      <c r="AH90" s="754"/>
      <c r="AI90" s="679"/>
      <c r="AJ90" s="679"/>
      <c r="AK90" s="756"/>
      <c r="AL90" s="686"/>
      <c r="AM90" s="756"/>
      <c r="AN90" s="687"/>
      <c r="AO90" s="841"/>
      <c r="AP90" s="637">
        <v>0.56530092592592596</v>
      </c>
      <c r="AQ90" s="683">
        <v>0.63807870370370368</v>
      </c>
      <c r="AR90" s="683">
        <v>0.63982638888888888</v>
      </c>
      <c r="AS90" s="639">
        <v>7.2777777777777719E-2</v>
      </c>
      <c r="AT90" s="641">
        <v>1.7476851851851993E-3</v>
      </c>
      <c r="AU90" s="639">
        <v>7.4525462962962918E-2</v>
      </c>
      <c r="AV90" s="789">
        <v>11.450381679389311</v>
      </c>
      <c r="AW90" s="636">
        <v>11.181860537350522</v>
      </c>
      <c r="AX90" s="637">
        <v>0.66065972222222225</v>
      </c>
      <c r="AY90" s="633">
        <v>0.71775462962962966</v>
      </c>
      <c r="AZ90" s="633">
        <v>0.7195717592592592</v>
      </c>
      <c r="BA90" s="639">
        <v>5.7094907407407414E-2</v>
      </c>
      <c r="BB90" s="635">
        <v>1.8171296296295436E-3</v>
      </c>
      <c r="BC90" s="639">
        <v>5.8912037037036957E-2</v>
      </c>
      <c r="BD90" s="636">
        <v>10.946685586863978</v>
      </c>
      <c r="BE90" s="636">
        <v>10.609037328094304</v>
      </c>
      <c r="BF90" s="758">
        <v>10.399114149535411</v>
      </c>
      <c r="BG90" s="688"/>
      <c r="BH90" s="645">
        <v>0.23534722222222215</v>
      </c>
      <c r="BI90" s="645">
        <v>0.24040509259259246</v>
      </c>
      <c r="BJ90" s="589"/>
      <c r="BK90" s="646">
        <v>60</v>
      </c>
      <c r="BL90" s="647">
        <v>5.6483333333333325</v>
      </c>
      <c r="BM90" s="647">
        <v>5.7697222222222218</v>
      </c>
      <c r="BN90" s="595">
        <v>175</v>
      </c>
      <c r="BO90" s="595">
        <v>-96.716666666666669</v>
      </c>
      <c r="BP90" s="648">
        <v>138.28333333333333</v>
      </c>
      <c r="BQ90" s="648">
        <v>138.28333333333333</v>
      </c>
      <c r="BR90" s="648">
        <v>138.28333333333333</v>
      </c>
      <c r="BS90" s="648">
        <v>138.28333333333333</v>
      </c>
      <c r="BT90" s="648">
        <v>138.28333333333333</v>
      </c>
      <c r="BU90" s="648">
        <v>138.28333333333333</v>
      </c>
      <c r="BV90" s="648">
        <v>138.28333333333333</v>
      </c>
      <c r="BW90" s="648">
        <v>138.28333333333333</v>
      </c>
      <c r="BX90" s="649">
        <v>138.28333333333333</v>
      </c>
    </row>
    <row r="91" spans="1:76" s="345" customFormat="1">
      <c r="A91" s="691">
        <v>7</v>
      </c>
      <c r="B91" s="692">
        <v>60</v>
      </c>
      <c r="C91" s="765">
        <v>280</v>
      </c>
      <c r="D91" s="778" t="s">
        <v>4099</v>
      </c>
      <c r="E91" s="778" t="s">
        <v>3904</v>
      </c>
      <c r="F91" s="778" t="s">
        <v>3905</v>
      </c>
      <c r="G91" s="695" t="s">
        <v>249</v>
      </c>
      <c r="H91" s="778" t="s">
        <v>250</v>
      </c>
      <c r="I91" s="767" t="s">
        <v>81</v>
      </c>
      <c r="J91" s="843"/>
      <c r="K91" s="844"/>
      <c r="L91" s="844"/>
      <c r="M91" s="641"/>
      <c r="N91" s="641"/>
      <c r="O91" s="641"/>
      <c r="P91" s="793"/>
      <c r="Q91" s="793"/>
      <c r="R91" s="773"/>
      <c r="S91" s="727"/>
      <c r="T91" s="727"/>
      <c r="U91" s="728"/>
      <c r="V91" s="728"/>
      <c r="W91" s="728"/>
      <c r="X91" s="729"/>
      <c r="Y91" s="729"/>
      <c r="Z91" s="700">
        <v>0.4375</v>
      </c>
      <c r="AA91" s="652">
        <v>0.50821759259259258</v>
      </c>
      <c r="AB91" s="652">
        <v>0.50952546296296297</v>
      </c>
      <c r="AC91" s="641">
        <v>7.0717592592592582E-2</v>
      </c>
      <c r="AD91" s="641">
        <v>1.3078703703703898E-3</v>
      </c>
      <c r="AE91" s="641">
        <v>7.2025462962962972E-2</v>
      </c>
      <c r="AF91" s="701">
        <v>14.729950900163667</v>
      </c>
      <c r="AG91" s="701">
        <v>14.462477904547644</v>
      </c>
      <c r="AH91" s="773"/>
      <c r="AI91" s="697"/>
      <c r="AJ91" s="697"/>
      <c r="AK91" s="775"/>
      <c r="AL91" s="698"/>
      <c r="AM91" s="775"/>
      <c r="AN91" s="699"/>
      <c r="AO91" s="729"/>
      <c r="AP91" s="702">
        <v>0.53035879629629634</v>
      </c>
      <c r="AQ91" s="704">
        <v>0.57879629629629636</v>
      </c>
      <c r="AR91" s="704">
        <v>0.58275462962962965</v>
      </c>
      <c r="AS91" s="703">
        <v>4.8437500000000022E-2</v>
      </c>
      <c r="AT91" s="641">
        <v>3.958333333333286E-3</v>
      </c>
      <c r="AU91" s="703">
        <v>5.2395833333333308E-2</v>
      </c>
      <c r="AV91" s="793">
        <v>17.20430107526882</v>
      </c>
      <c r="AW91" s="701">
        <v>15.904572564612325</v>
      </c>
      <c r="AX91" s="702">
        <v>0.60358796296296302</v>
      </c>
      <c r="AY91" s="794"/>
      <c r="AZ91" s="794"/>
      <c r="BA91" s="773"/>
      <c r="BB91" s="728"/>
      <c r="BC91" s="773"/>
      <c r="BD91" s="729"/>
      <c r="BE91" s="729"/>
      <c r="BF91" s="729"/>
      <c r="BG91" s="708"/>
      <c r="BH91" s="709"/>
      <c r="BI91" s="709"/>
      <c r="BJ91" s="710"/>
      <c r="BK91" s="848"/>
      <c r="BL91" s="712"/>
      <c r="BM91" s="712"/>
      <c r="BN91" s="713"/>
      <c r="BO91" s="713"/>
      <c r="BP91" s="714"/>
      <c r="BQ91" s="714"/>
      <c r="BR91" s="714"/>
      <c r="BS91" s="714"/>
      <c r="BT91" s="714"/>
      <c r="BU91" s="714"/>
      <c r="BV91" s="714"/>
      <c r="BW91" s="714"/>
      <c r="BX91" s="715"/>
    </row>
    <row r="92" spans="1:76">
      <c r="A92" s="855" t="s">
        <v>0</v>
      </c>
      <c r="B92" s="856">
        <v>40</v>
      </c>
      <c r="C92" s="857" t="s">
        <v>54</v>
      </c>
      <c r="D92" s="857"/>
      <c r="E92" s="857"/>
      <c r="F92" s="857"/>
      <c r="G92" s="857"/>
      <c r="H92" s="857"/>
      <c r="I92" s="857"/>
      <c r="J92" s="858"/>
      <c r="K92" s="859"/>
      <c r="L92" s="859"/>
      <c r="M92" s="860"/>
      <c r="N92" s="860"/>
      <c r="O92" s="860"/>
      <c r="P92" s="861"/>
      <c r="Q92" s="861"/>
      <c r="R92" s="860"/>
      <c r="S92" s="860"/>
      <c r="T92" s="860"/>
      <c r="U92" s="860"/>
      <c r="V92" s="862"/>
      <c r="W92" s="860"/>
      <c r="X92" s="860"/>
      <c r="Y92" s="860"/>
      <c r="Z92" s="863"/>
      <c r="AA92" s="864"/>
      <c r="AB92" s="864"/>
      <c r="AC92" s="864"/>
      <c r="AD92" s="865"/>
      <c r="AE92" s="864"/>
      <c r="AF92" s="864"/>
      <c r="AG92" s="864"/>
      <c r="AH92" s="866"/>
      <c r="AI92" s="864"/>
      <c r="AJ92" s="864"/>
      <c r="AK92" s="866"/>
      <c r="AL92" s="867"/>
      <c r="AM92" s="866"/>
      <c r="AN92" s="866"/>
      <c r="AO92" s="866"/>
      <c r="AP92" s="868"/>
      <c r="AQ92" s="869"/>
      <c r="AR92" s="869"/>
      <c r="AS92" s="868"/>
      <c r="AT92" s="870"/>
      <c r="AU92" s="868"/>
      <c r="AV92" s="866"/>
      <c r="AW92" s="866"/>
      <c r="AX92" s="868"/>
      <c r="AY92" s="868"/>
      <c r="AZ92" s="868"/>
      <c r="BA92" s="868"/>
      <c r="BB92" s="871"/>
      <c r="BC92" s="868"/>
      <c r="BD92" s="868"/>
      <c r="BE92" s="868"/>
      <c r="BF92" s="868"/>
      <c r="BG92" s="872"/>
      <c r="BH92" s="866"/>
      <c r="BI92" s="856">
        <v>40</v>
      </c>
      <c r="BJ92" s="589"/>
      <c r="BK92" s="873">
        <v>0.67013888888888884</v>
      </c>
      <c r="BL92" s="874"/>
      <c r="BM92" s="875"/>
      <c r="BN92" s="875"/>
      <c r="BO92" s="875"/>
      <c r="BP92" s="875"/>
      <c r="BQ92" s="875"/>
      <c r="BR92" s="875"/>
      <c r="BS92" s="875"/>
      <c r="BT92" s="875"/>
      <c r="BU92" s="875"/>
      <c r="BV92" s="875"/>
      <c r="BW92" s="875"/>
      <c r="BX92" s="649"/>
    </row>
    <row r="93" spans="1:76" s="345" customFormat="1">
      <c r="A93" s="628">
        <v>1</v>
      </c>
      <c r="B93" s="629">
        <v>40</v>
      </c>
      <c r="C93" s="854">
        <v>17</v>
      </c>
      <c r="D93" s="721" t="s">
        <v>3954</v>
      </c>
      <c r="E93" s="721" t="s">
        <v>3955</v>
      </c>
      <c r="F93" s="721" t="s">
        <v>3956</v>
      </c>
      <c r="G93" s="677" t="s">
        <v>4329</v>
      </c>
      <c r="H93" s="690" t="s">
        <v>311</v>
      </c>
      <c r="I93" s="726"/>
      <c r="J93" s="827"/>
      <c r="K93" s="821"/>
      <c r="L93" s="821"/>
      <c r="M93" s="634"/>
      <c r="N93" s="635"/>
      <c r="O93" s="634"/>
      <c r="P93" s="789"/>
      <c r="Q93" s="789"/>
      <c r="R93" s="754"/>
      <c r="S93" s="722"/>
      <c r="T93" s="722"/>
      <c r="U93" s="723"/>
      <c r="V93" s="728"/>
      <c r="W93" s="723"/>
      <c r="X93" s="724"/>
      <c r="Y93" s="724"/>
      <c r="Z93" s="632">
        <v>0.52083333333333337</v>
      </c>
      <c r="AA93" s="633">
        <v>0.57201388888888893</v>
      </c>
      <c r="AB93" s="633">
        <v>0.57723379629629623</v>
      </c>
      <c r="AC93" s="634">
        <v>5.1180555555555562E-2</v>
      </c>
      <c r="AD93" s="641">
        <v>5.2199074074072982E-3</v>
      </c>
      <c r="AE93" s="634">
        <v>5.6400462962962861E-2</v>
      </c>
      <c r="AF93" s="636">
        <v>20.352781546811396</v>
      </c>
      <c r="AG93" s="636">
        <v>18.46911553457829</v>
      </c>
      <c r="AH93" s="639"/>
      <c r="AI93" s="821"/>
      <c r="AJ93" s="821"/>
      <c r="AK93" s="639"/>
      <c r="AL93" s="635"/>
      <c r="AM93" s="639"/>
      <c r="AN93" s="789"/>
      <c r="AO93" s="789"/>
      <c r="AP93" s="639"/>
      <c r="AQ93" s="821"/>
      <c r="AR93" s="821"/>
      <c r="AS93" s="639"/>
      <c r="AT93" s="641"/>
      <c r="AU93" s="639"/>
      <c r="AV93" s="789"/>
      <c r="AW93" s="789"/>
      <c r="AX93" s="637">
        <v>0.5980671296296296</v>
      </c>
      <c r="AY93" s="633">
        <v>0.63402777777777775</v>
      </c>
      <c r="AZ93" s="633">
        <v>0.63848379629629626</v>
      </c>
      <c r="BA93" s="639">
        <v>3.5960648148148144E-2</v>
      </c>
      <c r="BB93" s="635">
        <v>4.4560185185185119E-3</v>
      </c>
      <c r="BC93" s="639">
        <v>4.0416666666666656E-2</v>
      </c>
      <c r="BD93" s="636">
        <v>17.380109430318633</v>
      </c>
      <c r="BE93" s="636">
        <v>15.463917525773196</v>
      </c>
      <c r="BF93" s="758">
        <v>17.214584578601315</v>
      </c>
      <c r="BG93" s="688"/>
      <c r="BH93" s="645">
        <v>8.7141203703703707E-2</v>
      </c>
      <c r="BI93" s="645">
        <v>9.6817129629629517E-2</v>
      </c>
      <c r="BJ93" s="589"/>
      <c r="BK93" s="646">
        <v>40</v>
      </c>
      <c r="BL93" s="647">
        <v>2.091388888888889</v>
      </c>
      <c r="BM93" s="647">
        <v>2.3236111111111111</v>
      </c>
      <c r="BN93" s="595">
        <v>200</v>
      </c>
      <c r="BO93" s="595">
        <v>0</v>
      </c>
      <c r="BP93" s="648">
        <v>240</v>
      </c>
      <c r="BQ93" s="648">
        <v>240</v>
      </c>
      <c r="BR93" s="648">
        <v>240</v>
      </c>
      <c r="BS93" s="648">
        <v>240</v>
      </c>
      <c r="BT93" s="648">
        <v>240</v>
      </c>
      <c r="BU93" s="648">
        <v>240</v>
      </c>
      <c r="BV93" s="648">
        <v>240</v>
      </c>
      <c r="BW93" s="648">
        <v>240</v>
      </c>
      <c r="BX93" s="649">
        <v>240</v>
      </c>
    </row>
    <row r="94" spans="1:76" s="345" customFormat="1">
      <c r="A94" s="628">
        <v>2</v>
      </c>
      <c r="B94" s="629">
        <v>40</v>
      </c>
      <c r="C94" s="752">
        <v>359</v>
      </c>
      <c r="D94" s="876" t="s">
        <v>4100</v>
      </c>
      <c r="E94" s="876" t="s">
        <v>4094</v>
      </c>
      <c r="F94" s="876" t="s">
        <v>4095</v>
      </c>
      <c r="G94" s="677" t="s">
        <v>4330</v>
      </c>
      <c r="H94" s="876" t="s">
        <v>317</v>
      </c>
      <c r="I94" s="726"/>
      <c r="J94" s="827"/>
      <c r="K94" s="821"/>
      <c r="L94" s="821"/>
      <c r="M94" s="634"/>
      <c r="N94" s="635"/>
      <c r="O94" s="634"/>
      <c r="P94" s="789"/>
      <c r="Q94" s="789"/>
      <c r="R94" s="754"/>
      <c r="S94" s="722"/>
      <c r="T94" s="722"/>
      <c r="U94" s="723"/>
      <c r="V94" s="728"/>
      <c r="W94" s="723"/>
      <c r="X94" s="724"/>
      <c r="Y94" s="724"/>
      <c r="Z94" s="632">
        <v>0.52083333333333337</v>
      </c>
      <c r="AA94" s="633">
        <v>0.57431712962962966</v>
      </c>
      <c r="AB94" s="633">
        <v>0.58020833333333333</v>
      </c>
      <c r="AC94" s="634">
        <v>5.3483796296296293E-2</v>
      </c>
      <c r="AD94" s="641">
        <v>5.8912037037036624E-3</v>
      </c>
      <c r="AE94" s="634">
        <v>5.9374999999999956E-2</v>
      </c>
      <c r="AF94" s="636">
        <v>19.476303830339756</v>
      </c>
      <c r="AG94" s="636">
        <v>17.543859649122805</v>
      </c>
      <c r="AH94" s="639"/>
      <c r="AI94" s="821"/>
      <c r="AJ94" s="821"/>
      <c r="AK94" s="639"/>
      <c r="AL94" s="635"/>
      <c r="AM94" s="639"/>
      <c r="AN94" s="789"/>
      <c r="AO94" s="789"/>
      <c r="AP94" s="639"/>
      <c r="AQ94" s="821"/>
      <c r="AR94" s="821"/>
      <c r="AS94" s="639"/>
      <c r="AT94" s="641"/>
      <c r="AU94" s="639"/>
      <c r="AV94" s="789"/>
      <c r="AW94" s="789"/>
      <c r="AX94" s="637">
        <v>0.6010416666666667</v>
      </c>
      <c r="AY94" s="633">
        <v>0.63596064814814812</v>
      </c>
      <c r="AZ94" s="633">
        <v>0.64483796296296292</v>
      </c>
      <c r="BA94" s="639">
        <v>3.4918981481481426E-2</v>
      </c>
      <c r="BB94" s="635">
        <v>8.8773148148147962E-3</v>
      </c>
      <c r="BC94" s="639">
        <v>4.3796296296296222E-2</v>
      </c>
      <c r="BD94" s="636">
        <v>17.898574743122307</v>
      </c>
      <c r="BE94" s="636">
        <v>14.27061310782241</v>
      </c>
      <c r="BF94" s="758">
        <v>15.608064166486017</v>
      </c>
      <c r="BG94" s="688"/>
      <c r="BH94" s="645">
        <v>8.8402777777777719E-2</v>
      </c>
      <c r="BI94" s="645">
        <v>0.10317129629629618</v>
      </c>
      <c r="BJ94" s="589"/>
      <c r="BK94" s="646">
        <v>40</v>
      </c>
      <c r="BL94" s="647">
        <v>2.1216666666666666</v>
      </c>
      <c r="BM94" s="647">
        <v>2.4761111111111114</v>
      </c>
      <c r="BN94" s="595">
        <v>195</v>
      </c>
      <c r="BO94" s="595">
        <v>-9.15</v>
      </c>
      <c r="BP94" s="648">
        <v>225.85</v>
      </c>
      <c r="BQ94" s="648">
        <v>225.85</v>
      </c>
      <c r="BR94" s="648">
        <v>225.85</v>
      </c>
      <c r="BS94" s="648">
        <v>225.85</v>
      </c>
      <c r="BT94" s="648">
        <v>225.85</v>
      </c>
      <c r="BU94" s="648">
        <v>225.85</v>
      </c>
      <c r="BV94" s="648">
        <v>225.85</v>
      </c>
      <c r="BW94" s="648">
        <v>225.85</v>
      </c>
      <c r="BX94" s="649">
        <v>225.85</v>
      </c>
    </row>
    <row r="95" spans="1:76" s="345" customFormat="1">
      <c r="A95" s="628">
        <v>3</v>
      </c>
      <c r="B95" s="629">
        <v>40</v>
      </c>
      <c r="C95" s="854">
        <v>342</v>
      </c>
      <c r="D95" s="721" t="s">
        <v>4101</v>
      </c>
      <c r="E95" s="721" t="s">
        <v>4096</v>
      </c>
      <c r="F95" s="721"/>
      <c r="G95" s="677" t="s">
        <v>4331</v>
      </c>
      <c r="H95" s="721" t="s">
        <v>313</v>
      </c>
      <c r="I95" s="726"/>
      <c r="J95" s="827"/>
      <c r="K95" s="821"/>
      <c r="L95" s="821"/>
      <c r="M95" s="634"/>
      <c r="N95" s="635"/>
      <c r="O95" s="634"/>
      <c r="P95" s="789"/>
      <c r="Q95" s="789"/>
      <c r="R95" s="754"/>
      <c r="S95" s="722"/>
      <c r="T95" s="722"/>
      <c r="U95" s="723"/>
      <c r="V95" s="728"/>
      <c r="W95" s="723"/>
      <c r="X95" s="724"/>
      <c r="Y95" s="724"/>
      <c r="Z95" s="632">
        <v>0.52083333333333337</v>
      </c>
      <c r="AA95" s="633">
        <v>0.5746296296296296</v>
      </c>
      <c r="AB95" s="633">
        <v>0.58549768518518519</v>
      </c>
      <c r="AC95" s="634">
        <v>5.3796296296296231E-2</v>
      </c>
      <c r="AD95" s="641">
        <v>1.0868055555555589E-2</v>
      </c>
      <c r="AE95" s="634">
        <v>6.466435185185182E-2</v>
      </c>
      <c r="AF95" s="636">
        <v>19.363166953528399</v>
      </c>
      <c r="AG95" s="636">
        <v>16.108824055843922</v>
      </c>
      <c r="AH95" s="639"/>
      <c r="AI95" s="821"/>
      <c r="AJ95" s="821"/>
      <c r="AK95" s="639"/>
      <c r="AL95" s="635"/>
      <c r="AM95" s="639"/>
      <c r="AN95" s="789"/>
      <c r="AO95" s="789"/>
      <c r="AP95" s="639"/>
      <c r="AQ95" s="821"/>
      <c r="AR95" s="821"/>
      <c r="AS95" s="639"/>
      <c r="AT95" s="641"/>
      <c r="AU95" s="639"/>
      <c r="AV95" s="789"/>
      <c r="AW95" s="789"/>
      <c r="AX95" s="637">
        <v>0.60633101851851856</v>
      </c>
      <c r="AY95" s="633">
        <v>0.63995370370370364</v>
      </c>
      <c r="AZ95" s="633">
        <v>0.64844907407407404</v>
      </c>
      <c r="BA95" s="639">
        <v>3.3622685185185075E-2</v>
      </c>
      <c r="BB95" s="635">
        <v>8.4953703703704031E-3</v>
      </c>
      <c r="BC95" s="639">
        <v>4.2118055555555478E-2</v>
      </c>
      <c r="BD95" s="636">
        <v>18.588640275387263</v>
      </c>
      <c r="BE95" s="636">
        <v>14.839241549876341</v>
      </c>
      <c r="BF95" s="758">
        <v>15.537332757876566</v>
      </c>
      <c r="BG95" s="688"/>
      <c r="BH95" s="645">
        <v>8.7418981481481306E-2</v>
      </c>
      <c r="BI95" s="645">
        <v>0.1067824074074073</v>
      </c>
      <c r="BJ95" s="589"/>
      <c r="BK95" s="646">
        <v>40</v>
      </c>
      <c r="BL95" s="647">
        <v>2.0980555555555558</v>
      </c>
      <c r="BM95" s="647">
        <v>2.5627777777777778</v>
      </c>
      <c r="BN95" s="595">
        <v>190</v>
      </c>
      <c r="BO95" s="595">
        <v>-14.35</v>
      </c>
      <c r="BP95" s="648">
        <v>215.65</v>
      </c>
      <c r="BQ95" s="648">
        <v>215.65</v>
      </c>
      <c r="BR95" s="648">
        <v>215.65</v>
      </c>
      <c r="BS95" s="648">
        <v>215.65</v>
      </c>
      <c r="BT95" s="648">
        <v>215.65</v>
      </c>
      <c r="BU95" s="648">
        <v>215.65</v>
      </c>
      <c r="BV95" s="648">
        <v>215.65</v>
      </c>
      <c r="BW95" s="648">
        <v>215.65</v>
      </c>
      <c r="BX95" s="649">
        <v>215.65</v>
      </c>
    </row>
    <row r="96" spans="1:76" s="345" customFormat="1">
      <c r="A96" s="628">
        <v>4</v>
      </c>
      <c r="B96" s="629">
        <v>40</v>
      </c>
      <c r="C96" s="854">
        <v>26</v>
      </c>
      <c r="D96" s="721" t="s">
        <v>4102</v>
      </c>
      <c r="E96" s="721" t="s">
        <v>4103</v>
      </c>
      <c r="F96" s="721" t="s">
        <v>4104</v>
      </c>
      <c r="G96" s="677" t="s">
        <v>4332</v>
      </c>
      <c r="H96" s="721" t="s">
        <v>4105</v>
      </c>
      <c r="I96" s="726"/>
      <c r="J96" s="827"/>
      <c r="K96" s="821"/>
      <c r="L96" s="821"/>
      <c r="M96" s="634"/>
      <c r="N96" s="635"/>
      <c r="O96" s="634"/>
      <c r="P96" s="789"/>
      <c r="Q96" s="789"/>
      <c r="R96" s="754"/>
      <c r="S96" s="722"/>
      <c r="T96" s="722"/>
      <c r="U96" s="723"/>
      <c r="V96" s="728"/>
      <c r="W96" s="723"/>
      <c r="X96" s="724"/>
      <c r="Y96" s="724"/>
      <c r="Z96" s="632">
        <v>0.52083333333333337</v>
      </c>
      <c r="AA96" s="633">
        <v>0.57464120370370375</v>
      </c>
      <c r="AB96" s="633">
        <v>0.58530092592592597</v>
      </c>
      <c r="AC96" s="634">
        <v>5.3807870370370381E-2</v>
      </c>
      <c r="AD96" s="641">
        <v>1.0659722222222223E-2</v>
      </c>
      <c r="AE96" s="634">
        <v>6.4467592592592604E-2</v>
      </c>
      <c r="AF96" s="636">
        <v>19.359001935900196</v>
      </c>
      <c r="AG96" s="636">
        <v>16.157989228007182</v>
      </c>
      <c r="AH96" s="639"/>
      <c r="AI96" s="821"/>
      <c r="AJ96" s="821"/>
      <c r="AK96" s="639"/>
      <c r="AL96" s="635"/>
      <c r="AM96" s="639"/>
      <c r="AN96" s="789"/>
      <c r="AO96" s="789"/>
      <c r="AP96" s="639"/>
      <c r="AQ96" s="821"/>
      <c r="AR96" s="821"/>
      <c r="AS96" s="639"/>
      <c r="AT96" s="641"/>
      <c r="AU96" s="639"/>
      <c r="AV96" s="789"/>
      <c r="AW96" s="789"/>
      <c r="AX96" s="637">
        <v>0.60613425925925934</v>
      </c>
      <c r="AY96" s="633">
        <v>0.63974537037037038</v>
      </c>
      <c r="AZ96" s="633">
        <v>0.64893518518518511</v>
      </c>
      <c r="BA96" s="639">
        <v>3.3611111111111036E-2</v>
      </c>
      <c r="BB96" s="635">
        <v>9.1898148148147341E-3</v>
      </c>
      <c r="BC96" s="639">
        <v>4.280092592592577E-2</v>
      </c>
      <c r="BD96" s="636">
        <v>18.595041322314046</v>
      </c>
      <c r="BE96" s="636">
        <v>14.60248783126014</v>
      </c>
      <c r="BF96" s="758">
        <v>14.687882496940023</v>
      </c>
      <c r="BG96" s="688"/>
      <c r="BH96" s="645">
        <v>8.7418981481481417E-2</v>
      </c>
      <c r="BI96" s="645">
        <v>0.10726851851851837</v>
      </c>
      <c r="BJ96" s="589"/>
      <c r="BK96" s="646">
        <v>40</v>
      </c>
      <c r="BL96" s="647">
        <v>2.0980555555555558</v>
      </c>
      <c r="BM96" s="647">
        <v>2.5744444444444441</v>
      </c>
      <c r="BN96" s="595">
        <v>185</v>
      </c>
      <c r="BO96" s="595">
        <v>-15.05</v>
      </c>
      <c r="BP96" s="648">
        <v>209.95</v>
      </c>
      <c r="BQ96" s="648">
        <v>209.95</v>
      </c>
      <c r="BR96" s="648">
        <v>209.95</v>
      </c>
      <c r="BS96" s="648">
        <v>209.95</v>
      </c>
      <c r="BT96" s="648">
        <v>209.95</v>
      </c>
      <c r="BU96" s="648">
        <v>209.95</v>
      </c>
      <c r="BV96" s="648">
        <v>209.95</v>
      </c>
      <c r="BW96" s="648">
        <v>209.95</v>
      </c>
      <c r="BX96" s="649">
        <v>209.95</v>
      </c>
    </row>
    <row r="97" spans="1:76" s="345" customFormat="1">
      <c r="A97" s="628">
        <v>5</v>
      </c>
      <c r="B97" s="629">
        <v>40</v>
      </c>
      <c r="C97" s="751">
        <v>354</v>
      </c>
      <c r="D97" s="835" t="s">
        <v>4106</v>
      </c>
      <c r="E97" s="835" t="s">
        <v>3952</v>
      </c>
      <c r="F97" s="835" t="s">
        <v>3953</v>
      </c>
      <c r="G97" s="677" t="s">
        <v>4333</v>
      </c>
      <c r="H97" s="835" t="s">
        <v>262</v>
      </c>
      <c r="I97" s="726"/>
      <c r="J97" s="827"/>
      <c r="K97" s="821"/>
      <c r="L97" s="821"/>
      <c r="M97" s="634"/>
      <c r="N97" s="635"/>
      <c r="O97" s="634"/>
      <c r="P97" s="789"/>
      <c r="Q97" s="789"/>
      <c r="R97" s="754"/>
      <c r="S97" s="722"/>
      <c r="T97" s="722"/>
      <c r="U97" s="723"/>
      <c r="V97" s="728"/>
      <c r="W97" s="723"/>
      <c r="X97" s="724"/>
      <c r="Y97" s="724"/>
      <c r="Z97" s="632">
        <v>0.52083333333333337</v>
      </c>
      <c r="AA97" s="633">
        <v>0.57627314814814812</v>
      </c>
      <c r="AB97" s="633">
        <v>0.58106481481481487</v>
      </c>
      <c r="AC97" s="634">
        <v>5.5439814814814747E-2</v>
      </c>
      <c r="AD97" s="641">
        <v>4.7916666666667496E-3</v>
      </c>
      <c r="AE97" s="634">
        <v>6.0231481481481497E-2</v>
      </c>
      <c r="AF97" s="636">
        <v>18.789144050104387</v>
      </c>
      <c r="AG97" s="636">
        <v>17.294388931591083</v>
      </c>
      <c r="AH97" s="639"/>
      <c r="AI97" s="821"/>
      <c r="AJ97" s="821"/>
      <c r="AK97" s="639"/>
      <c r="AL97" s="635"/>
      <c r="AM97" s="639"/>
      <c r="AN97" s="789"/>
      <c r="AO97" s="789"/>
      <c r="AP97" s="639"/>
      <c r="AQ97" s="821"/>
      <c r="AR97" s="821"/>
      <c r="AS97" s="639"/>
      <c r="AT97" s="641"/>
      <c r="AU97" s="639"/>
      <c r="AV97" s="789"/>
      <c r="AW97" s="789"/>
      <c r="AX97" s="637">
        <v>0.60189814814814824</v>
      </c>
      <c r="AY97" s="633">
        <v>0.64914351851851848</v>
      </c>
      <c r="AZ97" s="633">
        <v>0.65513888888888883</v>
      </c>
      <c r="BA97" s="639">
        <v>4.7245370370370243E-2</v>
      </c>
      <c r="BB97" s="635">
        <v>5.9953703703703454E-3</v>
      </c>
      <c r="BC97" s="639">
        <v>5.3240740740740589E-2</v>
      </c>
      <c r="BD97" s="636">
        <v>13.228809407153356</v>
      </c>
      <c r="BE97" s="636">
        <v>11.739130434782609</v>
      </c>
      <c r="BF97" s="758">
        <v>14.577849767159345</v>
      </c>
      <c r="BG97" s="688"/>
      <c r="BH97" s="645">
        <v>0.10268518518518499</v>
      </c>
      <c r="BI97" s="645">
        <v>0.11347222222222209</v>
      </c>
      <c r="BJ97" s="589"/>
      <c r="BK97" s="646">
        <v>40</v>
      </c>
      <c r="BL97" s="647">
        <v>2.4644444444444447</v>
      </c>
      <c r="BM97" s="647">
        <v>2.7233333333333336</v>
      </c>
      <c r="BN97" s="595">
        <v>180</v>
      </c>
      <c r="BO97" s="595">
        <v>-23.983333333333334</v>
      </c>
      <c r="BP97" s="648">
        <v>196.01666666666665</v>
      </c>
      <c r="BQ97" s="648">
        <v>196.01666666666665</v>
      </c>
      <c r="BR97" s="648">
        <v>196.01666666666665</v>
      </c>
      <c r="BS97" s="648">
        <v>196.01666666666665</v>
      </c>
      <c r="BT97" s="648">
        <v>196.01666666666665</v>
      </c>
      <c r="BU97" s="648">
        <v>196.01666666666665</v>
      </c>
      <c r="BV97" s="648">
        <v>196.01666666666665</v>
      </c>
      <c r="BW97" s="648">
        <v>196.01666666666665</v>
      </c>
      <c r="BX97" s="649">
        <v>196.01666666666665</v>
      </c>
    </row>
    <row r="98" spans="1:76" s="345" customFormat="1">
      <c r="A98" s="628">
        <v>6</v>
      </c>
      <c r="B98" s="629">
        <v>40</v>
      </c>
      <c r="C98" s="854">
        <v>306</v>
      </c>
      <c r="D98" s="721" t="s">
        <v>4107</v>
      </c>
      <c r="E98" s="721" t="s">
        <v>4108</v>
      </c>
      <c r="F98" s="721" t="s">
        <v>4109</v>
      </c>
      <c r="G98" s="677" t="s">
        <v>4334</v>
      </c>
      <c r="H98" s="721" t="s">
        <v>259</v>
      </c>
      <c r="I98" s="726"/>
      <c r="J98" s="827"/>
      <c r="K98" s="821"/>
      <c r="L98" s="821"/>
      <c r="M98" s="634"/>
      <c r="N98" s="635"/>
      <c r="O98" s="634"/>
      <c r="P98" s="789"/>
      <c r="Q98" s="789"/>
      <c r="R98" s="754"/>
      <c r="S98" s="722"/>
      <c r="T98" s="722"/>
      <c r="U98" s="723"/>
      <c r="V98" s="728"/>
      <c r="W98" s="723"/>
      <c r="X98" s="724"/>
      <c r="Y98" s="724"/>
      <c r="Z98" s="632">
        <v>0.52083333333333337</v>
      </c>
      <c r="AA98" s="633">
        <v>0.5779629629629629</v>
      </c>
      <c r="AB98" s="633">
        <v>0.58556712962962965</v>
      </c>
      <c r="AC98" s="634">
        <v>5.712962962962953E-2</v>
      </c>
      <c r="AD98" s="641">
        <v>7.6041666666667451E-3</v>
      </c>
      <c r="AE98" s="634">
        <v>6.4733796296296275E-2</v>
      </c>
      <c r="AF98" s="636">
        <v>18.233387358184764</v>
      </c>
      <c r="AG98" s="636">
        <v>16.091543000178795</v>
      </c>
      <c r="AH98" s="639"/>
      <c r="AI98" s="821"/>
      <c r="AJ98" s="821"/>
      <c r="AK98" s="639"/>
      <c r="AL98" s="635"/>
      <c r="AM98" s="639"/>
      <c r="AN98" s="789"/>
      <c r="AO98" s="789"/>
      <c r="AP98" s="639"/>
      <c r="AQ98" s="821"/>
      <c r="AR98" s="821"/>
      <c r="AS98" s="639"/>
      <c r="AT98" s="641"/>
      <c r="AU98" s="639"/>
      <c r="AV98" s="789"/>
      <c r="AW98" s="789"/>
      <c r="AX98" s="637">
        <v>0.60640046296296302</v>
      </c>
      <c r="AY98" s="633">
        <v>0.64482638888888888</v>
      </c>
      <c r="AZ98" s="633">
        <v>0.65599537037037037</v>
      </c>
      <c r="BA98" s="639">
        <v>3.8425925925925863E-2</v>
      </c>
      <c r="BB98" s="635">
        <v>1.1168981481481488E-2</v>
      </c>
      <c r="BC98" s="639">
        <v>4.9594907407407351E-2</v>
      </c>
      <c r="BD98" s="636">
        <v>16.265060240963855</v>
      </c>
      <c r="BE98" s="636">
        <v>12.602100350058343</v>
      </c>
      <c r="BF98" s="758">
        <v>14.194184327254806</v>
      </c>
      <c r="BG98" s="688"/>
      <c r="BH98" s="645">
        <v>9.5555555555555394E-2</v>
      </c>
      <c r="BI98" s="645">
        <v>0.11432870370370363</v>
      </c>
      <c r="BJ98" s="589"/>
      <c r="BK98" s="646">
        <v>40</v>
      </c>
      <c r="BL98" s="647">
        <v>2.293333333333333</v>
      </c>
      <c r="BM98" s="647">
        <v>2.7438888888888888</v>
      </c>
      <c r="BN98" s="595">
        <v>175</v>
      </c>
      <c r="BO98" s="595">
        <v>-25.216666666666665</v>
      </c>
      <c r="BP98" s="648">
        <v>189.78333333333333</v>
      </c>
      <c r="BQ98" s="648">
        <v>189.78333333333333</v>
      </c>
      <c r="BR98" s="648">
        <v>189.78333333333333</v>
      </c>
      <c r="BS98" s="648">
        <v>189.78333333333333</v>
      </c>
      <c r="BT98" s="648">
        <v>189.78333333333333</v>
      </c>
      <c r="BU98" s="648">
        <v>189.78333333333333</v>
      </c>
      <c r="BV98" s="648">
        <v>189.78333333333333</v>
      </c>
      <c r="BW98" s="648">
        <v>189.78333333333333</v>
      </c>
      <c r="BX98" s="649">
        <v>189.7833333333333</v>
      </c>
    </row>
    <row r="99" spans="1:76" s="345" customFormat="1">
      <c r="A99" s="628">
        <v>7</v>
      </c>
      <c r="B99" s="629">
        <v>40</v>
      </c>
      <c r="C99" s="854">
        <v>309</v>
      </c>
      <c r="D99" s="721" t="s">
        <v>4110</v>
      </c>
      <c r="E99" s="721" t="s">
        <v>4111</v>
      </c>
      <c r="F99" s="721" t="s">
        <v>4112</v>
      </c>
      <c r="G99" s="677" t="s">
        <v>4335</v>
      </c>
      <c r="H99" s="721" t="s">
        <v>355</v>
      </c>
      <c r="I99" s="726"/>
      <c r="J99" s="827"/>
      <c r="K99" s="821"/>
      <c r="L99" s="821"/>
      <c r="M99" s="634"/>
      <c r="N99" s="635"/>
      <c r="O99" s="634"/>
      <c r="P99" s="789"/>
      <c r="Q99" s="789"/>
      <c r="R99" s="754"/>
      <c r="S99" s="722"/>
      <c r="T99" s="722"/>
      <c r="U99" s="723"/>
      <c r="V99" s="728"/>
      <c r="W99" s="723"/>
      <c r="X99" s="724"/>
      <c r="Y99" s="724"/>
      <c r="Z99" s="632">
        <v>0.52083333333333337</v>
      </c>
      <c r="AA99" s="633">
        <v>0.5806365740740741</v>
      </c>
      <c r="AB99" s="633">
        <v>0.58513888888888888</v>
      </c>
      <c r="AC99" s="634">
        <v>5.9803240740740726E-2</v>
      </c>
      <c r="AD99" s="641">
        <v>4.5023148148147785E-3</v>
      </c>
      <c r="AE99" s="634">
        <v>6.4305555555555505E-2</v>
      </c>
      <c r="AF99" s="636">
        <v>17.418231081865684</v>
      </c>
      <c r="AG99" s="636">
        <v>16.198704103671709</v>
      </c>
      <c r="AH99" s="639"/>
      <c r="AI99" s="821"/>
      <c r="AJ99" s="821"/>
      <c r="AK99" s="639"/>
      <c r="AL99" s="635"/>
      <c r="AM99" s="639"/>
      <c r="AN99" s="789"/>
      <c r="AO99" s="789"/>
      <c r="AP99" s="639"/>
      <c r="AQ99" s="821"/>
      <c r="AR99" s="821"/>
      <c r="AS99" s="639"/>
      <c r="AT99" s="641"/>
      <c r="AU99" s="639"/>
      <c r="AV99" s="789"/>
      <c r="AW99" s="789"/>
      <c r="AX99" s="637">
        <v>0.60597222222222225</v>
      </c>
      <c r="AY99" s="633">
        <v>0.64353009259259253</v>
      </c>
      <c r="AZ99" s="633">
        <v>0.65908564814814818</v>
      </c>
      <c r="BA99" s="639">
        <v>3.7557870370370283E-2</v>
      </c>
      <c r="BB99" s="635">
        <v>1.5555555555555656E-2</v>
      </c>
      <c r="BC99" s="639">
        <v>5.3113425925925939E-2</v>
      </c>
      <c r="BD99" s="636">
        <v>16.640986132511557</v>
      </c>
      <c r="BE99" s="636">
        <v>11.767269557637832</v>
      </c>
      <c r="BF99" s="758">
        <v>13.9778683750728</v>
      </c>
      <c r="BG99" s="688"/>
      <c r="BH99" s="645">
        <v>9.7361111111111009E-2</v>
      </c>
      <c r="BI99" s="645">
        <v>0.11741898148148144</v>
      </c>
      <c r="BJ99" s="589"/>
      <c r="BK99" s="646">
        <v>40</v>
      </c>
      <c r="BL99" s="647">
        <v>2.3366666666666669</v>
      </c>
      <c r="BM99" s="647">
        <v>2.8180555555555555</v>
      </c>
      <c r="BN99" s="595">
        <v>170</v>
      </c>
      <c r="BO99" s="595">
        <v>-29.666666666666668</v>
      </c>
      <c r="BP99" s="648">
        <v>180.33333333333334</v>
      </c>
      <c r="BQ99" s="648">
        <v>180.33333333333334</v>
      </c>
      <c r="BR99" s="648">
        <v>180.33333333333334</v>
      </c>
      <c r="BS99" s="648">
        <v>180.33333333333334</v>
      </c>
      <c r="BT99" s="648">
        <v>180.33333333333334</v>
      </c>
      <c r="BU99" s="648">
        <v>180.33333333333334</v>
      </c>
      <c r="BV99" s="648">
        <v>180.33333333333334</v>
      </c>
      <c r="BW99" s="648">
        <v>180.33333333333334</v>
      </c>
      <c r="BX99" s="649">
        <v>180.33333333333329</v>
      </c>
    </row>
    <row r="100" spans="1:76" s="345" customFormat="1">
      <c r="A100" s="628">
        <v>8</v>
      </c>
      <c r="B100" s="629">
        <v>40</v>
      </c>
      <c r="C100" s="751">
        <v>315</v>
      </c>
      <c r="D100" s="690" t="s">
        <v>4113</v>
      </c>
      <c r="E100" s="690" t="s">
        <v>4114</v>
      </c>
      <c r="F100" s="721" t="s">
        <v>4115</v>
      </c>
      <c r="G100" s="677" t="s">
        <v>4336</v>
      </c>
      <c r="H100" s="690" t="s">
        <v>306</v>
      </c>
      <c r="I100" s="726"/>
      <c r="J100" s="827"/>
      <c r="K100" s="821"/>
      <c r="L100" s="821"/>
      <c r="M100" s="634"/>
      <c r="N100" s="635"/>
      <c r="O100" s="634"/>
      <c r="P100" s="789"/>
      <c r="Q100" s="789"/>
      <c r="R100" s="754"/>
      <c r="S100" s="722"/>
      <c r="T100" s="722"/>
      <c r="U100" s="723"/>
      <c r="V100" s="728"/>
      <c r="W100" s="723"/>
      <c r="X100" s="724"/>
      <c r="Y100" s="724"/>
      <c r="Z100" s="632">
        <v>0.52083333333333337</v>
      </c>
      <c r="AA100" s="633">
        <v>0.57719907407407411</v>
      </c>
      <c r="AB100" s="633">
        <v>0.58696759259259257</v>
      </c>
      <c r="AC100" s="634">
        <v>5.6365740740740744E-2</v>
      </c>
      <c r="AD100" s="641">
        <v>9.7685185185184542E-3</v>
      </c>
      <c r="AE100" s="634">
        <v>6.6134259259259198E-2</v>
      </c>
      <c r="AF100" s="636">
        <v>18.480492813141684</v>
      </c>
      <c r="AG100" s="636">
        <v>15.750787539376969</v>
      </c>
      <c r="AH100" s="639"/>
      <c r="AI100" s="821"/>
      <c r="AJ100" s="821"/>
      <c r="AK100" s="639"/>
      <c r="AL100" s="635"/>
      <c r="AM100" s="639"/>
      <c r="AN100" s="789"/>
      <c r="AO100" s="789"/>
      <c r="AP100" s="639"/>
      <c r="AQ100" s="821"/>
      <c r="AR100" s="821"/>
      <c r="AS100" s="639"/>
      <c r="AT100" s="641"/>
      <c r="AU100" s="639"/>
      <c r="AV100" s="789"/>
      <c r="AW100" s="789"/>
      <c r="AX100" s="637">
        <v>0.60780092592592594</v>
      </c>
      <c r="AY100" s="633">
        <v>0.65228009259259256</v>
      </c>
      <c r="AZ100" s="633">
        <v>0.66090277777777773</v>
      </c>
      <c r="BA100" s="639">
        <v>4.4479166666666625E-2</v>
      </c>
      <c r="BB100" s="635">
        <v>8.6226851851851638E-3</v>
      </c>
      <c r="BC100" s="639">
        <v>5.3101851851851789E-2</v>
      </c>
      <c r="BD100" s="636">
        <v>14.051522248243561</v>
      </c>
      <c r="BE100" s="636">
        <v>11.769834350479512</v>
      </c>
      <c r="BF100" s="758">
        <v>13.706453455168477</v>
      </c>
      <c r="BG100" s="688"/>
      <c r="BH100" s="645">
        <v>0.10084490740740737</v>
      </c>
      <c r="BI100" s="645">
        <v>0.11923611111111099</v>
      </c>
      <c r="BJ100" s="589"/>
      <c r="BK100" s="646">
        <v>40</v>
      </c>
      <c r="BL100" s="647">
        <v>2.4202777777777778</v>
      </c>
      <c r="BM100" s="647">
        <v>2.8616666666666668</v>
      </c>
      <c r="BN100" s="595">
        <v>165</v>
      </c>
      <c r="BO100" s="595">
        <v>-32.283333333333331</v>
      </c>
      <c r="BP100" s="648">
        <v>172.71666666666667</v>
      </c>
      <c r="BQ100" s="648">
        <v>172.71666666666667</v>
      </c>
      <c r="BR100" s="648">
        <v>172.71666666666667</v>
      </c>
      <c r="BS100" s="648">
        <v>172.71666666666667</v>
      </c>
      <c r="BT100" s="648">
        <v>172.71666666666667</v>
      </c>
      <c r="BU100" s="648">
        <v>172.71666666666667</v>
      </c>
      <c r="BV100" s="648">
        <v>172.71666666666667</v>
      </c>
      <c r="BW100" s="648">
        <v>172.71666666666667</v>
      </c>
      <c r="BX100" s="649">
        <v>172.71666666666664</v>
      </c>
    </row>
    <row r="101" spans="1:76" s="345" customFormat="1">
      <c r="A101" s="628">
        <v>9</v>
      </c>
      <c r="B101" s="629">
        <v>40</v>
      </c>
      <c r="C101" s="854">
        <v>330</v>
      </c>
      <c r="D101" s="721" t="s">
        <v>4116</v>
      </c>
      <c r="E101" s="721" t="s">
        <v>4115</v>
      </c>
      <c r="F101" s="721" t="s">
        <v>4117</v>
      </c>
      <c r="G101" s="677" t="s">
        <v>4337</v>
      </c>
      <c r="H101" s="690" t="s">
        <v>4118</v>
      </c>
      <c r="I101" s="726"/>
      <c r="J101" s="827"/>
      <c r="K101" s="821"/>
      <c r="L101" s="821"/>
      <c r="M101" s="634"/>
      <c r="N101" s="635"/>
      <c r="O101" s="634"/>
      <c r="P101" s="789"/>
      <c r="Q101" s="789"/>
      <c r="R101" s="754"/>
      <c r="S101" s="722"/>
      <c r="T101" s="722"/>
      <c r="U101" s="723"/>
      <c r="V101" s="728"/>
      <c r="W101" s="723"/>
      <c r="X101" s="724"/>
      <c r="Y101" s="724"/>
      <c r="Z101" s="632">
        <v>0.52083333333333337</v>
      </c>
      <c r="AA101" s="633">
        <v>0.57094907407407403</v>
      </c>
      <c r="AB101" s="633">
        <v>0.58412037037037035</v>
      </c>
      <c r="AC101" s="634">
        <v>5.0115740740740655E-2</v>
      </c>
      <c r="AD101" s="641">
        <v>1.317129629629632E-2</v>
      </c>
      <c r="AE101" s="634">
        <v>6.3287037037036975E-2</v>
      </c>
      <c r="AF101" s="636">
        <v>20.785219399538107</v>
      </c>
      <c r="AG101" s="636">
        <v>16.459400146305782</v>
      </c>
      <c r="AH101" s="639"/>
      <c r="AI101" s="821"/>
      <c r="AJ101" s="821"/>
      <c r="AK101" s="639"/>
      <c r="AL101" s="635"/>
      <c r="AM101" s="639"/>
      <c r="AN101" s="789"/>
      <c r="AO101" s="789"/>
      <c r="AP101" s="639"/>
      <c r="AQ101" s="821"/>
      <c r="AR101" s="821"/>
      <c r="AS101" s="639"/>
      <c r="AT101" s="641"/>
      <c r="AU101" s="639"/>
      <c r="AV101" s="789"/>
      <c r="AW101" s="789"/>
      <c r="AX101" s="637">
        <v>0.60495370370370372</v>
      </c>
      <c r="AY101" s="633">
        <v>0.64246527777777784</v>
      </c>
      <c r="AZ101" s="633">
        <v>0.66184027777777776</v>
      </c>
      <c r="BA101" s="639">
        <v>3.7511574074074128E-2</v>
      </c>
      <c r="BB101" s="635">
        <v>1.937499999999992E-2</v>
      </c>
      <c r="BC101" s="639">
        <v>5.6886574074074048E-2</v>
      </c>
      <c r="BD101" s="636">
        <v>16.661524220919468</v>
      </c>
      <c r="BE101" s="636">
        <v>10.98677517802645</v>
      </c>
      <c r="BF101" s="758">
        <v>12.624934245134142</v>
      </c>
      <c r="BG101" s="688"/>
      <c r="BH101" s="645">
        <v>8.7627314814814783E-2</v>
      </c>
      <c r="BI101" s="645">
        <v>0.12017361111111102</v>
      </c>
      <c r="BJ101" s="589"/>
      <c r="BK101" s="646">
        <v>40</v>
      </c>
      <c r="BL101" s="647">
        <v>2.1030555555555557</v>
      </c>
      <c r="BM101" s="647">
        <v>2.8841666666666668</v>
      </c>
      <c r="BN101" s="595">
        <v>160</v>
      </c>
      <c r="BO101" s="595">
        <v>-33.633333333333333</v>
      </c>
      <c r="BP101" s="648">
        <v>166.36666666666667</v>
      </c>
      <c r="BQ101" s="648">
        <v>166.36666666666667</v>
      </c>
      <c r="BR101" s="648">
        <v>166.36666666666667</v>
      </c>
      <c r="BS101" s="648">
        <v>166.36666666666667</v>
      </c>
      <c r="BT101" s="648">
        <v>166.36666666666667</v>
      </c>
      <c r="BU101" s="648">
        <v>166.36666666666667</v>
      </c>
      <c r="BV101" s="648">
        <v>166.36666666666667</v>
      </c>
      <c r="BW101" s="648">
        <v>166.36666666666667</v>
      </c>
      <c r="BX101" s="649">
        <v>166.3666666666667</v>
      </c>
    </row>
    <row r="102" spans="1:76" s="345" customFormat="1">
      <c r="A102" s="628">
        <v>10</v>
      </c>
      <c r="B102" s="629">
        <v>40</v>
      </c>
      <c r="C102" s="854">
        <v>303</v>
      </c>
      <c r="D102" s="721" t="s">
        <v>4119</v>
      </c>
      <c r="E102" s="721" t="s">
        <v>4060</v>
      </c>
      <c r="F102" s="721" t="s">
        <v>4061</v>
      </c>
      <c r="G102" s="677" t="s">
        <v>4338</v>
      </c>
      <c r="H102" s="690" t="s">
        <v>329</v>
      </c>
      <c r="I102" s="726"/>
      <c r="J102" s="827"/>
      <c r="K102" s="821"/>
      <c r="L102" s="821"/>
      <c r="M102" s="634"/>
      <c r="N102" s="635"/>
      <c r="O102" s="634"/>
      <c r="P102" s="789"/>
      <c r="Q102" s="789"/>
      <c r="R102" s="754"/>
      <c r="S102" s="722"/>
      <c r="T102" s="722"/>
      <c r="U102" s="723"/>
      <c r="V102" s="728"/>
      <c r="W102" s="723"/>
      <c r="X102" s="724"/>
      <c r="Y102" s="724"/>
      <c r="Z102" s="632">
        <v>0.52083333333333337</v>
      </c>
      <c r="AA102" s="633">
        <v>0.58054398148148145</v>
      </c>
      <c r="AB102" s="633">
        <v>0.58686342592592589</v>
      </c>
      <c r="AC102" s="634">
        <v>5.9710648148148082E-2</v>
      </c>
      <c r="AD102" s="641">
        <v>6.3194444444444331E-3</v>
      </c>
      <c r="AE102" s="634">
        <v>6.6030092592592515E-2</v>
      </c>
      <c r="AF102" s="636">
        <v>17.445241325838342</v>
      </c>
      <c r="AG102" s="636">
        <v>15.775635407537246</v>
      </c>
      <c r="AH102" s="639"/>
      <c r="AI102" s="821"/>
      <c r="AJ102" s="821"/>
      <c r="AK102" s="639"/>
      <c r="AL102" s="635"/>
      <c r="AM102" s="639"/>
      <c r="AN102" s="789"/>
      <c r="AO102" s="789"/>
      <c r="AP102" s="639"/>
      <c r="AQ102" s="821"/>
      <c r="AR102" s="821"/>
      <c r="AS102" s="639"/>
      <c r="AT102" s="641"/>
      <c r="AU102" s="639"/>
      <c r="AV102" s="789"/>
      <c r="AW102" s="789"/>
      <c r="AX102" s="637">
        <v>0.60769675925925926</v>
      </c>
      <c r="AY102" s="633">
        <v>0.66</v>
      </c>
      <c r="AZ102" s="633">
        <v>0.66326388888888888</v>
      </c>
      <c r="BA102" s="639">
        <v>5.2303240740740775E-2</v>
      </c>
      <c r="BB102" s="635">
        <v>3.263888888888844E-3</v>
      </c>
      <c r="BC102" s="639">
        <v>5.5567129629629619E-2</v>
      </c>
      <c r="BD102" s="636">
        <v>11.94954635981412</v>
      </c>
      <c r="BE102" s="636">
        <v>11.247656738179547</v>
      </c>
      <c r="BF102" s="758">
        <v>12.624934245134142</v>
      </c>
      <c r="BG102" s="688"/>
      <c r="BH102" s="645">
        <v>0.11201388888888886</v>
      </c>
      <c r="BI102" s="645">
        <v>0.12159722222222213</v>
      </c>
      <c r="BJ102" s="589"/>
      <c r="BK102" s="646">
        <v>40</v>
      </c>
      <c r="BL102" s="647">
        <v>2.6883333333333335</v>
      </c>
      <c r="BM102" s="647">
        <v>2.918333333333333</v>
      </c>
      <c r="BN102" s="595">
        <v>155</v>
      </c>
      <c r="BO102" s="595">
        <v>-35.68333333333333</v>
      </c>
      <c r="BP102" s="648">
        <v>159.31666666666666</v>
      </c>
      <c r="BQ102" s="648">
        <v>159.31666666666666</v>
      </c>
      <c r="BR102" s="648">
        <v>159.31666666666666</v>
      </c>
      <c r="BS102" s="648">
        <v>159.31666666666666</v>
      </c>
      <c r="BT102" s="648">
        <v>159.31666666666666</v>
      </c>
      <c r="BU102" s="648">
        <v>159.31666666666666</v>
      </c>
      <c r="BV102" s="648">
        <v>159.31666666666666</v>
      </c>
      <c r="BW102" s="648">
        <v>159.31666666666666</v>
      </c>
      <c r="BX102" s="649">
        <v>159.31666666666669</v>
      </c>
    </row>
    <row r="103" spans="1:76" s="345" customFormat="1">
      <c r="A103" s="628">
        <v>11</v>
      </c>
      <c r="B103" s="629">
        <v>40</v>
      </c>
      <c r="C103" s="751">
        <v>349</v>
      </c>
      <c r="D103" s="759" t="s">
        <v>3965</v>
      </c>
      <c r="E103" s="759" t="s">
        <v>3966</v>
      </c>
      <c r="F103" s="759" t="s">
        <v>3967</v>
      </c>
      <c r="G103" s="677" t="s">
        <v>4339</v>
      </c>
      <c r="H103" s="759" t="s">
        <v>244</v>
      </c>
      <c r="I103" s="726"/>
      <c r="J103" s="827"/>
      <c r="K103" s="821"/>
      <c r="L103" s="821"/>
      <c r="M103" s="634"/>
      <c r="N103" s="635"/>
      <c r="O103" s="634"/>
      <c r="P103" s="789"/>
      <c r="Q103" s="789"/>
      <c r="R103" s="754"/>
      <c r="S103" s="722"/>
      <c r="T103" s="722"/>
      <c r="U103" s="723"/>
      <c r="V103" s="728"/>
      <c r="W103" s="723"/>
      <c r="X103" s="724"/>
      <c r="Y103" s="724"/>
      <c r="Z103" s="632">
        <v>0.52083333333333337</v>
      </c>
      <c r="AA103" s="633">
        <v>0.59621527777777772</v>
      </c>
      <c r="AB103" s="633">
        <v>0.60032407407407407</v>
      </c>
      <c r="AC103" s="634">
        <v>7.5381944444444349E-2</v>
      </c>
      <c r="AD103" s="641">
        <v>4.1087962962963465E-3</v>
      </c>
      <c r="AE103" s="634">
        <v>7.9490740740740695E-2</v>
      </c>
      <c r="AF103" s="636">
        <v>13.818516812528788</v>
      </c>
      <c r="AG103" s="636">
        <v>13.104251601630752</v>
      </c>
      <c r="AH103" s="639"/>
      <c r="AI103" s="821"/>
      <c r="AJ103" s="821"/>
      <c r="AK103" s="639"/>
      <c r="AL103" s="635"/>
      <c r="AM103" s="639"/>
      <c r="AN103" s="789"/>
      <c r="AO103" s="789"/>
      <c r="AP103" s="639"/>
      <c r="AQ103" s="821"/>
      <c r="AR103" s="821"/>
      <c r="AS103" s="639"/>
      <c r="AT103" s="641"/>
      <c r="AU103" s="639"/>
      <c r="AV103" s="789"/>
      <c r="AW103" s="789"/>
      <c r="AX103" s="637">
        <v>0.62115740740740744</v>
      </c>
      <c r="AY103" s="633">
        <v>0.66895833333333332</v>
      </c>
      <c r="AZ103" s="633">
        <v>0.6736805555555555</v>
      </c>
      <c r="BA103" s="639">
        <v>4.7800925925925886E-2</v>
      </c>
      <c r="BB103" s="635">
        <v>4.7222222222221832E-3</v>
      </c>
      <c r="BC103" s="639">
        <v>5.2523148148148069E-2</v>
      </c>
      <c r="BD103" s="636">
        <v>13.075060532687653</v>
      </c>
      <c r="BE103" s="636">
        <v>11.899515204936094</v>
      </c>
      <c r="BF103" s="758">
        <v>12.595119391235896</v>
      </c>
      <c r="BG103" s="688">
        <v>13.530019731278774</v>
      </c>
      <c r="BH103" s="645">
        <v>0.12318287037037023</v>
      </c>
      <c r="BI103" s="645">
        <v>0.13201388888888876</v>
      </c>
      <c r="BJ103" s="589"/>
      <c r="BK103" s="646">
        <v>40</v>
      </c>
      <c r="BL103" s="647">
        <v>2.9563888888888892</v>
      </c>
      <c r="BM103" s="647">
        <v>3.168333333333333</v>
      </c>
      <c r="BN103" s="595">
        <v>150</v>
      </c>
      <c r="BO103" s="595">
        <v>-50.68333333333333</v>
      </c>
      <c r="BP103" s="648">
        <v>139.31666666666666</v>
      </c>
      <c r="BQ103" s="648">
        <v>139.31666666666666</v>
      </c>
      <c r="BR103" s="648">
        <v>139.31666666666666</v>
      </c>
      <c r="BS103" s="648">
        <v>139.31666666666666</v>
      </c>
      <c r="BT103" s="648">
        <v>139.31666666666666</v>
      </c>
      <c r="BU103" s="648">
        <v>139.31666666666666</v>
      </c>
      <c r="BV103" s="648">
        <v>139.31666666666666</v>
      </c>
      <c r="BW103" s="648">
        <v>139.31666666666666</v>
      </c>
      <c r="BX103" s="649">
        <v>139.31666666666666</v>
      </c>
    </row>
    <row r="104" spans="1:76" s="345" customFormat="1">
      <c r="A104" s="628">
        <v>12</v>
      </c>
      <c r="B104" s="629">
        <v>40</v>
      </c>
      <c r="C104" s="854">
        <v>149</v>
      </c>
      <c r="D104" s="721" t="s">
        <v>4120</v>
      </c>
      <c r="E104" s="721" t="s">
        <v>4121</v>
      </c>
      <c r="F104" s="721" t="s">
        <v>4122</v>
      </c>
      <c r="G104" s="677" t="s">
        <v>4340</v>
      </c>
      <c r="H104" s="690" t="s">
        <v>4123</v>
      </c>
      <c r="I104" s="726"/>
      <c r="J104" s="827"/>
      <c r="K104" s="821"/>
      <c r="L104" s="821"/>
      <c r="M104" s="634"/>
      <c r="N104" s="635"/>
      <c r="O104" s="634"/>
      <c r="P104" s="789"/>
      <c r="Q104" s="789"/>
      <c r="R104" s="754"/>
      <c r="S104" s="722"/>
      <c r="T104" s="722"/>
      <c r="U104" s="723"/>
      <c r="V104" s="728"/>
      <c r="W104" s="723"/>
      <c r="X104" s="724"/>
      <c r="Y104" s="724"/>
      <c r="Z104" s="632">
        <v>0.52083333333333337</v>
      </c>
      <c r="AA104" s="633">
        <v>0.58319444444444446</v>
      </c>
      <c r="AB104" s="633">
        <v>0.59652777777777777</v>
      </c>
      <c r="AC104" s="634">
        <v>6.2361111111111089E-2</v>
      </c>
      <c r="AD104" s="641">
        <v>1.3333333333333308E-2</v>
      </c>
      <c r="AE104" s="634">
        <v>7.5694444444444398E-2</v>
      </c>
      <c r="AF104" s="636">
        <v>16.703786191536746</v>
      </c>
      <c r="AG104" s="636">
        <v>13.761467889908257</v>
      </c>
      <c r="AH104" s="639"/>
      <c r="AI104" s="821"/>
      <c r="AJ104" s="821"/>
      <c r="AK104" s="639"/>
      <c r="AL104" s="635"/>
      <c r="AM104" s="639"/>
      <c r="AN104" s="789"/>
      <c r="AO104" s="789"/>
      <c r="AP104" s="639"/>
      <c r="AQ104" s="821"/>
      <c r="AR104" s="821"/>
      <c r="AS104" s="639"/>
      <c r="AT104" s="641"/>
      <c r="AU104" s="639"/>
      <c r="AV104" s="789"/>
      <c r="AW104" s="789"/>
      <c r="AX104" s="637">
        <v>0.61736111111111114</v>
      </c>
      <c r="AY104" s="633">
        <v>0.66634259259259265</v>
      </c>
      <c r="AZ104" s="633">
        <v>0.67399305555555555</v>
      </c>
      <c r="BA104" s="639">
        <v>4.8981481481481515E-2</v>
      </c>
      <c r="BB104" s="635">
        <v>7.6504629629629006E-3</v>
      </c>
      <c r="BC104" s="639">
        <v>5.6631944444444415E-2</v>
      </c>
      <c r="BD104" s="636">
        <v>12.759924385633269</v>
      </c>
      <c r="BE104" s="636">
        <v>11.03617412630288</v>
      </c>
      <c r="BF104" s="758">
        <v>12.581913499344692</v>
      </c>
      <c r="BG104" s="688">
        <v>14.96881496881497</v>
      </c>
      <c r="BH104" s="645">
        <v>0.1113425925925926</v>
      </c>
      <c r="BI104" s="645">
        <v>0.13232638888888881</v>
      </c>
      <c r="BJ104" s="589"/>
      <c r="BK104" s="646">
        <v>40</v>
      </c>
      <c r="BL104" s="647">
        <v>2.6722222222222221</v>
      </c>
      <c r="BM104" s="647">
        <v>3.1758333333333333</v>
      </c>
      <c r="BN104" s="595">
        <v>145</v>
      </c>
      <c r="BO104" s="595">
        <v>-51.133333333333333</v>
      </c>
      <c r="BP104" s="648">
        <v>133.86666666666667</v>
      </c>
      <c r="BQ104" s="648">
        <v>133.86666666666667</v>
      </c>
      <c r="BR104" s="648">
        <v>133.86666666666667</v>
      </c>
      <c r="BS104" s="648">
        <v>133.86666666666667</v>
      </c>
      <c r="BT104" s="648">
        <v>133.86666666666667</v>
      </c>
      <c r="BU104" s="648">
        <v>133.86666666666667</v>
      </c>
      <c r="BV104" s="648">
        <v>133.86666666666667</v>
      </c>
      <c r="BW104" s="648">
        <v>133.86666666666667</v>
      </c>
      <c r="BX104" s="649">
        <v>133.86666666666667</v>
      </c>
    </row>
    <row r="105" spans="1:76" s="345" customFormat="1">
      <c r="A105" s="628">
        <v>13</v>
      </c>
      <c r="B105" s="629">
        <v>40</v>
      </c>
      <c r="C105" s="751">
        <v>374</v>
      </c>
      <c r="D105" s="721" t="s">
        <v>3957</v>
      </c>
      <c r="E105" s="721" t="s">
        <v>3958</v>
      </c>
      <c r="F105" s="721" t="s">
        <v>3959</v>
      </c>
      <c r="G105" s="677" t="s">
        <v>4341</v>
      </c>
      <c r="H105" s="721" t="s">
        <v>3146</v>
      </c>
      <c r="I105" s="726"/>
      <c r="J105" s="827"/>
      <c r="K105" s="821"/>
      <c r="L105" s="821"/>
      <c r="M105" s="634"/>
      <c r="N105" s="635"/>
      <c r="O105" s="634"/>
      <c r="P105" s="789"/>
      <c r="Q105" s="789"/>
      <c r="R105" s="754"/>
      <c r="S105" s="722"/>
      <c r="T105" s="722"/>
      <c r="U105" s="723"/>
      <c r="V105" s="728"/>
      <c r="W105" s="723"/>
      <c r="X105" s="724"/>
      <c r="Y105" s="724"/>
      <c r="Z105" s="632">
        <v>0.52083333333333337</v>
      </c>
      <c r="AA105" s="633">
        <v>0.58556712962962965</v>
      </c>
      <c r="AB105" s="633">
        <v>0.59791666666666665</v>
      </c>
      <c r="AC105" s="634">
        <v>6.4733796296296275E-2</v>
      </c>
      <c r="AD105" s="641">
        <v>1.2349537037037006E-2</v>
      </c>
      <c r="AE105" s="634">
        <v>7.7083333333333282E-2</v>
      </c>
      <c r="AF105" s="636">
        <v>16.091543000178795</v>
      </c>
      <c r="AG105" s="636">
        <v>13.513513513513512</v>
      </c>
      <c r="AH105" s="639"/>
      <c r="AI105" s="821"/>
      <c r="AJ105" s="821"/>
      <c r="AK105" s="639"/>
      <c r="AL105" s="635"/>
      <c r="AM105" s="639"/>
      <c r="AN105" s="789"/>
      <c r="AO105" s="789"/>
      <c r="AP105" s="639"/>
      <c r="AQ105" s="821"/>
      <c r="AR105" s="821"/>
      <c r="AS105" s="639"/>
      <c r="AT105" s="641"/>
      <c r="AU105" s="639"/>
      <c r="AV105" s="789"/>
      <c r="AW105" s="789"/>
      <c r="AX105" s="637">
        <v>0.61875000000000002</v>
      </c>
      <c r="AY105" s="633">
        <v>0.67017361111111118</v>
      </c>
      <c r="AZ105" s="633">
        <v>0.67413194444444446</v>
      </c>
      <c r="BA105" s="639">
        <v>5.1423611111111156E-2</v>
      </c>
      <c r="BB105" s="635">
        <v>3.958333333333286E-3</v>
      </c>
      <c r="BC105" s="639">
        <v>5.5381944444444442E-2</v>
      </c>
      <c r="BD105" s="636">
        <v>12.153950033760973</v>
      </c>
      <c r="BE105" s="636">
        <v>11.285266457680251</v>
      </c>
      <c r="BF105" s="758">
        <v>12.347796261361687</v>
      </c>
      <c r="BG105" s="688">
        <v>14.348345954563573</v>
      </c>
      <c r="BH105" s="645">
        <v>0.11615740740740743</v>
      </c>
      <c r="BI105" s="645">
        <v>0.13246527777777772</v>
      </c>
      <c r="BJ105" s="589"/>
      <c r="BK105" s="646">
        <v>40</v>
      </c>
      <c r="BL105" s="647">
        <v>2.7877777777777775</v>
      </c>
      <c r="BM105" s="647">
        <v>3.1791666666666667</v>
      </c>
      <c r="BN105" s="595">
        <v>140</v>
      </c>
      <c r="BO105" s="595">
        <v>-51.333333333333336</v>
      </c>
      <c r="BP105" s="648">
        <v>128.66666666666666</v>
      </c>
      <c r="BQ105" s="648">
        <v>128.66666666666666</v>
      </c>
      <c r="BR105" s="648">
        <v>128.66666666666666</v>
      </c>
      <c r="BS105" s="648">
        <v>128.66666666666666</v>
      </c>
      <c r="BT105" s="648">
        <v>128.66666666666666</v>
      </c>
      <c r="BU105" s="648">
        <v>128.66666666666666</v>
      </c>
      <c r="BV105" s="648">
        <v>128.66666666666666</v>
      </c>
      <c r="BW105" s="648">
        <v>128.66666666666666</v>
      </c>
      <c r="BX105" s="649">
        <v>128.66666666666666</v>
      </c>
    </row>
    <row r="106" spans="1:76" s="345" customFormat="1">
      <c r="A106" s="628">
        <v>14</v>
      </c>
      <c r="B106" s="629">
        <v>40</v>
      </c>
      <c r="C106" s="751">
        <v>69</v>
      </c>
      <c r="D106" s="721" t="s">
        <v>4124</v>
      </c>
      <c r="E106" s="721" t="s">
        <v>3933</v>
      </c>
      <c r="F106" s="721" t="s">
        <v>3934</v>
      </c>
      <c r="G106" s="677" t="s">
        <v>4342</v>
      </c>
      <c r="H106" s="721" t="s">
        <v>3236</v>
      </c>
      <c r="I106" s="726"/>
      <c r="J106" s="827"/>
      <c r="K106" s="821"/>
      <c r="L106" s="821"/>
      <c r="M106" s="634"/>
      <c r="N106" s="635"/>
      <c r="O106" s="634"/>
      <c r="P106" s="789"/>
      <c r="Q106" s="789"/>
      <c r="R106" s="754"/>
      <c r="S106" s="722"/>
      <c r="T106" s="722"/>
      <c r="U106" s="723"/>
      <c r="V106" s="728"/>
      <c r="W106" s="723"/>
      <c r="X106" s="724"/>
      <c r="Y106" s="724"/>
      <c r="Z106" s="632">
        <v>0.52083333333333337</v>
      </c>
      <c r="AA106" s="633">
        <v>0.59532407407407406</v>
      </c>
      <c r="AB106" s="633">
        <v>0.59968750000000004</v>
      </c>
      <c r="AC106" s="634">
        <v>7.4490740740740691E-2</v>
      </c>
      <c r="AD106" s="641">
        <v>4.3634259259259789E-3</v>
      </c>
      <c r="AE106" s="634">
        <v>7.885416666666667E-2</v>
      </c>
      <c r="AF106" s="636">
        <v>13.983840894965818</v>
      </c>
      <c r="AG106" s="636">
        <v>13.21003963011889</v>
      </c>
      <c r="AH106" s="639"/>
      <c r="AI106" s="821"/>
      <c r="AJ106" s="821"/>
      <c r="AK106" s="639"/>
      <c r="AL106" s="635"/>
      <c r="AM106" s="639"/>
      <c r="AN106" s="789"/>
      <c r="AO106" s="789"/>
      <c r="AP106" s="639"/>
      <c r="AQ106" s="821"/>
      <c r="AR106" s="821"/>
      <c r="AS106" s="639"/>
      <c r="AT106" s="641"/>
      <c r="AU106" s="639"/>
      <c r="AV106" s="789"/>
      <c r="AW106" s="789"/>
      <c r="AX106" s="637">
        <v>0.62052083333333341</v>
      </c>
      <c r="AY106" s="633">
        <v>0.67075231481481479</v>
      </c>
      <c r="AZ106" s="633">
        <v>0.67664351851851856</v>
      </c>
      <c r="BA106" s="639">
        <v>5.0231481481481377E-2</v>
      </c>
      <c r="BB106" s="635">
        <v>5.8912037037037734E-3</v>
      </c>
      <c r="BC106" s="639">
        <v>5.612268518518515E-2</v>
      </c>
      <c r="BD106" s="636">
        <v>12.442396313364055</v>
      </c>
      <c r="BE106" s="636">
        <v>11.136316766343578</v>
      </c>
      <c r="BF106" s="758">
        <v>12.1580547112462</v>
      </c>
      <c r="BG106" s="688">
        <v>13.363028953229399</v>
      </c>
      <c r="BH106" s="645">
        <v>0.12472222222222207</v>
      </c>
      <c r="BI106" s="645">
        <v>0.13497685185185182</v>
      </c>
      <c r="BJ106" s="589"/>
      <c r="BK106" s="646">
        <v>40</v>
      </c>
      <c r="BL106" s="647">
        <v>2.9933333333333332</v>
      </c>
      <c r="BM106" s="647">
        <v>3.2394444444444446</v>
      </c>
      <c r="BN106" s="595">
        <v>135</v>
      </c>
      <c r="BO106" s="595">
        <v>-54.95</v>
      </c>
      <c r="BP106" s="648">
        <v>120.05</v>
      </c>
      <c r="BQ106" s="648">
        <v>120.05</v>
      </c>
      <c r="BR106" s="648">
        <v>120.05</v>
      </c>
      <c r="BS106" s="648">
        <v>120.05</v>
      </c>
      <c r="BT106" s="648">
        <v>120.05</v>
      </c>
      <c r="BU106" s="648">
        <v>120.05</v>
      </c>
      <c r="BV106" s="648">
        <v>120.05</v>
      </c>
      <c r="BW106" s="648">
        <v>120.05</v>
      </c>
      <c r="BX106" s="649">
        <v>120.05</v>
      </c>
    </row>
    <row r="107" spans="1:76" s="345" customFormat="1">
      <c r="A107" s="628">
        <v>15</v>
      </c>
      <c r="B107" s="629">
        <v>40</v>
      </c>
      <c r="C107" s="854">
        <v>331</v>
      </c>
      <c r="D107" s="721" t="s">
        <v>4125</v>
      </c>
      <c r="E107" s="721" t="s">
        <v>4060</v>
      </c>
      <c r="F107" s="721" t="s">
        <v>4061</v>
      </c>
      <c r="G107" s="677" t="s">
        <v>4343</v>
      </c>
      <c r="H107" s="690" t="s">
        <v>4126</v>
      </c>
      <c r="I107" s="726"/>
      <c r="J107" s="827"/>
      <c r="K107" s="821"/>
      <c r="L107" s="821"/>
      <c r="M107" s="634"/>
      <c r="N107" s="635"/>
      <c r="O107" s="634"/>
      <c r="P107" s="789"/>
      <c r="Q107" s="789"/>
      <c r="R107" s="754"/>
      <c r="S107" s="722"/>
      <c r="T107" s="722"/>
      <c r="U107" s="723"/>
      <c r="V107" s="728"/>
      <c r="W107" s="723"/>
      <c r="X107" s="724"/>
      <c r="Y107" s="724"/>
      <c r="Z107" s="632">
        <v>0.52083333333333337</v>
      </c>
      <c r="AA107" s="633">
        <v>0.57644675925925926</v>
      </c>
      <c r="AB107" s="633">
        <v>0.58881944444444445</v>
      </c>
      <c r="AC107" s="634">
        <v>5.5613425925925886E-2</v>
      </c>
      <c r="AD107" s="641">
        <v>1.2372685185185195E-2</v>
      </c>
      <c r="AE107" s="634">
        <v>6.7986111111111081E-2</v>
      </c>
      <c r="AF107" s="636">
        <v>18.730489073881376</v>
      </c>
      <c r="AG107" s="636">
        <v>15.321756894790603</v>
      </c>
      <c r="AH107" s="639"/>
      <c r="AI107" s="821"/>
      <c r="AJ107" s="821"/>
      <c r="AK107" s="639"/>
      <c r="AL107" s="635"/>
      <c r="AM107" s="639"/>
      <c r="AN107" s="789"/>
      <c r="AO107" s="789"/>
      <c r="AP107" s="639"/>
      <c r="AQ107" s="821"/>
      <c r="AR107" s="821"/>
      <c r="AS107" s="639"/>
      <c r="AT107" s="641"/>
      <c r="AU107" s="639"/>
      <c r="AV107" s="789"/>
      <c r="AW107" s="789"/>
      <c r="AX107" s="637">
        <v>0.60965277777777782</v>
      </c>
      <c r="AY107" s="633">
        <v>0.65998842592592599</v>
      </c>
      <c r="AZ107" s="633">
        <v>0.67874999999999996</v>
      </c>
      <c r="BA107" s="639">
        <v>5.0335648148148171E-2</v>
      </c>
      <c r="BB107" s="635">
        <v>1.8761574074073972E-2</v>
      </c>
      <c r="BC107" s="639">
        <v>6.9097222222222143E-2</v>
      </c>
      <c r="BD107" s="636">
        <v>12.416647505173604</v>
      </c>
      <c r="BE107" s="636">
        <v>9.0452261306532673</v>
      </c>
      <c r="BF107" s="758">
        <v>11.937329022631186</v>
      </c>
      <c r="BG107" s="688">
        <v>15.730828053310029</v>
      </c>
      <c r="BH107" s="645">
        <v>0.10594907407407406</v>
      </c>
      <c r="BI107" s="645">
        <v>0.13708333333333322</v>
      </c>
      <c r="BJ107" s="589"/>
      <c r="BK107" s="646">
        <v>40</v>
      </c>
      <c r="BL107" s="647">
        <v>2.5427777777777778</v>
      </c>
      <c r="BM107" s="647">
        <v>3.29</v>
      </c>
      <c r="BN107" s="595">
        <v>130</v>
      </c>
      <c r="BO107" s="595">
        <v>-57.983333333333334</v>
      </c>
      <c r="BP107" s="648">
        <v>112.01666666666667</v>
      </c>
      <c r="BQ107" s="648">
        <v>112.01666666666667</v>
      </c>
      <c r="BR107" s="648">
        <v>112.01666666666667</v>
      </c>
      <c r="BS107" s="648">
        <v>112.01666666666667</v>
      </c>
      <c r="BT107" s="648">
        <v>112.01666666666667</v>
      </c>
      <c r="BU107" s="648">
        <v>112.01666666666667</v>
      </c>
      <c r="BV107" s="648">
        <v>112.01666666666667</v>
      </c>
      <c r="BW107" s="648">
        <v>112.01666666666667</v>
      </c>
      <c r="BX107" s="649">
        <v>112.01666666666667</v>
      </c>
    </row>
    <row r="108" spans="1:76" s="345" customFormat="1">
      <c r="A108" s="628">
        <v>16</v>
      </c>
      <c r="B108" s="629">
        <v>40</v>
      </c>
      <c r="C108" s="751">
        <v>249</v>
      </c>
      <c r="D108" s="690" t="s">
        <v>3962</v>
      </c>
      <c r="E108" s="690" t="s">
        <v>3963</v>
      </c>
      <c r="F108" s="690" t="s">
        <v>3964</v>
      </c>
      <c r="G108" s="677" t="s">
        <v>4344</v>
      </c>
      <c r="H108" s="690" t="s">
        <v>273</v>
      </c>
      <c r="I108" s="726"/>
      <c r="J108" s="827"/>
      <c r="K108" s="821"/>
      <c r="L108" s="821"/>
      <c r="M108" s="634"/>
      <c r="N108" s="635"/>
      <c r="O108" s="634"/>
      <c r="P108" s="789"/>
      <c r="Q108" s="789"/>
      <c r="R108" s="754"/>
      <c r="S108" s="722"/>
      <c r="T108" s="722"/>
      <c r="U108" s="723"/>
      <c r="V108" s="728"/>
      <c r="W108" s="723"/>
      <c r="X108" s="724"/>
      <c r="Y108" s="724"/>
      <c r="Z108" s="632">
        <v>0.52083333333333337</v>
      </c>
      <c r="AA108" s="633">
        <v>0.59083333333333332</v>
      </c>
      <c r="AB108" s="633">
        <v>0.60282407407407412</v>
      </c>
      <c r="AC108" s="634">
        <v>6.9999999999999951E-2</v>
      </c>
      <c r="AD108" s="641">
        <v>1.1990740740740802E-2</v>
      </c>
      <c r="AE108" s="634">
        <v>8.1990740740740753E-2</v>
      </c>
      <c r="AF108" s="636">
        <v>14.880952380952381</v>
      </c>
      <c r="AG108" s="636">
        <v>12.704686617730095</v>
      </c>
      <c r="AH108" s="639"/>
      <c r="AI108" s="821"/>
      <c r="AJ108" s="821"/>
      <c r="AK108" s="639"/>
      <c r="AL108" s="635"/>
      <c r="AM108" s="639"/>
      <c r="AN108" s="789"/>
      <c r="AO108" s="789"/>
      <c r="AP108" s="639"/>
      <c r="AQ108" s="821"/>
      <c r="AR108" s="821"/>
      <c r="AS108" s="639"/>
      <c r="AT108" s="641"/>
      <c r="AU108" s="639"/>
      <c r="AV108" s="789"/>
      <c r="AW108" s="789"/>
      <c r="AX108" s="637">
        <v>0.62365740740740749</v>
      </c>
      <c r="AY108" s="633">
        <v>0.67121527777777779</v>
      </c>
      <c r="AZ108" s="633">
        <v>0.68128472222222225</v>
      </c>
      <c r="BA108" s="639">
        <v>4.7557870370370292E-2</v>
      </c>
      <c r="BB108" s="635">
        <v>1.0069444444444464E-2</v>
      </c>
      <c r="BC108" s="639">
        <v>5.7627314814814756E-2</v>
      </c>
      <c r="BD108" s="636">
        <v>13.1418836699927</v>
      </c>
      <c r="BE108" s="636">
        <v>10.845551315525206</v>
      </c>
      <c r="BF108" s="758">
        <v>11.659919028340081</v>
      </c>
      <c r="BG108" s="688">
        <v>14.177414590922519</v>
      </c>
      <c r="BH108" s="645">
        <v>0.11755787037037024</v>
      </c>
      <c r="BI108" s="645">
        <v>0.13961805555555551</v>
      </c>
      <c r="BJ108" s="589"/>
      <c r="BK108" s="646">
        <v>40</v>
      </c>
      <c r="BL108" s="647">
        <v>2.8213888888888885</v>
      </c>
      <c r="BM108" s="647">
        <v>3.3508333333333336</v>
      </c>
      <c r="BN108" s="595">
        <v>125</v>
      </c>
      <c r="BO108" s="595">
        <v>-61.633333333333333</v>
      </c>
      <c r="BP108" s="648">
        <v>103.36666666666667</v>
      </c>
      <c r="BQ108" s="648">
        <v>103.36666666666667</v>
      </c>
      <c r="BR108" s="648">
        <v>103.36666666666667</v>
      </c>
      <c r="BS108" s="648">
        <v>103.36666666666667</v>
      </c>
      <c r="BT108" s="648">
        <v>103.36666666666667</v>
      </c>
      <c r="BU108" s="648">
        <v>103.36666666666667</v>
      </c>
      <c r="BV108" s="648">
        <v>103.36666666666667</v>
      </c>
      <c r="BW108" s="648">
        <v>103.36666666666667</v>
      </c>
      <c r="BX108" s="649">
        <v>103.36666666666667</v>
      </c>
    </row>
    <row r="109" spans="1:76" s="345" customFormat="1">
      <c r="A109" s="628">
        <v>17</v>
      </c>
      <c r="B109" s="629">
        <v>40</v>
      </c>
      <c r="C109" s="751">
        <v>378</v>
      </c>
      <c r="D109" s="690" t="s">
        <v>4127</v>
      </c>
      <c r="E109" s="690" t="s">
        <v>4128</v>
      </c>
      <c r="F109" s="690" t="s">
        <v>4031</v>
      </c>
      <c r="G109" s="677" t="s">
        <v>4345</v>
      </c>
      <c r="H109" s="690" t="s">
        <v>285</v>
      </c>
      <c r="I109" s="726"/>
      <c r="J109" s="827"/>
      <c r="K109" s="821"/>
      <c r="L109" s="821"/>
      <c r="M109" s="634"/>
      <c r="N109" s="635"/>
      <c r="O109" s="634"/>
      <c r="P109" s="789"/>
      <c r="Q109" s="789"/>
      <c r="R109" s="754"/>
      <c r="S109" s="722"/>
      <c r="T109" s="722"/>
      <c r="U109" s="723"/>
      <c r="V109" s="728"/>
      <c r="W109" s="723"/>
      <c r="X109" s="724"/>
      <c r="Y109" s="724"/>
      <c r="Z109" s="632">
        <v>0.52083333333333337</v>
      </c>
      <c r="AA109" s="633">
        <v>0.59598379629629628</v>
      </c>
      <c r="AB109" s="633">
        <v>0.59982638888888895</v>
      </c>
      <c r="AC109" s="634">
        <v>7.5150462962962905E-2</v>
      </c>
      <c r="AD109" s="641">
        <v>3.8425925925926752E-3</v>
      </c>
      <c r="AE109" s="634">
        <v>7.899305555555558E-2</v>
      </c>
      <c r="AF109" s="636">
        <v>13.861081164330818</v>
      </c>
      <c r="AG109" s="636">
        <v>13.186813186813188</v>
      </c>
      <c r="AH109" s="639"/>
      <c r="AI109" s="821"/>
      <c r="AJ109" s="821"/>
      <c r="AK109" s="639"/>
      <c r="AL109" s="635"/>
      <c r="AM109" s="639"/>
      <c r="AN109" s="789"/>
      <c r="AO109" s="789"/>
      <c r="AP109" s="639"/>
      <c r="AQ109" s="821"/>
      <c r="AR109" s="821"/>
      <c r="AS109" s="639"/>
      <c r="AT109" s="641"/>
      <c r="AU109" s="639"/>
      <c r="AV109" s="789"/>
      <c r="AW109" s="789"/>
      <c r="AX109" s="637">
        <v>0.62065972222222232</v>
      </c>
      <c r="AY109" s="633">
        <v>0.6793865740740741</v>
      </c>
      <c r="AZ109" s="633">
        <v>0.68460648148148151</v>
      </c>
      <c r="BA109" s="639">
        <v>5.872685185185178E-2</v>
      </c>
      <c r="BB109" s="635">
        <v>5.2199074074074092E-3</v>
      </c>
      <c r="BC109" s="639">
        <v>6.3946759259259189E-2</v>
      </c>
      <c r="BD109" s="636">
        <v>10.642491131257392</v>
      </c>
      <c r="BE109" s="636">
        <v>9.7737556561085981</v>
      </c>
      <c r="BF109" s="758">
        <v>11.367224502683928</v>
      </c>
      <c r="BG109" s="688">
        <v>12.449208956514221</v>
      </c>
      <c r="BH109" s="645">
        <v>0.13387731481481469</v>
      </c>
      <c r="BI109" s="645">
        <v>0.14293981481481477</v>
      </c>
      <c r="BJ109" s="589"/>
      <c r="BK109" s="646">
        <v>40</v>
      </c>
      <c r="BL109" s="647">
        <v>3.2130555555555556</v>
      </c>
      <c r="BM109" s="647">
        <v>3.4305555555555554</v>
      </c>
      <c r="BN109" s="595">
        <v>120</v>
      </c>
      <c r="BO109" s="595">
        <v>-66.416666666666671</v>
      </c>
      <c r="BP109" s="648">
        <v>93.583333333333329</v>
      </c>
      <c r="BQ109" s="648">
        <v>93.583333333333329</v>
      </c>
      <c r="BR109" s="648">
        <v>93.583333333333329</v>
      </c>
      <c r="BS109" s="648">
        <v>93.583333333333329</v>
      </c>
      <c r="BT109" s="648">
        <v>93.583333333333329</v>
      </c>
      <c r="BU109" s="648">
        <v>93.583333333333329</v>
      </c>
      <c r="BV109" s="648">
        <v>93.583333333333329</v>
      </c>
      <c r="BW109" s="648">
        <v>93.583333333333329</v>
      </c>
      <c r="BX109" s="649">
        <v>93.583333333333357</v>
      </c>
    </row>
    <row r="110" spans="1:76" s="345" customFormat="1">
      <c r="A110" s="628">
        <v>18</v>
      </c>
      <c r="B110" s="629">
        <v>40</v>
      </c>
      <c r="C110" s="751">
        <v>29</v>
      </c>
      <c r="D110" s="721" t="s">
        <v>4129</v>
      </c>
      <c r="E110" s="721" t="s">
        <v>4130</v>
      </c>
      <c r="F110" s="721"/>
      <c r="G110" s="677" t="s">
        <v>4346</v>
      </c>
      <c r="H110" s="721" t="s">
        <v>4131</v>
      </c>
      <c r="I110" s="726"/>
      <c r="J110" s="827"/>
      <c r="K110" s="821"/>
      <c r="L110" s="821"/>
      <c r="M110" s="634"/>
      <c r="N110" s="635"/>
      <c r="O110" s="634"/>
      <c r="P110" s="789"/>
      <c r="Q110" s="789"/>
      <c r="R110" s="754"/>
      <c r="S110" s="722"/>
      <c r="T110" s="722"/>
      <c r="U110" s="723"/>
      <c r="V110" s="728"/>
      <c r="W110" s="723"/>
      <c r="X110" s="724"/>
      <c r="Y110" s="724"/>
      <c r="Z110" s="632">
        <v>0.52083333333333337</v>
      </c>
      <c r="AA110" s="633">
        <v>0.61129629629629634</v>
      </c>
      <c r="AB110" s="633">
        <v>0.61458333333333337</v>
      </c>
      <c r="AC110" s="634">
        <v>9.0462962962962967E-2</v>
      </c>
      <c r="AD110" s="641">
        <v>3.2870370370370328E-3</v>
      </c>
      <c r="AE110" s="634">
        <v>9.375E-2</v>
      </c>
      <c r="AF110" s="636">
        <v>11.51484135107472</v>
      </c>
      <c r="AG110" s="636">
        <v>11.111111111111111</v>
      </c>
      <c r="AH110" s="639"/>
      <c r="AI110" s="821"/>
      <c r="AJ110" s="821"/>
      <c r="AK110" s="639"/>
      <c r="AL110" s="635"/>
      <c r="AM110" s="639"/>
      <c r="AN110" s="789"/>
      <c r="AO110" s="789"/>
      <c r="AP110" s="639"/>
      <c r="AQ110" s="821"/>
      <c r="AR110" s="821"/>
      <c r="AS110" s="639"/>
      <c r="AT110" s="641"/>
      <c r="AU110" s="639"/>
      <c r="AV110" s="789"/>
      <c r="AW110" s="789"/>
      <c r="AX110" s="637">
        <v>0.63541666666666674</v>
      </c>
      <c r="AY110" s="633">
        <v>0.68326388888888889</v>
      </c>
      <c r="AZ110" s="633">
        <v>0.68828703703703698</v>
      </c>
      <c r="BA110" s="639">
        <v>4.7847222222222152E-2</v>
      </c>
      <c r="BB110" s="635">
        <v>5.0231481481480822E-3</v>
      </c>
      <c r="BC110" s="639">
        <v>5.2870370370370234E-2</v>
      </c>
      <c r="BD110" s="636">
        <v>13.062409288824385</v>
      </c>
      <c r="BE110" s="636">
        <v>11.82136602451839</v>
      </c>
      <c r="BF110" s="758">
        <v>11.364533186015311</v>
      </c>
      <c r="BG110" s="688">
        <v>12.050209205020922</v>
      </c>
      <c r="BH110" s="645">
        <v>0.13831018518518512</v>
      </c>
      <c r="BI110" s="645">
        <v>0.14662037037037023</v>
      </c>
      <c r="BJ110" s="589"/>
      <c r="BK110" s="646">
        <v>40</v>
      </c>
      <c r="BL110" s="647">
        <v>3.3194444444444442</v>
      </c>
      <c r="BM110" s="647">
        <v>3.5188888888888887</v>
      </c>
      <c r="BN110" s="595">
        <v>115</v>
      </c>
      <c r="BO110" s="595">
        <v>-71.716666666666669</v>
      </c>
      <c r="BP110" s="648">
        <v>83.283333333333331</v>
      </c>
      <c r="BQ110" s="648">
        <v>83.283333333333331</v>
      </c>
      <c r="BR110" s="648">
        <v>83.283333333333331</v>
      </c>
      <c r="BS110" s="648">
        <v>83.283333333333331</v>
      </c>
      <c r="BT110" s="648">
        <v>83.283333333333331</v>
      </c>
      <c r="BU110" s="648">
        <v>83.283333333333331</v>
      </c>
      <c r="BV110" s="648">
        <v>83.283333333333331</v>
      </c>
      <c r="BW110" s="648">
        <v>83.283333333333331</v>
      </c>
      <c r="BX110" s="649">
        <v>83.28333333333336</v>
      </c>
    </row>
    <row r="111" spans="1:76" s="345" customFormat="1">
      <c r="A111" s="628">
        <v>19</v>
      </c>
      <c r="B111" s="629">
        <v>40</v>
      </c>
      <c r="C111" s="751">
        <v>216</v>
      </c>
      <c r="D111" s="690" t="s">
        <v>3985</v>
      </c>
      <c r="E111" s="690" t="s">
        <v>4132</v>
      </c>
      <c r="F111" s="721" t="s">
        <v>3939</v>
      </c>
      <c r="G111" s="677" t="s">
        <v>4347</v>
      </c>
      <c r="H111" s="690" t="s">
        <v>4133</v>
      </c>
      <c r="I111" s="726"/>
      <c r="J111" s="827"/>
      <c r="K111" s="821"/>
      <c r="L111" s="821"/>
      <c r="M111" s="634"/>
      <c r="N111" s="635"/>
      <c r="O111" s="634"/>
      <c r="P111" s="789"/>
      <c r="Q111" s="789"/>
      <c r="R111" s="754"/>
      <c r="S111" s="722"/>
      <c r="T111" s="722"/>
      <c r="U111" s="723"/>
      <c r="V111" s="728"/>
      <c r="W111" s="723"/>
      <c r="X111" s="724"/>
      <c r="Y111" s="724"/>
      <c r="Z111" s="632">
        <v>0.52083333333333337</v>
      </c>
      <c r="AA111" s="633">
        <v>0.59686342592592589</v>
      </c>
      <c r="AB111" s="633">
        <v>0.60482638888888884</v>
      </c>
      <c r="AC111" s="634">
        <v>7.6030092592592524E-2</v>
      </c>
      <c r="AD111" s="641">
        <v>7.9629629629629495E-3</v>
      </c>
      <c r="AE111" s="634">
        <v>8.3993055555555474E-2</v>
      </c>
      <c r="AF111" s="636">
        <v>13.700715481808496</v>
      </c>
      <c r="AG111" s="636">
        <v>12.401818933443574</v>
      </c>
      <c r="AH111" s="639"/>
      <c r="AI111" s="821"/>
      <c r="AJ111" s="821"/>
      <c r="AK111" s="639"/>
      <c r="AL111" s="635"/>
      <c r="AM111" s="639"/>
      <c r="AN111" s="789"/>
      <c r="AO111" s="789"/>
      <c r="AP111" s="639"/>
      <c r="AQ111" s="821"/>
      <c r="AR111" s="821"/>
      <c r="AS111" s="639"/>
      <c r="AT111" s="641"/>
      <c r="AU111" s="639"/>
      <c r="AV111" s="789"/>
      <c r="AW111" s="789"/>
      <c r="AX111" s="637">
        <v>0.62565972222222221</v>
      </c>
      <c r="AY111" s="633">
        <v>0.68587962962962967</v>
      </c>
      <c r="AZ111" s="633">
        <v>0.6883217592592592</v>
      </c>
      <c r="BA111" s="639">
        <v>6.0219907407407458E-2</v>
      </c>
      <c r="BB111" s="635">
        <v>2.4421296296295303E-3</v>
      </c>
      <c r="BC111" s="639">
        <v>6.2662037037036988E-2</v>
      </c>
      <c r="BD111" s="636">
        <v>10.378627714779935</v>
      </c>
      <c r="BE111" s="636">
        <v>9.9741411156261552</v>
      </c>
      <c r="BF111" s="758">
        <v>11.058209184457072</v>
      </c>
      <c r="BG111" s="688">
        <v>12.232415902140673</v>
      </c>
      <c r="BH111" s="645">
        <v>0.13624999999999998</v>
      </c>
      <c r="BI111" s="645">
        <v>0.14665509259259246</v>
      </c>
      <c r="BJ111" s="589"/>
      <c r="BK111" s="646">
        <v>40</v>
      </c>
      <c r="BL111" s="647">
        <v>3.27</v>
      </c>
      <c r="BM111" s="647">
        <v>3.5197222222222222</v>
      </c>
      <c r="BN111" s="595">
        <v>110</v>
      </c>
      <c r="BO111" s="595">
        <v>-71.766666666666666</v>
      </c>
      <c r="BP111" s="648">
        <v>78.233333333333334</v>
      </c>
      <c r="BQ111" s="648">
        <v>78.233333333333334</v>
      </c>
      <c r="BR111" s="648">
        <v>78.233333333333334</v>
      </c>
      <c r="BS111" s="648">
        <v>78.233333333333334</v>
      </c>
      <c r="BT111" s="648">
        <v>78.233333333333334</v>
      </c>
      <c r="BU111" s="648">
        <v>78.233333333333334</v>
      </c>
      <c r="BV111" s="648">
        <v>78.233333333333334</v>
      </c>
      <c r="BW111" s="648">
        <v>78.233333333333334</v>
      </c>
      <c r="BX111" s="649">
        <v>78.233333333333334</v>
      </c>
    </row>
    <row r="112" spans="1:76" s="345" customFormat="1">
      <c r="A112" s="628">
        <v>20</v>
      </c>
      <c r="B112" s="629">
        <v>40</v>
      </c>
      <c r="C112" s="751">
        <v>347</v>
      </c>
      <c r="D112" s="835" t="s">
        <v>3969</v>
      </c>
      <c r="E112" s="835" t="s">
        <v>3902</v>
      </c>
      <c r="F112" s="835" t="s">
        <v>3970</v>
      </c>
      <c r="G112" s="677" t="s">
        <v>4348</v>
      </c>
      <c r="H112" s="835" t="s">
        <v>3408</v>
      </c>
      <c r="I112" s="726"/>
      <c r="J112" s="827"/>
      <c r="K112" s="821"/>
      <c r="L112" s="821"/>
      <c r="M112" s="634"/>
      <c r="N112" s="635"/>
      <c r="O112" s="634"/>
      <c r="P112" s="789"/>
      <c r="Q112" s="789"/>
      <c r="R112" s="754"/>
      <c r="S112" s="722"/>
      <c r="T112" s="722"/>
      <c r="U112" s="723"/>
      <c r="V112" s="728"/>
      <c r="W112" s="723"/>
      <c r="X112" s="724"/>
      <c r="Y112" s="724"/>
      <c r="Z112" s="632">
        <v>0.52083333333333337</v>
      </c>
      <c r="AA112" s="633">
        <v>0.60687499999999994</v>
      </c>
      <c r="AB112" s="633">
        <v>0.61302083333333335</v>
      </c>
      <c r="AC112" s="634">
        <v>8.6041666666666572E-2</v>
      </c>
      <c r="AD112" s="641">
        <v>6.1458333333334059E-3</v>
      </c>
      <c r="AE112" s="634">
        <v>9.2187499999999978E-2</v>
      </c>
      <c r="AF112" s="636">
        <v>12.106537530266344</v>
      </c>
      <c r="AG112" s="636">
        <v>11.299435028248586</v>
      </c>
      <c r="AH112" s="639"/>
      <c r="AI112" s="821"/>
      <c r="AJ112" s="821"/>
      <c r="AK112" s="639"/>
      <c r="AL112" s="635"/>
      <c r="AM112" s="639"/>
      <c r="AN112" s="789"/>
      <c r="AO112" s="789"/>
      <c r="AP112" s="639"/>
      <c r="AQ112" s="821"/>
      <c r="AR112" s="821"/>
      <c r="AS112" s="639"/>
      <c r="AT112" s="641"/>
      <c r="AU112" s="639"/>
      <c r="AV112" s="789"/>
      <c r="AW112" s="789"/>
      <c r="AX112" s="637">
        <v>0.63385416666666672</v>
      </c>
      <c r="AY112" s="633">
        <v>0.67960648148148151</v>
      </c>
      <c r="AZ112" s="633">
        <v>0.69238425925925917</v>
      </c>
      <c r="BA112" s="639">
        <v>4.5752314814814787E-2</v>
      </c>
      <c r="BB112" s="635">
        <v>1.2777777777777666E-2</v>
      </c>
      <c r="BC112" s="639">
        <v>5.8530092592592453E-2</v>
      </c>
      <c r="BD112" s="636">
        <v>13.660511004300531</v>
      </c>
      <c r="BE112" s="636">
        <v>10.678267747676488</v>
      </c>
      <c r="BF112" s="758">
        <v>10.765550239234448</v>
      </c>
      <c r="BG112" s="688">
        <v>12.645999824361114</v>
      </c>
      <c r="BH112" s="645">
        <v>0.13179398148148136</v>
      </c>
      <c r="BI112" s="645">
        <v>0.15071759259259243</v>
      </c>
      <c r="BJ112" s="589"/>
      <c r="BK112" s="646">
        <v>40</v>
      </c>
      <c r="BL112" s="647">
        <v>3.1630555555555553</v>
      </c>
      <c r="BM112" s="647">
        <v>3.6172222222222223</v>
      </c>
      <c r="BN112" s="595">
        <v>105</v>
      </c>
      <c r="BO112" s="595">
        <v>-77.616666666666674</v>
      </c>
      <c r="BP112" s="648">
        <v>67.383333333333326</v>
      </c>
      <c r="BQ112" s="648">
        <v>67.383333333333326</v>
      </c>
      <c r="BR112" s="648">
        <v>67.383333333333326</v>
      </c>
      <c r="BS112" s="648">
        <v>67.383333333333326</v>
      </c>
      <c r="BT112" s="648">
        <v>67.383333333333326</v>
      </c>
      <c r="BU112" s="648">
        <v>67.383333333333326</v>
      </c>
      <c r="BV112" s="648">
        <v>67.383333333333326</v>
      </c>
      <c r="BW112" s="648">
        <v>67.383333333333326</v>
      </c>
      <c r="BX112" s="649">
        <v>67.383333333333326</v>
      </c>
    </row>
    <row r="113" spans="1:76" s="345" customFormat="1">
      <c r="A113" s="628">
        <v>21</v>
      </c>
      <c r="B113" s="629">
        <v>40</v>
      </c>
      <c r="C113" s="751">
        <v>483</v>
      </c>
      <c r="D113" s="690" t="s">
        <v>3914</v>
      </c>
      <c r="E113" s="690" t="s">
        <v>4134</v>
      </c>
      <c r="F113" s="721" t="s">
        <v>3921</v>
      </c>
      <c r="G113" s="677" t="s">
        <v>4349</v>
      </c>
      <c r="H113" s="690" t="s">
        <v>1764</v>
      </c>
      <c r="I113" s="726"/>
      <c r="J113" s="827"/>
      <c r="K113" s="821"/>
      <c r="L113" s="821"/>
      <c r="M113" s="634"/>
      <c r="N113" s="635"/>
      <c r="O113" s="634"/>
      <c r="P113" s="789"/>
      <c r="Q113" s="789"/>
      <c r="R113" s="754"/>
      <c r="S113" s="722"/>
      <c r="T113" s="722"/>
      <c r="U113" s="723"/>
      <c r="V113" s="728"/>
      <c r="W113" s="723"/>
      <c r="X113" s="724"/>
      <c r="Y113" s="724"/>
      <c r="Z113" s="632">
        <v>0.52083333333333337</v>
      </c>
      <c r="AA113" s="633">
        <v>0.5965625</v>
      </c>
      <c r="AB113" s="633">
        <v>0.60182870370370367</v>
      </c>
      <c r="AC113" s="634">
        <v>7.5729166666666625E-2</v>
      </c>
      <c r="AD113" s="641">
        <v>5.2662037037036757E-3</v>
      </c>
      <c r="AE113" s="634">
        <v>8.0995370370370301E-2</v>
      </c>
      <c r="AF113" s="636">
        <v>13.75515818431912</v>
      </c>
      <c r="AG113" s="636">
        <v>12.860817376393255</v>
      </c>
      <c r="AH113" s="639"/>
      <c r="AI113" s="821"/>
      <c r="AJ113" s="821"/>
      <c r="AK113" s="639"/>
      <c r="AL113" s="635"/>
      <c r="AM113" s="639"/>
      <c r="AN113" s="789"/>
      <c r="AO113" s="789"/>
      <c r="AP113" s="639"/>
      <c r="AQ113" s="821"/>
      <c r="AR113" s="821"/>
      <c r="AS113" s="639"/>
      <c r="AT113" s="641"/>
      <c r="AU113" s="639"/>
      <c r="AV113" s="789"/>
      <c r="AW113" s="789"/>
      <c r="AX113" s="637">
        <v>0.62266203703703704</v>
      </c>
      <c r="AY113" s="633">
        <v>0.69368055555555552</v>
      </c>
      <c r="AZ113" s="633">
        <v>0.69648148148148137</v>
      </c>
      <c r="BA113" s="639">
        <v>7.1018518518518481E-2</v>
      </c>
      <c r="BB113" s="635">
        <v>2.8009259259258457E-3</v>
      </c>
      <c r="BC113" s="639">
        <v>7.3819444444444327E-2</v>
      </c>
      <c r="BD113" s="636">
        <v>8.8005215123859184</v>
      </c>
      <c r="BE113" s="636">
        <v>8.4666039510818454</v>
      </c>
      <c r="BF113" s="758">
        <v>10.670618747684326</v>
      </c>
      <c r="BG113" s="688">
        <v>11.35736256802587</v>
      </c>
      <c r="BH113" s="645">
        <v>0.14674768518518511</v>
      </c>
      <c r="BI113" s="645">
        <v>0.15481481481481463</v>
      </c>
      <c r="BJ113" s="589"/>
      <c r="BK113" s="646">
        <v>40</v>
      </c>
      <c r="BL113" s="647">
        <v>3.5219444444444443</v>
      </c>
      <c r="BM113" s="647">
        <v>3.7155555555555559</v>
      </c>
      <c r="BN113" s="595">
        <v>100</v>
      </c>
      <c r="BO113" s="595">
        <v>-83.516666666666666</v>
      </c>
      <c r="BP113" s="648">
        <v>56.483333333333334</v>
      </c>
      <c r="BQ113" s="648">
        <v>56.483333333333334</v>
      </c>
      <c r="BR113" s="648">
        <v>56.483333333333334</v>
      </c>
      <c r="BS113" s="648">
        <v>56.483333333333334</v>
      </c>
      <c r="BT113" s="648">
        <v>56.483333333333334</v>
      </c>
      <c r="BU113" s="648">
        <v>56.483333333333334</v>
      </c>
      <c r="BV113" s="648">
        <v>56.483333333333334</v>
      </c>
      <c r="BW113" s="648">
        <v>56.483333333333334</v>
      </c>
      <c r="BX113" s="649">
        <v>56.48333333333332</v>
      </c>
    </row>
    <row r="114" spans="1:76" s="345" customFormat="1">
      <c r="A114" s="628">
        <v>22</v>
      </c>
      <c r="B114" s="629">
        <v>40</v>
      </c>
      <c r="C114" s="751">
        <v>173</v>
      </c>
      <c r="D114" s="721" t="s">
        <v>4135</v>
      </c>
      <c r="E114" s="721" t="s">
        <v>4115</v>
      </c>
      <c r="F114" s="721"/>
      <c r="G114" s="677" t="s">
        <v>4350</v>
      </c>
      <c r="H114" s="721" t="s">
        <v>4136</v>
      </c>
      <c r="I114" s="726"/>
      <c r="J114" s="827"/>
      <c r="K114" s="821"/>
      <c r="L114" s="821"/>
      <c r="M114" s="634"/>
      <c r="N114" s="635"/>
      <c r="O114" s="634"/>
      <c r="P114" s="789"/>
      <c r="Q114" s="789"/>
      <c r="R114" s="754"/>
      <c r="S114" s="722"/>
      <c r="T114" s="722"/>
      <c r="U114" s="723"/>
      <c r="V114" s="728"/>
      <c r="W114" s="723"/>
      <c r="X114" s="724"/>
      <c r="Y114" s="724"/>
      <c r="Z114" s="632">
        <v>0.52083333333333337</v>
      </c>
      <c r="AA114" s="633">
        <v>0.59641203703703705</v>
      </c>
      <c r="AB114" s="633">
        <v>0.60231481481481486</v>
      </c>
      <c r="AC114" s="634">
        <v>7.5578703703703676E-2</v>
      </c>
      <c r="AD114" s="641">
        <v>5.9027777777778123E-3</v>
      </c>
      <c r="AE114" s="634">
        <v>8.1481481481481488E-2</v>
      </c>
      <c r="AF114" s="636">
        <v>13.782542113323125</v>
      </c>
      <c r="AG114" s="636">
        <v>12.78409090909091</v>
      </c>
      <c r="AH114" s="639"/>
      <c r="AI114" s="821"/>
      <c r="AJ114" s="821"/>
      <c r="AK114" s="639"/>
      <c r="AL114" s="635"/>
      <c r="AM114" s="639"/>
      <c r="AN114" s="789"/>
      <c r="AO114" s="789"/>
      <c r="AP114" s="639"/>
      <c r="AQ114" s="821"/>
      <c r="AR114" s="821"/>
      <c r="AS114" s="639"/>
      <c r="AT114" s="641"/>
      <c r="AU114" s="639"/>
      <c r="AV114" s="789"/>
      <c r="AW114" s="789"/>
      <c r="AX114" s="637">
        <v>0.62314814814814823</v>
      </c>
      <c r="AY114" s="633">
        <v>0.68259259259259253</v>
      </c>
      <c r="AZ114" s="633">
        <v>0.69785879629629621</v>
      </c>
      <c r="BA114" s="639">
        <v>5.94444444444443E-2</v>
      </c>
      <c r="BB114" s="635">
        <v>1.5266203703703685E-2</v>
      </c>
      <c r="BC114" s="639">
        <v>7.4710648148147984E-2</v>
      </c>
      <c r="BD114" s="636">
        <v>10.514018691588785</v>
      </c>
      <c r="BE114" s="636">
        <v>8.3656080557707213</v>
      </c>
      <c r="BF114" s="758">
        <v>10.531704819717692</v>
      </c>
      <c r="BG114" s="688">
        <v>12.343562489285102</v>
      </c>
      <c r="BH114" s="645">
        <v>0.13502314814814798</v>
      </c>
      <c r="BI114" s="645">
        <v>0.15619212962962947</v>
      </c>
      <c r="BJ114" s="589"/>
      <c r="BK114" s="646">
        <v>40</v>
      </c>
      <c r="BL114" s="647">
        <v>3.2405555555555554</v>
      </c>
      <c r="BM114" s="647">
        <v>3.7486111111111113</v>
      </c>
      <c r="BN114" s="595">
        <v>95</v>
      </c>
      <c r="BO114" s="595">
        <v>-85.5</v>
      </c>
      <c r="BP114" s="648">
        <v>49.5</v>
      </c>
      <c r="BQ114" s="648">
        <v>49.5</v>
      </c>
      <c r="BR114" s="648">
        <v>49.5</v>
      </c>
      <c r="BS114" s="648">
        <v>49.5</v>
      </c>
      <c r="BT114" s="648">
        <v>49.5</v>
      </c>
      <c r="BU114" s="648">
        <v>49.5</v>
      </c>
      <c r="BV114" s="648">
        <v>49.5</v>
      </c>
      <c r="BW114" s="648">
        <v>49.5</v>
      </c>
      <c r="BX114" s="649">
        <v>49.5</v>
      </c>
    </row>
    <row r="115" spans="1:76" s="345" customFormat="1">
      <c r="A115" s="628">
        <v>23</v>
      </c>
      <c r="B115" s="629">
        <v>40</v>
      </c>
      <c r="C115" s="751">
        <v>20</v>
      </c>
      <c r="D115" s="690" t="s">
        <v>4137</v>
      </c>
      <c r="E115" s="690" t="s">
        <v>3882</v>
      </c>
      <c r="F115" s="721" t="s">
        <v>3949</v>
      </c>
      <c r="G115" s="677" t="s">
        <v>4351</v>
      </c>
      <c r="H115" s="690" t="s">
        <v>4138</v>
      </c>
      <c r="I115" s="726"/>
      <c r="J115" s="827"/>
      <c r="K115" s="821"/>
      <c r="L115" s="821"/>
      <c r="M115" s="634"/>
      <c r="N115" s="635"/>
      <c r="O115" s="634"/>
      <c r="P115" s="789"/>
      <c r="Q115" s="789"/>
      <c r="R115" s="754"/>
      <c r="S115" s="722"/>
      <c r="T115" s="722"/>
      <c r="U115" s="723"/>
      <c r="V115" s="728"/>
      <c r="W115" s="723"/>
      <c r="X115" s="724"/>
      <c r="Y115" s="724"/>
      <c r="Z115" s="632">
        <v>0.52083333333333337</v>
      </c>
      <c r="AA115" s="633">
        <v>0.60612268518518519</v>
      </c>
      <c r="AB115" s="633">
        <v>0.6104398148148148</v>
      </c>
      <c r="AC115" s="634">
        <v>8.5289351851851825E-2</v>
      </c>
      <c r="AD115" s="641">
        <v>4.3171296296296013E-3</v>
      </c>
      <c r="AE115" s="634">
        <v>8.9606481481481426E-2</v>
      </c>
      <c r="AF115" s="636">
        <v>12.213326095806758</v>
      </c>
      <c r="AG115" s="636">
        <v>11.624903125807284</v>
      </c>
      <c r="AH115" s="639"/>
      <c r="AI115" s="821"/>
      <c r="AJ115" s="821"/>
      <c r="AK115" s="639"/>
      <c r="AL115" s="635"/>
      <c r="AM115" s="639"/>
      <c r="AN115" s="789"/>
      <c r="AO115" s="789"/>
      <c r="AP115" s="639"/>
      <c r="AQ115" s="821"/>
      <c r="AR115" s="821"/>
      <c r="AS115" s="639"/>
      <c r="AT115" s="641"/>
      <c r="AU115" s="639"/>
      <c r="AV115" s="789"/>
      <c r="AW115" s="789"/>
      <c r="AX115" s="637">
        <v>0.63127314814814817</v>
      </c>
      <c r="AY115" s="633">
        <v>0.69582175925925915</v>
      </c>
      <c r="AZ115" s="633">
        <v>0.69991898148148157</v>
      </c>
      <c r="BA115" s="639">
        <v>6.4548611111110987E-2</v>
      </c>
      <c r="BB115" s="635">
        <v>4.0972222222224186E-3</v>
      </c>
      <c r="BC115" s="639">
        <v>6.8645833333333406E-2</v>
      </c>
      <c r="BD115" s="636">
        <v>9.682625067240453</v>
      </c>
      <c r="BE115" s="636">
        <v>9.1047040971168443</v>
      </c>
      <c r="BF115" s="758">
        <v>10.520163646990065</v>
      </c>
      <c r="BG115" s="688">
        <v>11.123126834543488</v>
      </c>
      <c r="BH115" s="645">
        <v>0.14983796296296281</v>
      </c>
      <c r="BI115" s="645">
        <v>0.15825231481481483</v>
      </c>
      <c r="BJ115" s="589"/>
      <c r="BK115" s="646">
        <v>40</v>
      </c>
      <c r="BL115" s="647">
        <v>3.5961111111111115</v>
      </c>
      <c r="BM115" s="647">
        <v>3.7980555555555555</v>
      </c>
      <c r="BN115" s="595">
        <v>90</v>
      </c>
      <c r="BO115" s="595">
        <v>-88.466666666666669</v>
      </c>
      <c r="BP115" s="648">
        <v>41.533333333333331</v>
      </c>
      <c r="BQ115" s="648">
        <v>41.533333333333331</v>
      </c>
      <c r="BR115" s="648">
        <v>41.533333333333331</v>
      </c>
      <c r="BS115" s="648">
        <v>41.533333333333331</v>
      </c>
      <c r="BT115" s="648">
        <v>41.533333333333331</v>
      </c>
      <c r="BU115" s="648">
        <v>41.533333333333331</v>
      </c>
      <c r="BV115" s="648">
        <v>41.533333333333331</v>
      </c>
      <c r="BW115" s="648">
        <v>41.533333333333331</v>
      </c>
      <c r="BX115" s="649">
        <v>41.533333333333346</v>
      </c>
    </row>
    <row r="116" spans="1:76" s="345" customFormat="1">
      <c r="A116" s="628">
        <v>24</v>
      </c>
      <c r="B116" s="629">
        <v>40</v>
      </c>
      <c r="C116" s="751">
        <v>61</v>
      </c>
      <c r="D116" s="721" t="s">
        <v>3965</v>
      </c>
      <c r="E116" s="721" t="s">
        <v>3882</v>
      </c>
      <c r="F116" s="721" t="s">
        <v>4139</v>
      </c>
      <c r="G116" s="677" t="s">
        <v>4352</v>
      </c>
      <c r="H116" s="721" t="s">
        <v>2881</v>
      </c>
      <c r="I116" s="726"/>
      <c r="J116" s="827"/>
      <c r="K116" s="821"/>
      <c r="L116" s="821"/>
      <c r="M116" s="634"/>
      <c r="N116" s="635"/>
      <c r="O116" s="634"/>
      <c r="P116" s="789"/>
      <c r="Q116" s="789"/>
      <c r="R116" s="754"/>
      <c r="S116" s="722"/>
      <c r="T116" s="722"/>
      <c r="U116" s="723"/>
      <c r="V116" s="728"/>
      <c r="W116" s="723"/>
      <c r="X116" s="724"/>
      <c r="Y116" s="724"/>
      <c r="Z116" s="632">
        <v>0.52083333333333337</v>
      </c>
      <c r="AA116" s="633">
        <v>0.60623842592592592</v>
      </c>
      <c r="AB116" s="633">
        <v>0.61359953703703707</v>
      </c>
      <c r="AC116" s="634">
        <v>8.5405092592592546E-2</v>
      </c>
      <c r="AD116" s="641">
        <v>7.3611111111111516E-3</v>
      </c>
      <c r="AE116" s="634">
        <v>9.2766203703703698E-2</v>
      </c>
      <c r="AF116" s="636">
        <v>12.19677463070877</v>
      </c>
      <c r="AG116" s="636">
        <v>11.228945726762319</v>
      </c>
      <c r="AH116" s="639"/>
      <c r="AI116" s="821"/>
      <c r="AJ116" s="821"/>
      <c r="AK116" s="639"/>
      <c r="AL116" s="635"/>
      <c r="AM116" s="639"/>
      <c r="AN116" s="789"/>
      <c r="AO116" s="789"/>
      <c r="AP116" s="639"/>
      <c r="AQ116" s="821"/>
      <c r="AR116" s="821"/>
      <c r="AS116" s="639"/>
      <c r="AT116" s="641"/>
      <c r="AU116" s="639"/>
      <c r="AV116" s="789"/>
      <c r="AW116" s="789"/>
      <c r="AX116" s="637">
        <v>0.63443287037037044</v>
      </c>
      <c r="AY116" s="633">
        <v>0.69604166666666656</v>
      </c>
      <c r="AZ116" s="633">
        <v>0.7000925925925926</v>
      </c>
      <c r="BA116" s="639">
        <v>6.160879629629612E-2</v>
      </c>
      <c r="BB116" s="635">
        <v>4.0509259259260411E-3</v>
      </c>
      <c r="BC116" s="639">
        <v>6.5659722222222161E-2</v>
      </c>
      <c r="BD116" s="636">
        <v>10.144655269584819</v>
      </c>
      <c r="BE116" s="636">
        <v>9.5187731359069279</v>
      </c>
      <c r="BF116" s="758">
        <v>10.132995566814438</v>
      </c>
      <c r="BG116" s="688">
        <v>11.336797354747285</v>
      </c>
      <c r="BH116" s="645">
        <v>0.14701388888888867</v>
      </c>
      <c r="BI116" s="645">
        <v>0.15842592592592586</v>
      </c>
      <c r="BJ116" s="589"/>
      <c r="BK116" s="646">
        <v>40</v>
      </c>
      <c r="BL116" s="647">
        <v>3.5283333333333333</v>
      </c>
      <c r="BM116" s="647">
        <v>3.8022222222222219</v>
      </c>
      <c r="BN116" s="595">
        <v>85</v>
      </c>
      <c r="BO116" s="595">
        <v>-88.716666666666669</v>
      </c>
      <c r="BP116" s="648">
        <v>40</v>
      </c>
      <c r="BQ116" s="648">
        <v>40</v>
      </c>
      <c r="BR116" s="648">
        <v>40</v>
      </c>
      <c r="BS116" s="648">
        <v>40</v>
      </c>
      <c r="BT116" s="648">
        <v>40</v>
      </c>
      <c r="BU116" s="648">
        <v>40</v>
      </c>
      <c r="BV116" s="648">
        <v>40</v>
      </c>
      <c r="BW116" s="648">
        <v>40</v>
      </c>
      <c r="BX116" s="649">
        <v>40</v>
      </c>
    </row>
    <row r="117" spans="1:76" s="345" customFormat="1">
      <c r="A117" s="628">
        <v>25</v>
      </c>
      <c r="B117" s="629">
        <v>40</v>
      </c>
      <c r="C117" s="854">
        <v>422</v>
      </c>
      <c r="D117" s="721" t="s">
        <v>4140</v>
      </c>
      <c r="E117" s="721" t="s">
        <v>3924</v>
      </c>
      <c r="F117" s="721" t="s">
        <v>3961</v>
      </c>
      <c r="G117" s="677" t="s">
        <v>4353</v>
      </c>
      <c r="H117" s="690" t="s">
        <v>294</v>
      </c>
      <c r="I117" s="726"/>
      <c r="J117" s="827"/>
      <c r="K117" s="821"/>
      <c r="L117" s="821"/>
      <c r="M117" s="634"/>
      <c r="N117" s="635"/>
      <c r="O117" s="634"/>
      <c r="P117" s="789"/>
      <c r="Q117" s="789"/>
      <c r="R117" s="754"/>
      <c r="S117" s="722"/>
      <c r="T117" s="722"/>
      <c r="U117" s="723"/>
      <c r="V117" s="728"/>
      <c r="W117" s="723"/>
      <c r="X117" s="724"/>
      <c r="Y117" s="724"/>
      <c r="Z117" s="632">
        <v>0.52083333333333337</v>
      </c>
      <c r="AA117" s="633">
        <v>0.61156250000000001</v>
      </c>
      <c r="AB117" s="633">
        <v>0.61704861111111109</v>
      </c>
      <c r="AC117" s="634">
        <v>9.0729166666666639E-2</v>
      </c>
      <c r="AD117" s="641">
        <v>5.4861111111110805E-3</v>
      </c>
      <c r="AE117" s="634">
        <v>9.6215277777777719E-2</v>
      </c>
      <c r="AF117" s="636">
        <v>11.481056257175661</v>
      </c>
      <c r="AG117" s="636">
        <v>10.826416456153014</v>
      </c>
      <c r="AH117" s="639"/>
      <c r="AI117" s="821"/>
      <c r="AJ117" s="821"/>
      <c r="AK117" s="639"/>
      <c r="AL117" s="635"/>
      <c r="AM117" s="639"/>
      <c r="AN117" s="789"/>
      <c r="AO117" s="789"/>
      <c r="AP117" s="639"/>
      <c r="AQ117" s="821"/>
      <c r="AR117" s="821"/>
      <c r="AS117" s="639"/>
      <c r="AT117" s="641"/>
      <c r="AU117" s="639"/>
      <c r="AV117" s="789"/>
      <c r="AW117" s="789"/>
      <c r="AX117" s="637">
        <v>0.63788194444444446</v>
      </c>
      <c r="AY117" s="633">
        <v>0.70120370370370377</v>
      </c>
      <c r="AZ117" s="633">
        <v>0.70614583333333336</v>
      </c>
      <c r="BA117" s="639">
        <v>6.3321759259259314E-2</v>
      </c>
      <c r="BB117" s="635">
        <v>4.942129629629588E-3</v>
      </c>
      <c r="BC117" s="639">
        <v>6.8263888888888902E-2</v>
      </c>
      <c r="BD117" s="636">
        <v>9.8702248217876072</v>
      </c>
      <c r="BE117" s="636">
        <v>9.1556459816887088</v>
      </c>
      <c r="BF117" s="758">
        <v>11.274663326025681</v>
      </c>
      <c r="BG117" s="688">
        <v>10.818933132982719</v>
      </c>
      <c r="BH117" s="645">
        <v>0.15405092592592595</v>
      </c>
      <c r="BI117" s="645">
        <v>0.16447916666666662</v>
      </c>
      <c r="BJ117" s="589"/>
      <c r="BK117" s="646">
        <v>40</v>
      </c>
      <c r="BL117" s="647">
        <v>3.6972222222222224</v>
      </c>
      <c r="BM117" s="647">
        <v>3.9475000000000002</v>
      </c>
      <c r="BN117" s="595">
        <v>80</v>
      </c>
      <c r="BO117" s="595">
        <v>-97.433333333333337</v>
      </c>
      <c r="BP117" s="648">
        <v>40</v>
      </c>
      <c r="BQ117" s="648">
        <v>40</v>
      </c>
      <c r="BR117" s="648">
        <v>40</v>
      </c>
      <c r="BS117" s="648">
        <v>40</v>
      </c>
      <c r="BT117" s="648">
        <v>40</v>
      </c>
      <c r="BU117" s="648">
        <v>40</v>
      </c>
      <c r="BV117" s="648">
        <v>40</v>
      </c>
      <c r="BW117" s="648">
        <v>40</v>
      </c>
      <c r="BX117" s="649">
        <v>40</v>
      </c>
    </row>
    <row r="118" spans="1:76" s="345" customFormat="1">
      <c r="A118" s="691">
        <v>26</v>
      </c>
      <c r="B118" s="692">
        <v>40</v>
      </c>
      <c r="C118" s="796">
        <v>365</v>
      </c>
      <c r="D118" s="766" t="s">
        <v>3968</v>
      </c>
      <c r="E118" s="766" t="s">
        <v>3966</v>
      </c>
      <c r="F118" s="766" t="s">
        <v>3967</v>
      </c>
      <c r="G118" s="695" t="s">
        <v>4354</v>
      </c>
      <c r="H118" s="766" t="s">
        <v>4141</v>
      </c>
      <c r="I118" s="767" t="s">
        <v>81</v>
      </c>
      <c r="J118" s="843"/>
      <c r="K118" s="844"/>
      <c r="L118" s="844"/>
      <c r="M118" s="641"/>
      <c r="N118" s="641"/>
      <c r="O118" s="641"/>
      <c r="P118" s="793"/>
      <c r="Q118" s="793"/>
      <c r="R118" s="773"/>
      <c r="S118" s="727"/>
      <c r="T118" s="727"/>
      <c r="U118" s="728"/>
      <c r="V118" s="728"/>
      <c r="W118" s="728"/>
      <c r="X118" s="729"/>
      <c r="Y118" s="729"/>
      <c r="Z118" s="700">
        <v>0.52083333333333337</v>
      </c>
      <c r="AA118" s="652">
        <v>0.59685185185185186</v>
      </c>
      <c r="AB118" s="652">
        <v>0.60243055555555558</v>
      </c>
      <c r="AC118" s="641">
        <v>7.6018518518518485E-2</v>
      </c>
      <c r="AD118" s="641">
        <v>5.5787037037037246E-3</v>
      </c>
      <c r="AE118" s="641">
        <v>8.159722222222221E-2</v>
      </c>
      <c r="AF118" s="701">
        <v>13.702801461632156</v>
      </c>
      <c r="AG118" s="701">
        <v>12.76595744680851</v>
      </c>
      <c r="AH118" s="703"/>
      <c r="AI118" s="844"/>
      <c r="AJ118" s="844"/>
      <c r="AK118" s="703"/>
      <c r="AL118" s="641"/>
      <c r="AM118" s="703"/>
      <c r="AN118" s="793"/>
      <c r="AO118" s="793"/>
      <c r="AP118" s="703"/>
      <c r="AQ118" s="844"/>
      <c r="AR118" s="844"/>
      <c r="AS118" s="703"/>
      <c r="AT118" s="641"/>
      <c r="AU118" s="703"/>
      <c r="AV118" s="793"/>
      <c r="AW118" s="793"/>
      <c r="AX118" s="702">
        <v>0.62326388888888895</v>
      </c>
      <c r="AY118" s="652">
        <v>0.68315972222222221</v>
      </c>
      <c r="AZ118" s="652">
        <v>0.68949074074074079</v>
      </c>
      <c r="BA118" s="703">
        <v>5.9895833333333259E-2</v>
      </c>
      <c r="BB118" s="641">
        <v>6.331018518518583E-3</v>
      </c>
      <c r="BC118" s="703">
        <v>6.6226851851851842E-2</v>
      </c>
      <c r="BD118" s="701">
        <v>10.434782608695652</v>
      </c>
      <c r="BE118" s="701">
        <v>9.4372596994058</v>
      </c>
      <c r="BF118" s="795">
        <v>11.274663326025681</v>
      </c>
      <c r="BG118" s="708">
        <v>12.262624542280507</v>
      </c>
      <c r="BH118" s="709">
        <v>0.13591435185185174</v>
      </c>
      <c r="BI118" s="709">
        <v>0.14782407407407405</v>
      </c>
      <c r="BJ118" s="710"/>
      <c r="BK118" s="711">
        <v>40</v>
      </c>
      <c r="BL118" s="712">
        <v>3.2619444444444445</v>
      </c>
      <c r="BM118" s="712">
        <v>3.5477777777777777</v>
      </c>
      <c r="BN118" s="713"/>
      <c r="BO118" s="713"/>
      <c r="BP118" s="714"/>
      <c r="BQ118" s="714"/>
      <c r="BR118" s="714"/>
      <c r="BS118" s="714"/>
      <c r="BT118" s="714"/>
      <c r="BU118" s="714"/>
      <c r="BV118" s="714"/>
      <c r="BW118" s="714"/>
      <c r="BX118" s="715"/>
    </row>
    <row r="119" spans="1:76" s="345" customFormat="1">
      <c r="A119" s="691">
        <v>27</v>
      </c>
      <c r="B119" s="692">
        <v>40</v>
      </c>
      <c r="C119" s="765">
        <v>335</v>
      </c>
      <c r="D119" s="694" t="s">
        <v>4142</v>
      </c>
      <c r="E119" s="694" t="s">
        <v>3972</v>
      </c>
      <c r="F119" s="766"/>
      <c r="G119" s="695" t="s">
        <v>338</v>
      </c>
      <c r="H119" s="694" t="s">
        <v>4143</v>
      </c>
      <c r="I119" s="767" t="s">
        <v>4144</v>
      </c>
      <c r="J119" s="843"/>
      <c r="K119" s="844"/>
      <c r="L119" s="844"/>
      <c r="M119" s="641"/>
      <c r="N119" s="641"/>
      <c r="O119" s="641"/>
      <c r="P119" s="793"/>
      <c r="Q119" s="793"/>
      <c r="R119" s="773"/>
      <c r="S119" s="727"/>
      <c r="T119" s="727"/>
      <c r="U119" s="728"/>
      <c r="V119" s="728"/>
      <c r="W119" s="728"/>
      <c r="X119" s="729"/>
      <c r="Y119" s="729"/>
      <c r="Z119" s="700">
        <v>0.52083333333333337</v>
      </c>
      <c r="AA119" s="652">
        <v>0.65806712962962965</v>
      </c>
      <c r="AB119" s="652">
        <v>0.66348379629629628</v>
      </c>
      <c r="AC119" s="641">
        <v>0.13723379629629628</v>
      </c>
      <c r="AD119" s="641">
        <v>5.4166666666666252E-3</v>
      </c>
      <c r="AE119" s="641">
        <v>0.14265046296296291</v>
      </c>
      <c r="AF119" s="701">
        <v>7.590452897022856</v>
      </c>
      <c r="AG119" s="701">
        <v>7.3022312373225153</v>
      </c>
      <c r="AH119" s="703"/>
      <c r="AI119" s="844"/>
      <c r="AJ119" s="844"/>
      <c r="AK119" s="703"/>
      <c r="AL119" s="641"/>
      <c r="AM119" s="703"/>
      <c r="AN119" s="793"/>
      <c r="AO119" s="793"/>
      <c r="AP119" s="703"/>
      <c r="AQ119" s="844"/>
      <c r="AR119" s="844"/>
      <c r="AS119" s="703"/>
      <c r="AT119" s="641"/>
      <c r="AU119" s="703"/>
      <c r="AV119" s="793"/>
      <c r="AW119" s="793"/>
      <c r="AX119" s="702">
        <v>0.68431712962962965</v>
      </c>
      <c r="AY119" s="705"/>
      <c r="AZ119" s="705"/>
      <c r="BA119" s="706"/>
      <c r="BB119" s="707"/>
      <c r="BC119" s="706"/>
      <c r="BD119" s="699"/>
      <c r="BE119" s="699"/>
      <c r="BF119" s="699"/>
      <c r="BG119" s="708"/>
      <c r="BH119" s="709"/>
      <c r="BI119" s="709"/>
      <c r="BJ119" s="710"/>
      <c r="BK119" s="848"/>
      <c r="BL119" s="712"/>
      <c r="BM119" s="712"/>
      <c r="BN119" s="713"/>
      <c r="BO119" s="713"/>
      <c r="BP119" s="714"/>
      <c r="BQ119" s="714"/>
      <c r="BR119" s="714"/>
      <c r="BS119" s="714"/>
      <c r="BT119" s="714"/>
      <c r="BU119" s="714"/>
      <c r="BV119" s="714"/>
      <c r="BW119" s="714"/>
      <c r="BX119" s="715"/>
    </row>
    <row r="120" spans="1:76" s="468" customFormat="1">
      <c r="A120" s="691">
        <v>28</v>
      </c>
      <c r="B120" s="692">
        <v>40</v>
      </c>
      <c r="C120" s="877">
        <v>334</v>
      </c>
      <c r="D120" s="778" t="s">
        <v>3993</v>
      </c>
      <c r="E120" s="778" t="s">
        <v>3994</v>
      </c>
      <c r="F120" s="797" t="s">
        <v>3995</v>
      </c>
      <c r="G120" s="695" t="s">
        <v>4355</v>
      </c>
      <c r="H120" s="778" t="s">
        <v>264</v>
      </c>
      <c r="I120" s="767" t="s">
        <v>83</v>
      </c>
      <c r="J120" s="843"/>
      <c r="K120" s="844"/>
      <c r="L120" s="844"/>
      <c r="M120" s="641"/>
      <c r="N120" s="641"/>
      <c r="O120" s="641"/>
      <c r="P120" s="793"/>
      <c r="Q120" s="793"/>
      <c r="R120" s="773"/>
      <c r="S120" s="727"/>
      <c r="T120" s="727"/>
      <c r="U120" s="728"/>
      <c r="V120" s="728"/>
      <c r="W120" s="728"/>
      <c r="X120" s="729"/>
      <c r="Y120" s="729"/>
      <c r="Z120" s="700">
        <v>0.52083333333333337</v>
      </c>
      <c r="AA120" s="652">
        <v>0.58425925925925926</v>
      </c>
      <c r="AB120" s="652">
        <v>0.58901620370370367</v>
      </c>
      <c r="AC120" s="641">
        <v>6.3425925925925886E-2</v>
      </c>
      <c r="AD120" s="641">
        <v>4.7569444444444109E-3</v>
      </c>
      <c r="AE120" s="641">
        <v>6.8182870370370297E-2</v>
      </c>
      <c r="AF120" s="701">
        <v>16.423357664233578</v>
      </c>
      <c r="AG120" s="701">
        <v>15.277542013240536</v>
      </c>
      <c r="AH120" s="703"/>
      <c r="AI120" s="844"/>
      <c r="AJ120" s="844"/>
      <c r="AK120" s="703"/>
      <c r="AL120" s="641"/>
      <c r="AM120" s="703"/>
      <c r="AN120" s="793"/>
      <c r="AO120" s="793"/>
      <c r="AP120" s="703"/>
      <c r="AQ120" s="844"/>
      <c r="AR120" s="844"/>
      <c r="AS120" s="703"/>
      <c r="AT120" s="641"/>
      <c r="AU120" s="703"/>
      <c r="AV120" s="793"/>
      <c r="AW120" s="793"/>
      <c r="AX120" s="702">
        <v>0.60984953703703704</v>
      </c>
      <c r="AY120" s="705"/>
      <c r="AZ120" s="705"/>
      <c r="BA120" s="706"/>
      <c r="BB120" s="707"/>
      <c r="BC120" s="706"/>
      <c r="BD120" s="699"/>
      <c r="BE120" s="699"/>
      <c r="BF120" s="699"/>
      <c r="BG120" s="708"/>
      <c r="BH120" s="709"/>
      <c r="BI120" s="709"/>
      <c r="BJ120" s="710"/>
      <c r="BK120" s="848"/>
      <c r="BL120" s="712"/>
      <c r="BM120" s="712"/>
      <c r="BN120" s="713"/>
      <c r="BO120" s="713"/>
      <c r="BP120" s="714"/>
      <c r="BQ120" s="714"/>
      <c r="BR120" s="714"/>
      <c r="BS120" s="714"/>
      <c r="BT120" s="714"/>
      <c r="BU120" s="714"/>
      <c r="BV120" s="714"/>
      <c r="BW120" s="714"/>
      <c r="BX120" s="715"/>
    </row>
    <row r="121" spans="1:76" s="468" customFormat="1">
      <c r="A121" s="691">
        <v>29</v>
      </c>
      <c r="B121" s="692">
        <v>40</v>
      </c>
      <c r="C121" s="796">
        <v>302</v>
      </c>
      <c r="D121" s="766" t="s">
        <v>4145</v>
      </c>
      <c r="E121" s="766" t="s">
        <v>3911</v>
      </c>
      <c r="F121" s="766" t="s">
        <v>4146</v>
      </c>
      <c r="G121" s="695" t="s">
        <v>3862</v>
      </c>
      <c r="H121" s="694" t="s">
        <v>3863</v>
      </c>
      <c r="I121" s="767" t="s">
        <v>81</v>
      </c>
      <c r="J121" s="843"/>
      <c r="K121" s="844"/>
      <c r="L121" s="844"/>
      <c r="M121" s="641"/>
      <c r="N121" s="641"/>
      <c r="O121" s="641"/>
      <c r="P121" s="793"/>
      <c r="Q121" s="793"/>
      <c r="R121" s="773"/>
      <c r="S121" s="727"/>
      <c r="T121" s="727"/>
      <c r="U121" s="728"/>
      <c r="V121" s="728"/>
      <c r="W121" s="728"/>
      <c r="X121" s="729"/>
      <c r="Y121" s="729"/>
      <c r="Z121" s="700">
        <v>0.52083333333333337</v>
      </c>
      <c r="AA121" s="652">
        <v>0.57453703703703707</v>
      </c>
      <c r="AB121" s="652">
        <v>0.58910879629629631</v>
      </c>
      <c r="AC121" s="641">
        <v>5.3703703703703698E-2</v>
      </c>
      <c r="AD121" s="641">
        <v>1.4571759259259243E-2</v>
      </c>
      <c r="AE121" s="641">
        <v>6.8275462962962941E-2</v>
      </c>
      <c r="AF121" s="701">
        <v>19.396551724137932</v>
      </c>
      <c r="AG121" s="701">
        <v>15.25682319037125</v>
      </c>
      <c r="AH121" s="703"/>
      <c r="AI121" s="844"/>
      <c r="AJ121" s="844"/>
      <c r="AK121" s="703"/>
      <c r="AL121" s="641"/>
      <c r="AM121" s="703"/>
      <c r="AN121" s="793"/>
      <c r="AO121" s="793"/>
      <c r="AP121" s="703"/>
      <c r="AQ121" s="844"/>
      <c r="AR121" s="844"/>
      <c r="AS121" s="703"/>
      <c r="AT121" s="641"/>
      <c r="AU121" s="703"/>
      <c r="AV121" s="793"/>
      <c r="AW121" s="793"/>
      <c r="AX121" s="702">
        <v>0.60994212962962968</v>
      </c>
      <c r="AY121" s="705"/>
      <c r="AZ121" s="705"/>
      <c r="BA121" s="706"/>
      <c r="BB121" s="707"/>
      <c r="BC121" s="706"/>
      <c r="BD121" s="699"/>
      <c r="BE121" s="699"/>
      <c r="BF121" s="699"/>
      <c r="BG121" s="708"/>
      <c r="BH121" s="709"/>
      <c r="BI121" s="709"/>
      <c r="BJ121" s="710"/>
      <c r="BK121" s="848"/>
      <c r="BL121" s="712"/>
      <c r="BM121" s="712"/>
      <c r="BN121" s="713"/>
      <c r="BO121" s="713"/>
      <c r="BP121" s="714"/>
      <c r="BQ121" s="714"/>
      <c r="BR121" s="714"/>
      <c r="BS121" s="714"/>
      <c r="BT121" s="714"/>
      <c r="BU121" s="714"/>
      <c r="BV121" s="714"/>
      <c r="BW121" s="714"/>
      <c r="BX121" s="715"/>
    </row>
    <row r="122" spans="1:76" s="468" customFormat="1">
      <c r="A122" s="691">
        <v>30</v>
      </c>
      <c r="B122" s="692">
        <v>40</v>
      </c>
      <c r="C122" s="796">
        <v>373</v>
      </c>
      <c r="D122" s="766" t="s">
        <v>4147</v>
      </c>
      <c r="E122" s="766" t="s">
        <v>4148</v>
      </c>
      <c r="F122" s="766" t="s">
        <v>3960</v>
      </c>
      <c r="G122" s="695" t="s">
        <v>4356</v>
      </c>
      <c r="H122" s="694" t="s">
        <v>285</v>
      </c>
      <c r="I122" s="767" t="s">
        <v>81</v>
      </c>
      <c r="J122" s="843"/>
      <c r="K122" s="844"/>
      <c r="L122" s="844"/>
      <c r="M122" s="641"/>
      <c r="N122" s="641"/>
      <c r="O122" s="641"/>
      <c r="P122" s="793"/>
      <c r="Q122" s="793"/>
      <c r="R122" s="773"/>
      <c r="S122" s="727"/>
      <c r="T122" s="727"/>
      <c r="U122" s="728"/>
      <c r="V122" s="728"/>
      <c r="W122" s="728"/>
      <c r="X122" s="729"/>
      <c r="Y122" s="729"/>
      <c r="Z122" s="700">
        <v>0.52083333333333337</v>
      </c>
      <c r="AA122" s="652">
        <v>0.577662037037037</v>
      </c>
      <c r="AB122" s="652">
        <v>0.59247685185185184</v>
      </c>
      <c r="AC122" s="641">
        <v>5.6828703703703631E-2</v>
      </c>
      <c r="AD122" s="641">
        <v>1.4814814814814836E-2</v>
      </c>
      <c r="AE122" s="641">
        <v>7.1643518518518468E-2</v>
      </c>
      <c r="AF122" s="701">
        <v>18.329938900203665</v>
      </c>
      <c r="AG122" s="701">
        <v>14.539579967689821</v>
      </c>
      <c r="AH122" s="703"/>
      <c r="AI122" s="844"/>
      <c r="AJ122" s="844"/>
      <c r="AK122" s="703"/>
      <c r="AL122" s="641"/>
      <c r="AM122" s="703"/>
      <c r="AN122" s="793"/>
      <c r="AO122" s="793"/>
      <c r="AP122" s="703"/>
      <c r="AQ122" s="844"/>
      <c r="AR122" s="844"/>
      <c r="AS122" s="703"/>
      <c r="AT122" s="641"/>
      <c r="AU122" s="703"/>
      <c r="AV122" s="793"/>
      <c r="AW122" s="793"/>
      <c r="AX122" s="702">
        <v>0.61331018518518521</v>
      </c>
      <c r="AY122" s="705"/>
      <c r="AZ122" s="705"/>
      <c r="BA122" s="706"/>
      <c r="BB122" s="707"/>
      <c r="BC122" s="706"/>
      <c r="BD122" s="699"/>
      <c r="BE122" s="699"/>
      <c r="BF122" s="699"/>
      <c r="BG122" s="708"/>
      <c r="BH122" s="709"/>
      <c r="BI122" s="709"/>
      <c r="BJ122" s="710"/>
      <c r="BK122" s="848"/>
      <c r="BL122" s="712"/>
      <c r="BM122" s="712"/>
      <c r="BN122" s="713"/>
      <c r="BO122" s="713"/>
      <c r="BP122" s="714"/>
      <c r="BQ122" s="714"/>
      <c r="BR122" s="714"/>
      <c r="BS122" s="714"/>
      <c r="BT122" s="714"/>
      <c r="BU122" s="714"/>
      <c r="BV122" s="714"/>
      <c r="BW122" s="714"/>
      <c r="BX122" s="715"/>
    </row>
    <row r="123" spans="1:76" s="468" customFormat="1">
      <c r="A123" s="691">
        <v>31</v>
      </c>
      <c r="B123" s="692">
        <v>40</v>
      </c>
      <c r="C123" s="796">
        <v>210</v>
      </c>
      <c r="D123" s="766" t="s">
        <v>4149</v>
      </c>
      <c r="E123" s="766" t="s">
        <v>4150</v>
      </c>
      <c r="F123" s="766"/>
      <c r="G123" s="695" t="s">
        <v>4357</v>
      </c>
      <c r="H123" s="766" t="s">
        <v>4151</v>
      </c>
      <c r="I123" s="767" t="s">
        <v>123</v>
      </c>
      <c r="J123" s="843"/>
      <c r="K123" s="844"/>
      <c r="L123" s="844"/>
      <c r="M123" s="641"/>
      <c r="N123" s="641"/>
      <c r="O123" s="641"/>
      <c r="P123" s="793"/>
      <c r="Q123" s="793"/>
      <c r="R123" s="773"/>
      <c r="S123" s="727"/>
      <c r="T123" s="727"/>
      <c r="U123" s="728"/>
      <c r="V123" s="728"/>
      <c r="W123" s="728"/>
      <c r="X123" s="729"/>
      <c r="Y123" s="729"/>
      <c r="Z123" s="700">
        <v>0.52083333333333337</v>
      </c>
      <c r="AA123" s="652">
        <v>0.57223379629629634</v>
      </c>
      <c r="AB123" s="652">
        <v>0.58564814814814814</v>
      </c>
      <c r="AC123" s="641">
        <v>5.1400462962962967E-2</v>
      </c>
      <c r="AD123" s="641">
        <v>1.3414351851851802E-2</v>
      </c>
      <c r="AE123" s="641">
        <v>6.481481481481477E-2</v>
      </c>
      <c r="AF123" s="701">
        <v>20.265705922089619</v>
      </c>
      <c r="AG123" s="701">
        <v>16.071428571428569</v>
      </c>
      <c r="AH123" s="703"/>
      <c r="AI123" s="844"/>
      <c r="AJ123" s="844"/>
      <c r="AK123" s="703"/>
      <c r="AL123" s="641"/>
      <c r="AM123" s="703"/>
      <c r="AN123" s="793"/>
      <c r="AO123" s="793"/>
      <c r="AP123" s="703"/>
      <c r="AQ123" s="844"/>
      <c r="AR123" s="844"/>
      <c r="AS123" s="703"/>
      <c r="AT123" s="641"/>
      <c r="AU123" s="703"/>
      <c r="AV123" s="793"/>
      <c r="AW123" s="793"/>
      <c r="AX123" s="702">
        <v>0.60648148148148151</v>
      </c>
      <c r="AY123" s="705"/>
      <c r="AZ123" s="705"/>
      <c r="BA123" s="706"/>
      <c r="BB123" s="707"/>
      <c r="BC123" s="706"/>
      <c r="BD123" s="699"/>
      <c r="BE123" s="699"/>
      <c r="BF123" s="699"/>
      <c r="BG123" s="708"/>
      <c r="BH123" s="709"/>
      <c r="BI123" s="709"/>
      <c r="BJ123" s="710"/>
      <c r="BK123" s="848"/>
      <c r="BL123" s="712"/>
      <c r="BM123" s="712"/>
      <c r="BN123" s="713"/>
      <c r="BO123" s="713"/>
      <c r="BP123" s="714"/>
      <c r="BQ123" s="714"/>
      <c r="BR123" s="714"/>
      <c r="BS123" s="714"/>
      <c r="BT123" s="714"/>
      <c r="BU123" s="714"/>
      <c r="BV123" s="714"/>
      <c r="BW123" s="714"/>
      <c r="BX123" s="715"/>
    </row>
    <row r="124" spans="1:76" s="468" customFormat="1">
      <c r="A124" s="691">
        <v>32</v>
      </c>
      <c r="B124" s="692">
        <v>40</v>
      </c>
      <c r="C124" s="765">
        <v>707</v>
      </c>
      <c r="D124" s="766" t="s">
        <v>4152</v>
      </c>
      <c r="E124" s="766" t="s">
        <v>4153</v>
      </c>
      <c r="F124" s="766" t="s">
        <v>4154</v>
      </c>
      <c r="G124" s="695" t="s">
        <v>4358</v>
      </c>
      <c r="H124" s="766" t="s">
        <v>4155</v>
      </c>
      <c r="I124" s="767" t="s">
        <v>83</v>
      </c>
      <c r="J124" s="843"/>
      <c r="K124" s="844"/>
      <c r="L124" s="844"/>
      <c r="M124" s="641"/>
      <c r="N124" s="641"/>
      <c r="O124" s="641"/>
      <c r="P124" s="793"/>
      <c r="Q124" s="793"/>
      <c r="R124" s="773"/>
      <c r="S124" s="727"/>
      <c r="T124" s="727"/>
      <c r="U124" s="728"/>
      <c r="V124" s="728"/>
      <c r="W124" s="728"/>
      <c r="X124" s="729"/>
      <c r="Y124" s="729"/>
      <c r="Z124" s="700">
        <v>0.52083333333333337</v>
      </c>
      <c r="AA124" s="652">
        <v>0.58472222222222225</v>
      </c>
      <c r="AB124" s="652">
        <v>0.59586805555555555</v>
      </c>
      <c r="AC124" s="641">
        <v>6.3888888888888884E-2</v>
      </c>
      <c r="AD124" s="641">
        <v>1.1145833333333299E-2</v>
      </c>
      <c r="AE124" s="641">
        <v>7.5034722222222183E-2</v>
      </c>
      <c r="AF124" s="701">
        <v>16.304347826086957</v>
      </c>
      <c r="AG124" s="701">
        <v>13.882461823229987</v>
      </c>
      <c r="AH124" s="703"/>
      <c r="AI124" s="844"/>
      <c r="AJ124" s="844"/>
      <c r="AK124" s="703"/>
      <c r="AL124" s="641"/>
      <c r="AM124" s="703"/>
      <c r="AN124" s="793"/>
      <c r="AO124" s="793"/>
      <c r="AP124" s="703"/>
      <c r="AQ124" s="844"/>
      <c r="AR124" s="844"/>
      <c r="AS124" s="703"/>
      <c r="AT124" s="641"/>
      <c r="AU124" s="703"/>
      <c r="AV124" s="793"/>
      <c r="AW124" s="793"/>
      <c r="AX124" s="702">
        <v>0.61670138888888892</v>
      </c>
      <c r="AY124" s="705"/>
      <c r="AZ124" s="705"/>
      <c r="BA124" s="706"/>
      <c r="BB124" s="707"/>
      <c r="BC124" s="706"/>
      <c r="BD124" s="699"/>
      <c r="BE124" s="699"/>
      <c r="BF124" s="699"/>
      <c r="BG124" s="708"/>
      <c r="BH124" s="709"/>
      <c r="BI124" s="709"/>
      <c r="BJ124" s="710"/>
      <c r="BK124" s="848"/>
      <c r="BL124" s="712"/>
      <c r="BM124" s="712"/>
      <c r="BN124" s="713"/>
      <c r="BO124" s="713"/>
      <c r="BP124" s="714"/>
      <c r="BQ124" s="714"/>
      <c r="BR124" s="714"/>
      <c r="BS124" s="714"/>
      <c r="BT124" s="714"/>
      <c r="BU124" s="714"/>
      <c r="BV124" s="714"/>
      <c r="BW124" s="714"/>
      <c r="BX124" s="715"/>
    </row>
    <row r="125" spans="1:76" s="468" customFormat="1">
      <c r="A125" s="691">
        <v>33</v>
      </c>
      <c r="B125" s="692">
        <v>40</v>
      </c>
      <c r="C125" s="765">
        <v>376</v>
      </c>
      <c r="D125" s="766" t="s">
        <v>4156</v>
      </c>
      <c r="E125" s="766" t="s">
        <v>4157</v>
      </c>
      <c r="F125" s="766" t="s">
        <v>4031</v>
      </c>
      <c r="G125" s="695" t="s">
        <v>4359</v>
      </c>
      <c r="H125" s="766" t="s">
        <v>4158</v>
      </c>
      <c r="I125" s="767" t="s">
        <v>81</v>
      </c>
      <c r="J125" s="843"/>
      <c r="K125" s="844"/>
      <c r="L125" s="844"/>
      <c r="M125" s="641"/>
      <c r="N125" s="641"/>
      <c r="O125" s="641"/>
      <c r="P125" s="793"/>
      <c r="Q125" s="793"/>
      <c r="R125" s="773"/>
      <c r="S125" s="727"/>
      <c r="T125" s="727"/>
      <c r="U125" s="728"/>
      <c r="V125" s="728"/>
      <c r="W125" s="728"/>
      <c r="X125" s="729"/>
      <c r="Y125" s="729"/>
      <c r="Z125" s="700">
        <v>0.52083333333333337</v>
      </c>
      <c r="AA125" s="652">
        <v>0.59604166666666669</v>
      </c>
      <c r="AB125" s="652">
        <v>0.60423611111111108</v>
      </c>
      <c r="AC125" s="641">
        <v>7.5208333333333321E-2</v>
      </c>
      <c r="AD125" s="641">
        <v>8.1944444444443931E-3</v>
      </c>
      <c r="AE125" s="641">
        <v>8.3402777777777715E-2</v>
      </c>
      <c r="AF125" s="701">
        <v>13.850415512465375</v>
      </c>
      <c r="AG125" s="701">
        <v>12.489592006661116</v>
      </c>
      <c r="AH125" s="703"/>
      <c r="AI125" s="844"/>
      <c r="AJ125" s="844"/>
      <c r="AK125" s="703"/>
      <c r="AL125" s="641"/>
      <c r="AM125" s="703"/>
      <c r="AN125" s="793"/>
      <c r="AO125" s="793"/>
      <c r="AP125" s="703"/>
      <c r="AQ125" s="844"/>
      <c r="AR125" s="844"/>
      <c r="AS125" s="703"/>
      <c r="AT125" s="641"/>
      <c r="AU125" s="703"/>
      <c r="AV125" s="793"/>
      <c r="AW125" s="793"/>
      <c r="AX125" s="702">
        <v>0.62506944444444446</v>
      </c>
      <c r="AY125" s="705"/>
      <c r="AZ125" s="705"/>
      <c r="BA125" s="706"/>
      <c r="BB125" s="707"/>
      <c r="BC125" s="706"/>
      <c r="BD125" s="699"/>
      <c r="BE125" s="699"/>
      <c r="BF125" s="699"/>
      <c r="BG125" s="708"/>
      <c r="BH125" s="709"/>
      <c r="BI125" s="709"/>
      <c r="BJ125" s="710"/>
      <c r="BK125" s="848"/>
      <c r="BL125" s="712"/>
      <c r="BM125" s="712"/>
      <c r="BN125" s="713"/>
      <c r="BO125" s="713"/>
      <c r="BP125" s="714"/>
      <c r="BQ125" s="714"/>
      <c r="BR125" s="714"/>
      <c r="BS125" s="714"/>
      <c r="BT125" s="714"/>
      <c r="BU125" s="714"/>
      <c r="BV125" s="714"/>
      <c r="BW125" s="714"/>
      <c r="BX125" s="715"/>
    </row>
    <row r="126" spans="1:76" s="468" customFormat="1">
      <c r="A126" s="691">
        <v>34</v>
      </c>
      <c r="B126" s="692">
        <v>40</v>
      </c>
      <c r="C126" s="796">
        <v>8</v>
      </c>
      <c r="D126" s="766" t="s">
        <v>4159</v>
      </c>
      <c r="E126" s="766" t="s">
        <v>3897</v>
      </c>
      <c r="F126" s="766" t="s">
        <v>3898</v>
      </c>
      <c r="G126" s="695" t="s">
        <v>4360</v>
      </c>
      <c r="H126" s="766" t="s">
        <v>4160</v>
      </c>
      <c r="I126" s="767" t="s">
        <v>81</v>
      </c>
      <c r="J126" s="843"/>
      <c r="K126" s="844"/>
      <c r="L126" s="844"/>
      <c r="M126" s="641"/>
      <c r="N126" s="641"/>
      <c r="O126" s="641"/>
      <c r="P126" s="793"/>
      <c r="Q126" s="793"/>
      <c r="R126" s="773"/>
      <c r="S126" s="727"/>
      <c r="T126" s="727"/>
      <c r="U126" s="728"/>
      <c r="V126" s="728"/>
      <c r="W126" s="728"/>
      <c r="X126" s="729"/>
      <c r="Y126" s="729"/>
      <c r="Z126" s="700">
        <v>0.52083333333333337</v>
      </c>
      <c r="AA126" s="652">
        <v>0.61932870370370374</v>
      </c>
      <c r="AB126" s="652">
        <v>0.63015046296296295</v>
      </c>
      <c r="AC126" s="641">
        <v>9.8495370370370372E-2</v>
      </c>
      <c r="AD126" s="641">
        <v>1.0821759259259212E-2</v>
      </c>
      <c r="AE126" s="641">
        <v>0.10931712962962958</v>
      </c>
      <c r="AF126" s="701">
        <v>10.575793184488836</v>
      </c>
      <c r="AG126" s="701">
        <v>9.5288512440444677</v>
      </c>
      <c r="AH126" s="703"/>
      <c r="AI126" s="844"/>
      <c r="AJ126" s="844"/>
      <c r="AK126" s="703"/>
      <c r="AL126" s="641"/>
      <c r="AM126" s="703"/>
      <c r="AN126" s="793"/>
      <c r="AO126" s="793"/>
      <c r="AP126" s="703"/>
      <c r="AQ126" s="844"/>
      <c r="AR126" s="844"/>
      <c r="AS126" s="703"/>
      <c r="AT126" s="641"/>
      <c r="AU126" s="703"/>
      <c r="AV126" s="793"/>
      <c r="AW126" s="793"/>
      <c r="AX126" s="702">
        <v>0.65098379629629632</v>
      </c>
      <c r="AY126" s="705"/>
      <c r="AZ126" s="705"/>
      <c r="BA126" s="706"/>
      <c r="BB126" s="707"/>
      <c r="BC126" s="706"/>
      <c r="BD126" s="699"/>
      <c r="BE126" s="699"/>
      <c r="BF126" s="699"/>
      <c r="BG126" s="708"/>
      <c r="BH126" s="709"/>
      <c r="BI126" s="709"/>
      <c r="BJ126" s="710"/>
      <c r="BK126" s="848"/>
      <c r="BL126" s="712"/>
      <c r="BM126" s="712"/>
      <c r="BN126" s="713"/>
      <c r="BO126" s="713"/>
      <c r="BP126" s="714"/>
      <c r="BQ126" s="714"/>
      <c r="BR126" s="714"/>
      <c r="BS126" s="714"/>
      <c r="BT126" s="714"/>
      <c r="BU126" s="714"/>
      <c r="BV126" s="714"/>
      <c r="BW126" s="714"/>
      <c r="BX126" s="715"/>
    </row>
    <row r="127" spans="1:76">
      <c r="A127" s="855" t="s">
        <v>0</v>
      </c>
      <c r="B127" s="856">
        <v>40</v>
      </c>
      <c r="C127" s="857" t="s">
        <v>55</v>
      </c>
      <c r="D127" s="857"/>
      <c r="E127" s="857"/>
      <c r="F127" s="857"/>
      <c r="G127" s="857"/>
      <c r="H127" s="857"/>
      <c r="I127" s="857"/>
      <c r="J127" s="858"/>
      <c r="K127" s="859"/>
      <c r="L127" s="859"/>
      <c r="M127" s="860"/>
      <c r="N127" s="860"/>
      <c r="O127" s="860"/>
      <c r="P127" s="861"/>
      <c r="Q127" s="861"/>
      <c r="R127" s="868"/>
      <c r="S127" s="864"/>
      <c r="T127" s="864"/>
      <c r="U127" s="864"/>
      <c r="V127" s="871"/>
      <c r="W127" s="868"/>
      <c r="X127" s="868"/>
      <c r="Y127" s="868"/>
      <c r="Z127" s="863"/>
      <c r="AA127" s="868"/>
      <c r="AB127" s="868"/>
      <c r="AC127" s="868"/>
      <c r="AD127" s="870"/>
      <c r="AE127" s="868"/>
      <c r="AF127" s="868"/>
      <c r="AG127" s="868"/>
      <c r="AH127" s="868"/>
      <c r="AI127" s="864"/>
      <c r="AJ127" s="864"/>
      <c r="AK127" s="868"/>
      <c r="AL127" s="871"/>
      <c r="AM127" s="868"/>
      <c r="AN127" s="866"/>
      <c r="AO127" s="866"/>
      <c r="AP127" s="866"/>
      <c r="AQ127" s="869"/>
      <c r="AR127" s="869"/>
      <c r="AS127" s="866"/>
      <c r="AT127" s="878"/>
      <c r="AU127" s="866"/>
      <c r="AV127" s="866"/>
      <c r="AW127" s="866"/>
      <c r="AX127" s="866"/>
      <c r="AY127" s="868"/>
      <c r="AZ127" s="868"/>
      <c r="BA127" s="868"/>
      <c r="BB127" s="871"/>
      <c r="BC127" s="868"/>
      <c r="BD127" s="868"/>
      <c r="BE127" s="868"/>
      <c r="BF127" s="868"/>
      <c r="BG127" s="872"/>
      <c r="BH127" s="866"/>
      <c r="BI127" s="856">
        <v>40</v>
      </c>
      <c r="BJ127" s="589"/>
      <c r="BK127" s="873">
        <v>0.67013888888888884</v>
      </c>
      <c r="BL127" s="874"/>
      <c r="BM127" s="875" t="s">
        <v>0</v>
      </c>
      <c r="BN127" s="875"/>
      <c r="BO127" s="875"/>
      <c r="BP127" s="875"/>
      <c r="BQ127" s="875"/>
      <c r="BR127" s="875"/>
      <c r="BS127" s="875"/>
      <c r="BT127" s="875"/>
      <c r="BU127" s="875"/>
      <c r="BV127" s="875"/>
      <c r="BW127" s="875"/>
      <c r="BX127" s="649"/>
    </row>
    <row r="128" spans="1:76" s="345" customFormat="1">
      <c r="A128" s="628">
        <v>1</v>
      </c>
      <c r="B128" s="629">
        <v>40</v>
      </c>
      <c r="C128" s="854">
        <v>375</v>
      </c>
      <c r="D128" s="721" t="s">
        <v>3870</v>
      </c>
      <c r="E128" s="721" t="s">
        <v>3961</v>
      </c>
      <c r="F128" s="721"/>
      <c r="G128" s="677" t="s">
        <v>4361</v>
      </c>
      <c r="H128" s="721" t="s">
        <v>4161</v>
      </c>
      <c r="I128" s="726"/>
      <c r="J128" s="827"/>
      <c r="K128" s="821"/>
      <c r="L128" s="821"/>
      <c r="M128" s="634"/>
      <c r="N128" s="635"/>
      <c r="O128" s="634"/>
      <c r="P128" s="789"/>
      <c r="Q128" s="789"/>
      <c r="R128" s="754"/>
      <c r="S128" s="722"/>
      <c r="T128" s="722"/>
      <c r="U128" s="723"/>
      <c r="V128" s="791"/>
      <c r="W128" s="723"/>
      <c r="X128" s="724"/>
      <c r="Y128" s="724"/>
      <c r="Z128" s="632">
        <v>0.52083333333333337</v>
      </c>
      <c r="AA128" s="633">
        <v>0.57445601851851846</v>
      </c>
      <c r="AB128" s="633">
        <v>0.57844907407407409</v>
      </c>
      <c r="AC128" s="634">
        <v>5.3622685185185093E-2</v>
      </c>
      <c r="AD128" s="641">
        <v>3.9930555555556246E-3</v>
      </c>
      <c r="AE128" s="634">
        <v>5.7615740740740717E-2</v>
      </c>
      <c r="AF128" s="636">
        <v>19.425857975393917</v>
      </c>
      <c r="AG128" s="636">
        <v>18.079550020088387</v>
      </c>
      <c r="AH128" s="639"/>
      <c r="AI128" s="821"/>
      <c r="AJ128" s="821"/>
      <c r="AK128" s="639"/>
      <c r="AL128" s="635"/>
      <c r="AM128" s="639"/>
      <c r="AN128" s="789"/>
      <c r="AO128" s="789"/>
      <c r="AP128" s="754"/>
      <c r="AQ128" s="879"/>
      <c r="AR128" s="879"/>
      <c r="AS128" s="639"/>
      <c r="AT128" s="641"/>
      <c r="AU128" s="639"/>
      <c r="AV128" s="789"/>
      <c r="AW128" s="789"/>
      <c r="AX128" s="637">
        <v>0.59928240740740746</v>
      </c>
      <c r="AY128" s="633">
        <v>0.63377314814814811</v>
      </c>
      <c r="AZ128" s="633">
        <v>0.63832175925925927</v>
      </c>
      <c r="BA128" s="639">
        <v>3.4490740740740655E-2</v>
      </c>
      <c r="BB128" s="635">
        <v>4.548611111111156E-3</v>
      </c>
      <c r="BC128" s="639">
        <v>3.9039351851851811E-2</v>
      </c>
      <c r="BD128" s="636">
        <v>18.120805369127517</v>
      </c>
      <c r="BE128" s="636">
        <v>16.009487103468722</v>
      </c>
      <c r="BF128" s="758">
        <v>17.24344389893426</v>
      </c>
      <c r="BG128" s="688">
        <v>18.915013792197556</v>
      </c>
      <c r="BH128" s="645">
        <v>8.8113425925925748E-2</v>
      </c>
      <c r="BI128" s="645">
        <v>9.6655092592592529E-2</v>
      </c>
      <c r="BJ128" s="589"/>
      <c r="BK128" s="646">
        <v>40</v>
      </c>
      <c r="BL128" s="647">
        <v>2.1147222222222224</v>
      </c>
      <c r="BM128" s="647">
        <v>2.319722222222222</v>
      </c>
      <c r="BN128" s="595">
        <v>200</v>
      </c>
      <c r="BO128" s="595">
        <v>0</v>
      </c>
      <c r="BP128" s="648">
        <v>240</v>
      </c>
      <c r="BQ128" s="648">
        <v>240</v>
      </c>
      <c r="BR128" s="648">
        <v>240</v>
      </c>
      <c r="BS128" s="648">
        <v>240</v>
      </c>
      <c r="BT128" s="648">
        <v>240</v>
      </c>
      <c r="BU128" s="648">
        <v>240</v>
      </c>
      <c r="BV128" s="648">
        <v>240</v>
      </c>
      <c r="BW128" s="648">
        <v>240</v>
      </c>
      <c r="BX128" s="649">
        <v>240</v>
      </c>
    </row>
    <row r="129" spans="1:76" s="345" customFormat="1">
      <c r="A129" s="628">
        <v>2</v>
      </c>
      <c r="B129" s="629">
        <v>40</v>
      </c>
      <c r="C129" s="854">
        <v>346</v>
      </c>
      <c r="D129" s="835" t="s">
        <v>3942</v>
      </c>
      <c r="E129" s="835" t="s">
        <v>3943</v>
      </c>
      <c r="F129" s="835" t="s">
        <v>3944</v>
      </c>
      <c r="G129" s="677" t="s">
        <v>4362</v>
      </c>
      <c r="H129" s="835" t="s">
        <v>166</v>
      </c>
      <c r="I129" s="726"/>
      <c r="J129" s="827"/>
      <c r="K129" s="821"/>
      <c r="L129" s="821"/>
      <c r="M129" s="634"/>
      <c r="N129" s="635"/>
      <c r="O129" s="634"/>
      <c r="P129" s="789"/>
      <c r="Q129" s="789"/>
      <c r="R129" s="754"/>
      <c r="S129" s="722"/>
      <c r="T129" s="722"/>
      <c r="U129" s="723"/>
      <c r="V129" s="791"/>
      <c r="W129" s="723"/>
      <c r="X129" s="724"/>
      <c r="Y129" s="724"/>
      <c r="Z129" s="632">
        <v>0.52083333333333337</v>
      </c>
      <c r="AA129" s="633">
        <v>0.5756944444444444</v>
      </c>
      <c r="AB129" s="633">
        <v>0.58381944444444445</v>
      </c>
      <c r="AC129" s="634">
        <v>5.4861111111111027E-2</v>
      </c>
      <c r="AD129" s="641">
        <v>8.1250000000000488E-3</v>
      </c>
      <c r="AE129" s="634">
        <v>6.2986111111111076E-2</v>
      </c>
      <c r="AF129" s="636">
        <v>18.9873417721519</v>
      </c>
      <c r="AG129" s="636">
        <v>16.5380374862183</v>
      </c>
      <c r="AH129" s="639"/>
      <c r="AI129" s="821"/>
      <c r="AJ129" s="821"/>
      <c r="AK129" s="639"/>
      <c r="AL129" s="635"/>
      <c r="AM129" s="639"/>
      <c r="AN129" s="789"/>
      <c r="AO129" s="789"/>
      <c r="AP129" s="754"/>
      <c r="AQ129" s="879"/>
      <c r="AR129" s="879"/>
      <c r="AS129" s="639"/>
      <c r="AT129" s="641"/>
      <c r="AU129" s="639"/>
      <c r="AV129" s="789"/>
      <c r="AW129" s="789"/>
      <c r="AX129" s="637">
        <v>0.60465277777777782</v>
      </c>
      <c r="AY129" s="633">
        <v>0.63776620370370374</v>
      </c>
      <c r="AZ129" s="633">
        <v>0.64415509259259263</v>
      </c>
      <c r="BA129" s="639">
        <v>3.3113425925925921E-2</v>
      </c>
      <c r="BB129" s="635">
        <v>6.3888888888888884E-3</v>
      </c>
      <c r="BC129" s="639">
        <v>3.950231481481481E-2</v>
      </c>
      <c r="BD129" s="636">
        <v>18.874519398811604</v>
      </c>
      <c r="BE129" s="636">
        <v>15.82185760328157</v>
      </c>
      <c r="BF129" s="758">
        <v>16.261998870694519</v>
      </c>
      <c r="BG129" s="688">
        <v>18.944875674253385</v>
      </c>
      <c r="BH129" s="645">
        <v>8.7974537037036948E-2</v>
      </c>
      <c r="BI129" s="645">
        <v>0.10248842592592589</v>
      </c>
      <c r="BJ129" s="589"/>
      <c r="BK129" s="646">
        <v>40</v>
      </c>
      <c r="BL129" s="647">
        <v>2.111388888888889</v>
      </c>
      <c r="BM129" s="647">
        <v>2.4597222222222226</v>
      </c>
      <c r="BN129" s="595">
        <v>195</v>
      </c>
      <c r="BO129" s="595">
        <v>-8.4</v>
      </c>
      <c r="BP129" s="648">
        <v>226.6</v>
      </c>
      <c r="BQ129" s="648">
        <v>226.6</v>
      </c>
      <c r="BR129" s="648">
        <v>226.6</v>
      </c>
      <c r="BS129" s="648">
        <v>226.6</v>
      </c>
      <c r="BT129" s="648">
        <v>226.6</v>
      </c>
      <c r="BU129" s="648">
        <v>226.6</v>
      </c>
      <c r="BV129" s="648">
        <v>226.6</v>
      </c>
      <c r="BW129" s="648">
        <v>226.6</v>
      </c>
      <c r="BX129" s="649">
        <v>226.60000000000002</v>
      </c>
    </row>
    <row r="130" spans="1:76" s="345" customFormat="1">
      <c r="A130" s="628">
        <v>3</v>
      </c>
      <c r="B130" s="629">
        <v>40</v>
      </c>
      <c r="C130" s="854">
        <v>368</v>
      </c>
      <c r="D130" s="721" t="s">
        <v>4162</v>
      </c>
      <c r="E130" s="721" t="s">
        <v>3994</v>
      </c>
      <c r="F130" s="721" t="s">
        <v>3996</v>
      </c>
      <c r="G130" s="677" t="s">
        <v>4363</v>
      </c>
      <c r="H130" s="721" t="s">
        <v>361</v>
      </c>
      <c r="I130" s="726"/>
      <c r="J130" s="827"/>
      <c r="K130" s="821"/>
      <c r="L130" s="821"/>
      <c r="M130" s="634"/>
      <c r="N130" s="635"/>
      <c r="O130" s="634"/>
      <c r="P130" s="789"/>
      <c r="Q130" s="789"/>
      <c r="R130" s="754"/>
      <c r="S130" s="722"/>
      <c r="T130" s="722"/>
      <c r="U130" s="723"/>
      <c r="V130" s="791"/>
      <c r="W130" s="723"/>
      <c r="X130" s="724"/>
      <c r="Y130" s="724"/>
      <c r="Z130" s="632">
        <v>0.52083333333333337</v>
      </c>
      <c r="AA130" s="633">
        <v>0.57453703703703707</v>
      </c>
      <c r="AB130" s="633">
        <v>0.57824074074074072</v>
      </c>
      <c r="AC130" s="634">
        <v>5.3703703703703698E-2</v>
      </c>
      <c r="AD130" s="641">
        <v>3.7037037037036535E-3</v>
      </c>
      <c r="AE130" s="634">
        <v>5.7407407407407351E-2</v>
      </c>
      <c r="AF130" s="636">
        <v>19.396551724137932</v>
      </c>
      <c r="AG130" s="636">
        <v>18.14516129032258</v>
      </c>
      <c r="AH130" s="639"/>
      <c r="AI130" s="821"/>
      <c r="AJ130" s="821"/>
      <c r="AK130" s="639"/>
      <c r="AL130" s="635"/>
      <c r="AM130" s="639"/>
      <c r="AN130" s="789"/>
      <c r="AO130" s="789"/>
      <c r="AP130" s="754"/>
      <c r="AQ130" s="879"/>
      <c r="AR130" s="879"/>
      <c r="AS130" s="639"/>
      <c r="AT130" s="641"/>
      <c r="AU130" s="639"/>
      <c r="AV130" s="789"/>
      <c r="AW130" s="789"/>
      <c r="AX130" s="637">
        <v>0.59907407407407409</v>
      </c>
      <c r="AY130" s="633">
        <v>0.63377314814814811</v>
      </c>
      <c r="AZ130" s="633">
        <v>0.64563657407407404</v>
      </c>
      <c r="BA130" s="639">
        <v>3.4699074074074021E-2</v>
      </c>
      <c r="BB130" s="635">
        <v>1.186342592592593E-2</v>
      </c>
      <c r="BC130" s="639">
        <v>4.6562499999999951E-2</v>
      </c>
      <c r="BD130" s="636">
        <v>18.012008005336892</v>
      </c>
      <c r="BE130" s="636">
        <v>13.422818791946309</v>
      </c>
      <c r="BF130" s="758">
        <v>16.030279416675942</v>
      </c>
      <c r="BG130" s="688">
        <v>18.853102906520032</v>
      </c>
      <c r="BH130" s="645">
        <v>8.8402777777777719E-2</v>
      </c>
      <c r="BI130" s="645">
        <v>0.1039699074074073</v>
      </c>
      <c r="BJ130" s="589"/>
      <c r="BK130" s="646">
        <v>40</v>
      </c>
      <c r="BL130" s="647">
        <v>2.1216666666666666</v>
      </c>
      <c r="BM130" s="647">
        <v>2.4952777777777779</v>
      </c>
      <c r="BN130" s="595">
        <v>190</v>
      </c>
      <c r="BO130" s="595">
        <v>-10.533333333333333</v>
      </c>
      <c r="BP130" s="648">
        <v>219.46666666666667</v>
      </c>
      <c r="BQ130" s="648">
        <v>219.46666666666667</v>
      </c>
      <c r="BR130" s="648">
        <v>219.46666666666667</v>
      </c>
      <c r="BS130" s="648">
        <v>219.46666666666667</v>
      </c>
      <c r="BT130" s="648">
        <v>219.46666666666667</v>
      </c>
      <c r="BU130" s="648">
        <v>219.46666666666667</v>
      </c>
      <c r="BV130" s="648">
        <v>219.46666666666667</v>
      </c>
      <c r="BW130" s="648">
        <v>219.46666666666667</v>
      </c>
      <c r="BX130" s="649">
        <v>219.46666666666667</v>
      </c>
    </row>
    <row r="131" spans="1:76" s="345" customFormat="1">
      <c r="A131" s="628">
        <v>4</v>
      </c>
      <c r="B131" s="629">
        <v>40</v>
      </c>
      <c r="C131" s="854">
        <v>362</v>
      </c>
      <c r="D131" s="835" t="s">
        <v>3945</v>
      </c>
      <c r="E131" s="835" t="s">
        <v>3930</v>
      </c>
      <c r="F131" s="835" t="s">
        <v>3946</v>
      </c>
      <c r="G131" s="677" t="s">
        <v>4364</v>
      </c>
      <c r="H131" s="835" t="s">
        <v>367</v>
      </c>
      <c r="I131" s="726"/>
      <c r="J131" s="827"/>
      <c r="K131" s="821"/>
      <c r="L131" s="821"/>
      <c r="M131" s="634"/>
      <c r="N131" s="635"/>
      <c r="O131" s="634"/>
      <c r="P131" s="789"/>
      <c r="Q131" s="789"/>
      <c r="R131" s="754"/>
      <c r="S131" s="722"/>
      <c r="T131" s="722"/>
      <c r="U131" s="723"/>
      <c r="V131" s="791"/>
      <c r="W131" s="723"/>
      <c r="X131" s="724"/>
      <c r="Y131" s="724"/>
      <c r="Z131" s="632">
        <v>0.52083333333333337</v>
      </c>
      <c r="AA131" s="633">
        <v>0.57429398148148147</v>
      </c>
      <c r="AB131" s="633">
        <v>0.58263888888888882</v>
      </c>
      <c r="AC131" s="634">
        <v>5.3460648148148104E-2</v>
      </c>
      <c r="AD131" s="641">
        <v>8.3449074074073426E-3</v>
      </c>
      <c r="AE131" s="634">
        <v>6.1805555555555447E-2</v>
      </c>
      <c r="AF131" s="636">
        <v>19.484736956051094</v>
      </c>
      <c r="AG131" s="636">
        <v>16.853932584269661</v>
      </c>
      <c r="AH131" s="639"/>
      <c r="AI131" s="821"/>
      <c r="AJ131" s="821"/>
      <c r="AK131" s="639"/>
      <c r="AL131" s="635"/>
      <c r="AM131" s="639"/>
      <c r="AN131" s="789"/>
      <c r="AO131" s="789"/>
      <c r="AP131" s="754"/>
      <c r="AQ131" s="879"/>
      <c r="AR131" s="879"/>
      <c r="AS131" s="639"/>
      <c r="AT131" s="641"/>
      <c r="AU131" s="639"/>
      <c r="AV131" s="789"/>
      <c r="AW131" s="789"/>
      <c r="AX131" s="637">
        <v>0.60347222222222219</v>
      </c>
      <c r="AY131" s="633">
        <v>0.63377314814814811</v>
      </c>
      <c r="AZ131" s="633">
        <v>0.64968749999999997</v>
      </c>
      <c r="BA131" s="639">
        <v>3.0300925925925926E-2</v>
      </c>
      <c r="BB131" s="635">
        <v>1.591435185185186E-2</v>
      </c>
      <c r="BC131" s="639">
        <v>4.6215277777777786E-2</v>
      </c>
      <c r="BD131" s="636">
        <v>20.626432391138273</v>
      </c>
      <c r="BE131" s="636">
        <v>13.523666416228398</v>
      </c>
      <c r="BF131" s="758">
        <v>15.429122468659594</v>
      </c>
      <c r="BG131" s="688">
        <v>19.897747685505045</v>
      </c>
      <c r="BH131" s="645">
        <v>8.376157407407403E-2</v>
      </c>
      <c r="BI131" s="645">
        <v>0.10802083333333323</v>
      </c>
      <c r="BJ131" s="589"/>
      <c r="BK131" s="646">
        <v>40</v>
      </c>
      <c r="BL131" s="647">
        <v>2.0102777777777776</v>
      </c>
      <c r="BM131" s="647">
        <v>2.5925000000000002</v>
      </c>
      <c r="BN131" s="595">
        <v>185</v>
      </c>
      <c r="BO131" s="595">
        <v>-16.366666666666667</v>
      </c>
      <c r="BP131" s="648">
        <v>208.63333333333333</v>
      </c>
      <c r="BQ131" s="648">
        <v>208.63333333333333</v>
      </c>
      <c r="BR131" s="648">
        <v>208.63333333333333</v>
      </c>
      <c r="BS131" s="648">
        <v>208.63333333333333</v>
      </c>
      <c r="BT131" s="648">
        <v>208.63333333333333</v>
      </c>
      <c r="BU131" s="648">
        <v>208.63333333333333</v>
      </c>
      <c r="BV131" s="648">
        <v>208.63333333333333</v>
      </c>
      <c r="BW131" s="648">
        <v>208.63333333333333</v>
      </c>
      <c r="BX131" s="649">
        <v>208.63333333333333</v>
      </c>
    </row>
    <row r="132" spans="1:76" s="345" customFormat="1">
      <c r="A132" s="628">
        <v>5</v>
      </c>
      <c r="B132" s="629">
        <v>40</v>
      </c>
      <c r="C132" s="854">
        <v>311</v>
      </c>
      <c r="D132" s="835" t="s">
        <v>4163</v>
      </c>
      <c r="E132" s="835" t="s">
        <v>3940</v>
      </c>
      <c r="F132" s="835" t="s">
        <v>3941</v>
      </c>
      <c r="G132" s="677" t="s">
        <v>364</v>
      </c>
      <c r="H132" s="835" t="s">
        <v>365</v>
      </c>
      <c r="I132" s="726"/>
      <c r="J132" s="827"/>
      <c r="K132" s="821"/>
      <c r="L132" s="821"/>
      <c r="M132" s="634"/>
      <c r="N132" s="634"/>
      <c r="O132" s="634"/>
      <c r="P132" s="789"/>
      <c r="Q132" s="789"/>
      <c r="R132" s="754"/>
      <c r="S132" s="722"/>
      <c r="T132" s="722"/>
      <c r="U132" s="723"/>
      <c r="V132" s="791"/>
      <c r="W132" s="723"/>
      <c r="X132" s="724"/>
      <c r="Y132" s="724"/>
      <c r="Z132" s="632">
        <v>0.52083333333333337</v>
      </c>
      <c r="AA132" s="633">
        <v>0.57708333333333328</v>
      </c>
      <c r="AB132" s="633">
        <v>0.58052083333333326</v>
      </c>
      <c r="AC132" s="634">
        <v>5.6249999999999911E-2</v>
      </c>
      <c r="AD132" s="641">
        <v>3.4374999999999822E-3</v>
      </c>
      <c r="AE132" s="634">
        <v>5.9687499999999893E-2</v>
      </c>
      <c r="AF132" s="636">
        <v>18.518518518518519</v>
      </c>
      <c r="AG132" s="636">
        <v>17.452006980802793</v>
      </c>
      <c r="AH132" s="639"/>
      <c r="AI132" s="821"/>
      <c r="AJ132" s="821"/>
      <c r="AK132" s="639"/>
      <c r="AL132" s="635"/>
      <c r="AM132" s="639"/>
      <c r="AN132" s="789"/>
      <c r="AO132" s="789"/>
      <c r="AP132" s="754"/>
      <c r="AQ132" s="879"/>
      <c r="AR132" s="879"/>
      <c r="AS132" s="639"/>
      <c r="AT132" s="641"/>
      <c r="AU132" s="639"/>
      <c r="AV132" s="789"/>
      <c r="AW132" s="789"/>
      <c r="AX132" s="637">
        <v>0.60135416666666663</v>
      </c>
      <c r="AY132" s="633">
        <v>0.64907407407407403</v>
      </c>
      <c r="AZ132" s="633">
        <v>0.65157407407407408</v>
      </c>
      <c r="BA132" s="639">
        <v>4.7719907407407391E-2</v>
      </c>
      <c r="BB132" s="635">
        <v>2.5000000000000577E-3</v>
      </c>
      <c r="BC132" s="639">
        <v>5.0219907407407449E-2</v>
      </c>
      <c r="BD132" s="636">
        <v>13.097259277225321</v>
      </c>
      <c r="BE132" s="636">
        <v>12.445263885687949</v>
      </c>
      <c r="BF132" s="643">
        <v>15.164279696714408</v>
      </c>
      <c r="BG132" s="688">
        <v>16.030279416675942</v>
      </c>
      <c r="BH132" s="645">
        <v>0.1039699074074073</v>
      </c>
      <c r="BI132" s="645">
        <v>0.10990740740740734</v>
      </c>
      <c r="BJ132" s="589"/>
      <c r="BK132" s="646">
        <v>40</v>
      </c>
      <c r="BL132" s="647">
        <v>2.4952777777777779</v>
      </c>
      <c r="BM132" s="647">
        <v>2.6377777777777776</v>
      </c>
      <c r="BN132" s="595">
        <v>180</v>
      </c>
      <c r="BO132" s="595">
        <v>-19.083333333333332</v>
      </c>
      <c r="BP132" s="648">
        <v>200.91666666666666</v>
      </c>
      <c r="BQ132" s="648">
        <v>200.91666666666666</v>
      </c>
      <c r="BR132" s="648">
        <v>200.91666666666666</v>
      </c>
      <c r="BS132" s="648">
        <v>200.91666666666666</v>
      </c>
      <c r="BT132" s="648">
        <v>200.91666666666666</v>
      </c>
      <c r="BU132" s="648">
        <v>200.91666666666666</v>
      </c>
      <c r="BV132" s="648">
        <v>200.91666666666666</v>
      </c>
      <c r="BW132" s="648">
        <v>200.91666666666666</v>
      </c>
      <c r="BX132" s="649">
        <v>200.91666666666666</v>
      </c>
    </row>
    <row r="133" spans="1:76" s="468" customFormat="1">
      <c r="A133" s="628">
        <v>6</v>
      </c>
      <c r="B133" s="629">
        <v>40</v>
      </c>
      <c r="C133" s="854">
        <v>682</v>
      </c>
      <c r="D133" s="721" t="s">
        <v>4036</v>
      </c>
      <c r="E133" s="721" t="s">
        <v>4164</v>
      </c>
      <c r="F133" s="721" t="s">
        <v>4165</v>
      </c>
      <c r="G133" s="677" t="s">
        <v>4365</v>
      </c>
      <c r="H133" s="721" t="s">
        <v>4166</v>
      </c>
      <c r="I133" s="726"/>
      <c r="J133" s="827"/>
      <c r="K133" s="821"/>
      <c r="L133" s="821"/>
      <c r="M133" s="634"/>
      <c r="N133" s="634"/>
      <c r="O133" s="634"/>
      <c r="P133" s="789"/>
      <c r="Q133" s="789"/>
      <c r="R133" s="754"/>
      <c r="S133" s="722"/>
      <c r="T133" s="722"/>
      <c r="U133" s="723"/>
      <c r="V133" s="791"/>
      <c r="W133" s="723"/>
      <c r="X133" s="724"/>
      <c r="Y133" s="724"/>
      <c r="Z133" s="632">
        <v>0.52083333333333337</v>
      </c>
      <c r="AA133" s="633">
        <v>0.57777777777777783</v>
      </c>
      <c r="AB133" s="633">
        <v>0.58724537037037039</v>
      </c>
      <c r="AC133" s="634">
        <v>5.6944444444444464E-2</v>
      </c>
      <c r="AD133" s="641">
        <v>9.4675925925925553E-3</v>
      </c>
      <c r="AE133" s="634">
        <v>6.6412037037037019E-2</v>
      </c>
      <c r="AF133" s="636">
        <v>18.292682926829269</v>
      </c>
      <c r="AG133" s="636">
        <v>15.684907633321712</v>
      </c>
      <c r="AH133" s="639"/>
      <c r="AI133" s="821"/>
      <c r="AJ133" s="821"/>
      <c r="AK133" s="639"/>
      <c r="AL133" s="635"/>
      <c r="AM133" s="639"/>
      <c r="AN133" s="789"/>
      <c r="AO133" s="789"/>
      <c r="AP133" s="754"/>
      <c r="AQ133" s="879"/>
      <c r="AR133" s="879"/>
      <c r="AS133" s="639"/>
      <c r="AT133" s="641"/>
      <c r="AU133" s="639"/>
      <c r="AV133" s="789"/>
      <c r="AW133" s="789"/>
      <c r="AX133" s="637">
        <v>0.60807870370370376</v>
      </c>
      <c r="AY133" s="633">
        <v>0.64916666666666667</v>
      </c>
      <c r="AZ133" s="633">
        <v>0.65740740740740744</v>
      </c>
      <c r="BA133" s="639">
        <v>4.108796296296291E-2</v>
      </c>
      <c r="BB133" s="635">
        <v>8.2407407407407707E-3</v>
      </c>
      <c r="BC133" s="639">
        <v>4.932870370370368E-2</v>
      </c>
      <c r="BD133" s="636">
        <v>15.211267605633804</v>
      </c>
      <c r="BE133" s="636">
        <v>12.670107930549037</v>
      </c>
      <c r="BF133" s="643">
        <v>14.4</v>
      </c>
      <c r="BG133" s="688">
        <v>17.001180637544273</v>
      </c>
      <c r="BH133" s="645">
        <v>9.8032407407407374E-2</v>
      </c>
      <c r="BI133" s="645">
        <v>0.1157407407407407</v>
      </c>
      <c r="BJ133" s="689"/>
      <c r="BK133" s="646">
        <v>40</v>
      </c>
      <c r="BL133" s="647">
        <v>2.3527777777777779</v>
      </c>
      <c r="BM133" s="647">
        <v>2.7777777777777777</v>
      </c>
      <c r="BN133" s="595">
        <v>175</v>
      </c>
      <c r="BO133" s="595">
        <v>-27.483333333333334</v>
      </c>
      <c r="BP133" s="648">
        <v>187.51666666666665</v>
      </c>
      <c r="BQ133" s="648">
        <v>187.51666666666665</v>
      </c>
      <c r="BR133" s="648">
        <v>187.51666666666665</v>
      </c>
      <c r="BS133" s="648">
        <v>187.51666666666665</v>
      </c>
      <c r="BT133" s="648">
        <v>187.51666666666665</v>
      </c>
      <c r="BU133" s="648">
        <v>187.51666666666665</v>
      </c>
      <c r="BV133" s="648">
        <v>187.51666666666665</v>
      </c>
      <c r="BW133" s="648">
        <v>187.51666666666665</v>
      </c>
      <c r="BX133" s="649">
        <v>187.51666666666665</v>
      </c>
    </row>
    <row r="134" spans="1:76" s="468" customFormat="1">
      <c r="A134" s="628">
        <v>7</v>
      </c>
      <c r="B134" s="629">
        <v>40</v>
      </c>
      <c r="C134" s="854">
        <v>162</v>
      </c>
      <c r="D134" s="835" t="s">
        <v>3948</v>
      </c>
      <c r="E134" s="835" t="s">
        <v>3917</v>
      </c>
      <c r="F134" s="835" t="s">
        <v>3949</v>
      </c>
      <c r="G134" s="677" t="s">
        <v>4366</v>
      </c>
      <c r="H134" s="835" t="s">
        <v>881</v>
      </c>
      <c r="I134" s="726"/>
      <c r="J134" s="827"/>
      <c r="K134" s="821"/>
      <c r="L134" s="821"/>
      <c r="M134" s="634"/>
      <c r="N134" s="635"/>
      <c r="O134" s="634"/>
      <c r="P134" s="789"/>
      <c r="Q134" s="789"/>
      <c r="R134" s="754"/>
      <c r="S134" s="722"/>
      <c r="T134" s="722"/>
      <c r="U134" s="723"/>
      <c r="V134" s="791"/>
      <c r="W134" s="723"/>
      <c r="X134" s="724"/>
      <c r="Y134" s="724"/>
      <c r="Z134" s="632">
        <v>0.52083333333333337</v>
      </c>
      <c r="AA134" s="633">
        <v>0.57990740740740743</v>
      </c>
      <c r="AB134" s="633">
        <v>0.58667824074074071</v>
      </c>
      <c r="AC134" s="634">
        <v>5.9074074074074057E-2</v>
      </c>
      <c r="AD134" s="641">
        <v>6.7708333333332815E-3</v>
      </c>
      <c r="AE134" s="634">
        <v>6.5844907407407338E-2</v>
      </c>
      <c r="AF134" s="636">
        <v>17.63322884012539</v>
      </c>
      <c r="AG134" s="636">
        <v>15.820003515556337</v>
      </c>
      <c r="AH134" s="639"/>
      <c r="AI134" s="821"/>
      <c r="AJ134" s="821"/>
      <c r="AK134" s="639"/>
      <c r="AL134" s="635"/>
      <c r="AM134" s="639"/>
      <c r="AN134" s="789"/>
      <c r="AO134" s="789"/>
      <c r="AP134" s="754"/>
      <c r="AQ134" s="879"/>
      <c r="AR134" s="879"/>
      <c r="AS134" s="639"/>
      <c r="AT134" s="641"/>
      <c r="AU134" s="639"/>
      <c r="AV134" s="789"/>
      <c r="AW134" s="789"/>
      <c r="AX134" s="637">
        <v>0.60751157407407408</v>
      </c>
      <c r="AY134" s="633">
        <v>0.64869212962962963</v>
      </c>
      <c r="AZ134" s="633">
        <v>0.65800925925925924</v>
      </c>
      <c r="BA134" s="639">
        <v>4.1180555555555554E-2</v>
      </c>
      <c r="BB134" s="635">
        <v>9.3171296296296058E-3</v>
      </c>
      <c r="BC134" s="639">
        <v>5.0497685185185159E-2</v>
      </c>
      <c r="BD134" s="636">
        <v>15.177065767284992</v>
      </c>
      <c r="BE134" s="636">
        <v>12.376804950721979</v>
      </c>
      <c r="BF134" s="643">
        <v>14.325507361719062</v>
      </c>
      <c r="BG134" s="688">
        <v>16.624336181020549</v>
      </c>
      <c r="BH134" s="645">
        <v>0.10025462962962961</v>
      </c>
      <c r="BI134" s="645">
        <v>0.1163425925925925</v>
      </c>
      <c r="BJ134" s="689"/>
      <c r="BK134" s="646">
        <v>40</v>
      </c>
      <c r="BL134" s="647">
        <v>2.4061111111111111</v>
      </c>
      <c r="BM134" s="647">
        <v>2.7922222222222222</v>
      </c>
      <c r="BN134" s="595">
        <v>170</v>
      </c>
      <c r="BO134" s="595">
        <v>-28.35</v>
      </c>
      <c r="BP134" s="648">
        <v>181.65</v>
      </c>
      <c r="BQ134" s="648">
        <v>181.65</v>
      </c>
      <c r="BR134" s="648">
        <v>181.65</v>
      </c>
      <c r="BS134" s="648">
        <v>181.65</v>
      </c>
      <c r="BT134" s="648">
        <v>181.65</v>
      </c>
      <c r="BU134" s="648">
        <v>181.65</v>
      </c>
      <c r="BV134" s="648">
        <v>181.65</v>
      </c>
      <c r="BW134" s="648">
        <v>181.65</v>
      </c>
      <c r="BX134" s="649">
        <v>181.65</v>
      </c>
    </row>
    <row r="135" spans="1:76" s="468" customFormat="1">
      <c r="A135" s="628">
        <v>8</v>
      </c>
      <c r="B135" s="629">
        <v>40</v>
      </c>
      <c r="C135" s="854">
        <v>65</v>
      </c>
      <c r="D135" s="721" t="s">
        <v>3982</v>
      </c>
      <c r="E135" s="721" t="s">
        <v>4164</v>
      </c>
      <c r="F135" s="721" t="s">
        <v>4165</v>
      </c>
      <c r="G135" s="677" t="s">
        <v>4367</v>
      </c>
      <c r="H135" s="721" t="s">
        <v>3733</v>
      </c>
      <c r="I135" s="726"/>
      <c r="J135" s="827"/>
      <c r="K135" s="821"/>
      <c r="L135" s="821"/>
      <c r="M135" s="634"/>
      <c r="N135" s="634"/>
      <c r="O135" s="634"/>
      <c r="P135" s="789"/>
      <c r="Q135" s="789"/>
      <c r="R135" s="754"/>
      <c r="S135" s="722"/>
      <c r="T135" s="722"/>
      <c r="U135" s="723"/>
      <c r="V135" s="723"/>
      <c r="W135" s="723"/>
      <c r="X135" s="724"/>
      <c r="Y135" s="724"/>
      <c r="Z135" s="632">
        <v>0.52083333333333337</v>
      </c>
      <c r="AA135" s="633">
        <v>0.58016203703703706</v>
      </c>
      <c r="AB135" s="633">
        <v>0.5866203703703704</v>
      </c>
      <c r="AC135" s="634">
        <v>5.9328703703703689E-2</v>
      </c>
      <c r="AD135" s="641">
        <v>6.4583333333333437E-3</v>
      </c>
      <c r="AE135" s="634">
        <v>6.5787037037037033E-2</v>
      </c>
      <c r="AF135" s="636">
        <v>17.557549746390947</v>
      </c>
      <c r="AG135" s="636">
        <v>15.833919774806475</v>
      </c>
      <c r="AH135" s="639"/>
      <c r="AI135" s="821"/>
      <c r="AJ135" s="821"/>
      <c r="AK135" s="639"/>
      <c r="AL135" s="634"/>
      <c r="AM135" s="639"/>
      <c r="AN135" s="789"/>
      <c r="AO135" s="789"/>
      <c r="AP135" s="754"/>
      <c r="AQ135" s="879"/>
      <c r="AR135" s="879"/>
      <c r="AS135" s="639"/>
      <c r="AT135" s="641"/>
      <c r="AU135" s="639"/>
      <c r="AV135" s="789"/>
      <c r="AW135" s="789"/>
      <c r="AX135" s="637">
        <v>0.60745370370370377</v>
      </c>
      <c r="AY135" s="633">
        <v>0.65439814814814812</v>
      </c>
      <c r="AZ135" s="633">
        <v>0.66011574074074075</v>
      </c>
      <c r="BA135" s="639">
        <v>4.6944444444444344E-2</v>
      </c>
      <c r="BB135" s="635">
        <v>5.7175925925926352E-3</v>
      </c>
      <c r="BC135" s="639">
        <v>5.2662037037036979E-2</v>
      </c>
      <c r="BD135" s="636">
        <v>13.31360946745562</v>
      </c>
      <c r="BE135" s="636">
        <v>11.868131868131869</v>
      </c>
      <c r="BF135" s="643">
        <v>14.070744576900527</v>
      </c>
      <c r="BG135" s="688">
        <v>15.68285776519277</v>
      </c>
      <c r="BH135" s="645">
        <v>0.10627314814814803</v>
      </c>
      <c r="BI135" s="645">
        <v>0.11844907407407401</v>
      </c>
      <c r="BJ135" s="589"/>
      <c r="BK135" s="646">
        <v>40</v>
      </c>
      <c r="BL135" s="647">
        <v>2.5505555555555555</v>
      </c>
      <c r="BM135" s="647">
        <v>2.8427777777777781</v>
      </c>
      <c r="BN135" s="595">
        <v>165</v>
      </c>
      <c r="BO135" s="595">
        <v>-31.383333333333333</v>
      </c>
      <c r="BP135" s="648">
        <v>173.61666666666667</v>
      </c>
      <c r="BQ135" s="648">
        <v>173.61666666666667</v>
      </c>
      <c r="BR135" s="648">
        <v>173.61666666666667</v>
      </c>
      <c r="BS135" s="648">
        <v>173.61666666666667</v>
      </c>
      <c r="BT135" s="648">
        <v>173.61666666666667</v>
      </c>
      <c r="BU135" s="648">
        <v>173.61666666666667</v>
      </c>
      <c r="BV135" s="648">
        <v>173.61666666666667</v>
      </c>
      <c r="BW135" s="648">
        <v>173.61666666666667</v>
      </c>
      <c r="BX135" s="649">
        <v>173.61666666666667</v>
      </c>
    </row>
    <row r="136" spans="1:76" s="468" customFormat="1">
      <c r="A136" s="628">
        <v>9</v>
      </c>
      <c r="B136" s="629">
        <v>40</v>
      </c>
      <c r="C136" s="854">
        <v>372</v>
      </c>
      <c r="D136" s="721" t="s">
        <v>4167</v>
      </c>
      <c r="E136" s="721" t="s">
        <v>4072</v>
      </c>
      <c r="F136" s="721" t="s">
        <v>4168</v>
      </c>
      <c r="G136" s="677" t="s">
        <v>4368</v>
      </c>
      <c r="H136" s="690" t="s">
        <v>4169</v>
      </c>
      <c r="I136" s="726"/>
      <c r="J136" s="827"/>
      <c r="K136" s="821"/>
      <c r="L136" s="821"/>
      <c r="M136" s="634"/>
      <c r="N136" s="634"/>
      <c r="O136" s="634"/>
      <c r="P136" s="789"/>
      <c r="Q136" s="789"/>
      <c r="R136" s="754"/>
      <c r="S136" s="722"/>
      <c r="T136" s="722"/>
      <c r="U136" s="723"/>
      <c r="V136" s="723"/>
      <c r="W136" s="723"/>
      <c r="X136" s="724"/>
      <c r="Y136" s="724"/>
      <c r="Z136" s="632">
        <v>0.52083333333333337</v>
      </c>
      <c r="AA136" s="633">
        <v>0.59803240740740737</v>
      </c>
      <c r="AB136" s="633">
        <v>0.60462962962962963</v>
      </c>
      <c r="AC136" s="634">
        <v>7.7199074074074003E-2</v>
      </c>
      <c r="AD136" s="641">
        <v>6.5972222222222543E-3</v>
      </c>
      <c r="AE136" s="634">
        <v>8.3796296296296258E-2</v>
      </c>
      <c r="AF136" s="636">
        <v>13.493253373313342</v>
      </c>
      <c r="AG136" s="636">
        <v>12.430939226519337</v>
      </c>
      <c r="AH136" s="639"/>
      <c r="AI136" s="821"/>
      <c r="AJ136" s="821"/>
      <c r="AK136" s="639"/>
      <c r="AL136" s="634"/>
      <c r="AM136" s="639"/>
      <c r="AN136" s="789"/>
      <c r="AO136" s="789"/>
      <c r="AP136" s="754"/>
      <c r="AQ136" s="879"/>
      <c r="AR136" s="879"/>
      <c r="AS136" s="639"/>
      <c r="AT136" s="641"/>
      <c r="AU136" s="639"/>
      <c r="AV136" s="789"/>
      <c r="AW136" s="789"/>
      <c r="AX136" s="637">
        <v>0.625462962962963</v>
      </c>
      <c r="AY136" s="633">
        <v>0.6729398148148148</v>
      </c>
      <c r="AZ136" s="633">
        <v>0.67789351851851853</v>
      </c>
      <c r="BA136" s="639">
        <v>4.7476851851851798E-2</v>
      </c>
      <c r="BB136" s="635">
        <v>4.9537037037037379E-3</v>
      </c>
      <c r="BC136" s="639">
        <v>5.2430555555555536E-2</v>
      </c>
      <c r="BD136" s="636">
        <v>13.164310092637738</v>
      </c>
      <c r="BE136" s="636">
        <v>11.920529801324504</v>
      </c>
      <c r="BF136" s="643">
        <v>12.234494477485132</v>
      </c>
      <c r="BG136" s="688">
        <v>13.36799108800594</v>
      </c>
      <c r="BH136" s="645">
        <v>0.1246759259259258</v>
      </c>
      <c r="BI136" s="645">
        <v>0.13622685185185179</v>
      </c>
      <c r="BJ136" s="589"/>
      <c r="BK136" s="646">
        <v>40</v>
      </c>
      <c r="BL136" s="647">
        <v>2.9922222222222223</v>
      </c>
      <c r="BM136" s="647">
        <v>3.2694444444444444</v>
      </c>
      <c r="BN136" s="595">
        <v>160</v>
      </c>
      <c r="BO136" s="595">
        <v>-56.983333333333334</v>
      </c>
      <c r="BP136" s="648">
        <v>143.01666666666665</v>
      </c>
      <c r="BQ136" s="648">
        <v>143.01666666666665</v>
      </c>
      <c r="BR136" s="648">
        <v>143.01666666666665</v>
      </c>
      <c r="BS136" s="648">
        <v>143.01666666666665</v>
      </c>
      <c r="BT136" s="648">
        <v>143.01666666666665</v>
      </c>
      <c r="BU136" s="648">
        <v>143.01666666666665</v>
      </c>
      <c r="BV136" s="648">
        <v>143.01666666666665</v>
      </c>
      <c r="BW136" s="648">
        <v>143.01666666666665</v>
      </c>
      <c r="BX136" s="649">
        <v>143.01666666666665</v>
      </c>
    </row>
    <row r="137" spans="1:76" s="468" customFormat="1">
      <c r="A137" s="628">
        <v>10</v>
      </c>
      <c r="B137" s="629">
        <v>40</v>
      </c>
      <c r="C137" s="854">
        <v>333</v>
      </c>
      <c r="D137" s="721" t="s">
        <v>3957</v>
      </c>
      <c r="E137" s="721" t="s">
        <v>4170</v>
      </c>
      <c r="F137" s="721" t="s">
        <v>4031</v>
      </c>
      <c r="G137" s="677" t="s">
        <v>4369</v>
      </c>
      <c r="H137" s="721" t="s">
        <v>4171</v>
      </c>
      <c r="I137" s="726"/>
      <c r="J137" s="827"/>
      <c r="K137" s="821"/>
      <c r="L137" s="821"/>
      <c r="M137" s="634"/>
      <c r="N137" s="634"/>
      <c r="O137" s="634"/>
      <c r="P137" s="789"/>
      <c r="Q137" s="789"/>
      <c r="R137" s="754"/>
      <c r="S137" s="722"/>
      <c r="T137" s="722"/>
      <c r="U137" s="723"/>
      <c r="V137" s="723"/>
      <c r="W137" s="723"/>
      <c r="X137" s="724"/>
      <c r="Y137" s="724"/>
      <c r="Z137" s="632">
        <v>0.52083333333333337</v>
      </c>
      <c r="AA137" s="633">
        <v>0.59953703703703709</v>
      </c>
      <c r="AB137" s="633">
        <v>0.60520833333333335</v>
      </c>
      <c r="AC137" s="634">
        <v>7.870370370370372E-2</v>
      </c>
      <c r="AD137" s="641">
        <v>5.6712962962962576E-3</v>
      </c>
      <c r="AE137" s="634">
        <v>8.4374999999999978E-2</v>
      </c>
      <c r="AF137" s="636">
        <v>13.23529411764706</v>
      </c>
      <c r="AG137" s="636">
        <v>12.345679012345679</v>
      </c>
      <c r="AH137" s="639"/>
      <c r="AI137" s="821"/>
      <c r="AJ137" s="821"/>
      <c r="AK137" s="639"/>
      <c r="AL137" s="634"/>
      <c r="AM137" s="639"/>
      <c r="AN137" s="789"/>
      <c r="AO137" s="789"/>
      <c r="AP137" s="754"/>
      <c r="AQ137" s="879"/>
      <c r="AR137" s="879"/>
      <c r="AS137" s="639"/>
      <c r="AT137" s="641"/>
      <c r="AU137" s="639"/>
      <c r="AV137" s="789"/>
      <c r="AW137" s="789"/>
      <c r="AX137" s="637">
        <v>0.62604166666666672</v>
      </c>
      <c r="AY137" s="633">
        <v>0.67504629629629631</v>
      </c>
      <c r="AZ137" s="633">
        <v>0.67966435185185192</v>
      </c>
      <c r="BA137" s="639">
        <v>4.9004629629629592E-2</v>
      </c>
      <c r="BB137" s="635">
        <v>4.6180555555556113E-3</v>
      </c>
      <c r="BC137" s="639">
        <v>5.3622685185185204E-2</v>
      </c>
      <c r="BD137" s="636">
        <v>12.753897024090694</v>
      </c>
      <c r="BE137" s="636">
        <v>11.655514785236351</v>
      </c>
      <c r="BF137" s="643">
        <v>12.077497274175963</v>
      </c>
      <c r="BG137" s="688">
        <v>13.050570962479609</v>
      </c>
      <c r="BH137" s="645">
        <v>0.12770833333333331</v>
      </c>
      <c r="BI137" s="645">
        <v>0.13799768518518518</v>
      </c>
      <c r="BJ137" s="589"/>
      <c r="BK137" s="646">
        <v>40</v>
      </c>
      <c r="BL137" s="647">
        <v>3.0649999999999999</v>
      </c>
      <c r="BM137" s="647">
        <v>3.3119444444444444</v>
      </c>
      <c r="BN137" s="595">
        <v>155</v>
      </c>
      <c r="BO137" s="595">
        <v>-59.533333333333331</v>
      </c>
      <c r="BP137" s="648">
        <v>135.46666666666667</v>
      </c>
      <c r="BQ137" s="648">
        <v>135.46666666666667</v>
      </c>
      <c r="BR137" s="648">
        <v>135.46666666666667</v>
      </c>
      <c r="BS137" s="648">
        <v>135.46666666666667</v>
      </c>
      <c r="BT137" s="648">
        <v>135.46666666666667</v>
      </c>
      <c r="BU137" s="648">
        <v>135.46666666666667</v>
      </c>
      <c r="BV137" s="648">
        <v>135.46666666666667</v>
      </c>
      <c r="BW137" s="648">
        <v>135.46666666666667</v>
      </c>
      <c r="BX137" s="649">
        <v>135.46666666666667</v>
      </c>
    </row>
    <row r="138" spans="1:76" s="468" customFormat="1">
      <c r="A138" s="628">
        <v>11</v>
      </c>
      <c r="B138" s="629">
        <v>40</v>
      </c>
      <c r="C138" s="854">
        <v>318</v>
      </c>
      <c r="D138" s="721" t="s">
        <v>4172</v>
      </c>
      <c r="E138" s="721" t="s">
        <v>4173</v>
      </c>
      <c r="F138" s="721"/>
      <c r="G138" s="677" t="s">
        <v>4370</v>
      </c>
      <c r="H138" s="690" t="s">
        <v>4174</v>
      </c>
      <c r="I138" s="726"/>
      <c r="J138" s="827"/>
      <c r="K138" s="821"/>
      <c r="L138" s="821"/>
      <c r="M138" s="634"/>
      <c r="N138" s="634"/>
      <c r="O138" s="634"/>
      <c r="P138" s="789"/>
      <c r="Q138" s="789"/>
      <c r="R138" s="754"/>
      <c r="S138" s="722"/>
      <c r="T138" s="722"/>
      <c r="U138" s="723"/>
      <c r="V138" s="723"/>
      <c r="W138" s="723"/>
      <c r="X138" s="724"/>
      <c r="Y138" s="724"/>
      <c r="Z138" s="632">
        <v>0.52083333333333337</v>
      </c>
      <c r="AA138" s="633">
        <v>0.60299768518518515</v>
      </c>
      <c r="AB138" s="633">
        <v>0.60666666666666669</v>
      </c>
      <c r="AC138" s="634">
        <v>8.216435185185178E-2</v>
      </c>
      <c r="AD138" s="641">
        <v>3.6689814814815369E-3</v>
      </c>
      <c r="AE138" s="634">
        <v>8.5833333333333317E-2</v>
      </c>
      <c r="AF138" s="636">
        <v>12.677841949570361</v>
      </c>
      <c r="AG138" s="636">
        <v>12.13592233009709</v>
      </c>
      <c r="AH138" s="639"/>
      <c r="AI138" s="821"/>
      <c r="AJ138" s="821"/>
      <c r="AK138" s="639"/>
      <c r="AL138" s="634"/>
      <c r="AM138" s="639"/>
      <c r="AN138" s="789"/>
      <c r="AO138" s="789"/>
      <c r="AP138" s="754"/>
      <c r="AQ138" s="879"/>
      <c r="AR138" s="879"/>
      <c r="AS138" s="639"/>
      <c r="AT138" s="641"/>
      <c r="AU138" s="639"/>
      <c r="AV138" s="789"/>
      <c r="AW138" s="789"/>
      <c r="AX138" s="637">
        <v>0.62750000000000006</v>
      </c>
      <c r="AY138" s="633">
        <v>0.67502314814814823</v>
      </c>
      <c r="AZ138" s="633">
        <v>0.68071759259259268</v>
      </c>
      <c r="BA138" s="639">
        <v>4.7523148148148175E-2</v>
      </c>
      <c r="BB138" s="635">
        <v>5.6944444444444464E-3</v>
      </c>
      <c r="BC138" s="639">
        <v>5.3217592592592622E-2</v>
      </c>
      <c r="BD138" s="636">
        <v>13.151485630784219</v>
      </c>
      <c r="BE138" s="636">
        <v>11.744236624619399</v>
      </c>
      <c r="BF138" s="643">
        <v>11.986016314299983</v>
      </c>
      <c r="BG138" s="688">
        <v>12.851405622489958</v>
      </c>
      <c r="BH138" s="645">
        <v>0.12968749999999996</v>
      </c>
      <c r="BI138" s="645">
        <v>0.13905092592592594</v>
      </c>
      <c r="BJ138" s="589"/>
      <c r="BK138" s="646">
        <v>40</v>
      </c>
      <c r="BL138" s="647">
        <v>3.1125000000000003</v>
      </c>
      <c r="BM138" s="647">
        <v>3.3372222222222225</v>
      </c>
      <c r="BN138" s="595">
        <v>150</v>
      </c>
      <c r="BO138" s="595">
        <v>-61.05</v>
      </c>
      <c r="BP138" s="648">
        <v>128.94999999999999</v>
      </c>
      <c r="BQ138" s="648">
        <v>128.94999999999999</v>
      </c>
      <c r="BR138" s="648">
        <v>128.94999999999999</v>
      </c>
      <c r="BS138" s="648">
        <v>128.94999999999999</v>
      </c>
      <c r="BT138" s="648">
        <v>128.94999999999999</v>
      </c>
      <c r="BU138" s="648">
        <v>128.94999999999999</v>
      </c>
      <c r="BV138" s="648">
        <v>128.94999999999999</v>
      </c>
      <c r="BW138" s="648">
        <v>128.94999999999999</v>
      </c>
      <c r="BX138" s="649">
        <v>128.94999999999999</v>
      </c>
    </row>
    <row r="139" spans="1:76" s="468" customFormat="1">
      <c r="A139" s="628">
        <v>12</v>
      </c>
      <c r="B139" s="629">
        <v>40</v>
      </c>
      <c r="C139" s="854">
        <v>361</v>
      </c>
      <c r="D139" s="721" t="s">
        <v>4175</v>
      </c>
      <c r="E139" s="721" t="s">
        <v>4176</v>
      </c>
      <c r="F139" s="721" t="s">
        <v>4177</v>
      </c>
      <c r="G139" s="677" t="s">
        <v>4371</v>
      </c>
      <c r="H139" s="721" t="s">
        <v>375</v>
      </c>
      <c r="I139" s="726"/>
      <c r="J139" s="827"/>
      <c r="K139" s="821"/>
      <c r="L139" s="821"/>
      <c r="M139" s="634"/>
      <c r="N139" s="634"/>
      <c r="O139" s="634"/>
      <c r="P139" s="789"/>
      <c r="Q139" s="789"/>
      <c r="R139" s="754"/>
      <c r="S139" s="722"/>
      <c r="T139" s="722"/>
      <c r="U139" s="723"/>
      <c r="V139" s="723"/>
      <c r="W139" s="723"/>
      <c r="X139" s="724"/>
      <c r="Y139" s="724"/>
      <c r="Z139" s="632">
        <v>0.52083333333333337</v>
      </c>
      <c r="AA139" s="633">
        <v>0.60450231481481487</v>
      </c>
      <c r="AB139" s="633">
        <v>0.60878472222222224</v>
      </c>
      <c r="AC139" s="634">
        <v>8.3668981481481497E-2</v>
      </c>
      <c r="AD139" s="641">
        <v>4.2824074074073737E-3</v>
      </c>
      <c r="AE139" s="634">
        <v>8.7951388888888871E-2</v>
      </c>
      <c r="AF139" s="636">
        <v>12.449854751694565</v>
      </c>
      <c r="AG139" s="636">
        <v>11.843663639952625</v>
      </c>
      <c r="AH139" s="639"/>
      <c r="AI139" s="821"/>
      <c r="AJ139" s="821"/>
      <c r="AK139" s="639"/>
      <c r="AL139" s="634"/>
      <c r="AM139" s="639"/>
      <c r="AN139" s="789"/>
      <c r="AO139" s="789"/>
      <c r="AP139" s="754"/>
      <c r="AQ139" s="879"/>
      <c r="AR139" s="879"/>
      <c r="AS139" s="639"/>
      <c r="AT139" s="641"/>
      <c r="AU139" s="639"/>
      <c r="AV139" s="789"/>
      <c r="AW139" s="789"/>
      <c r="AX139" s="637">
        <v>0.62961805555555561</v>
      </c>
      <c r="AY139" s="633">
        <v>0.67697916666666658</v>
      </c>
      <c r="AZ139" s="633">
        <v>0.68233796296296301</v>
      </c>
      <c r="BA139" s="639">
        <v>4.7361111111110965E-2</v>
      </c>
      <c r="BB139" s="635">
        <v>5.3587962962964308E-3</v>
      </c>
      <c r="BC139" s="639">
        <v>5.2719907407407396E-2</v>
      </c>
      <c r="BD139" s="636">
        <v>13.196480938416421</v>
      </c>
      <c r="BE139" s="636">
        <v>11.855104281009879</v>
      </c>
      <c r="BF139" s="643">
        <v>11.8479512917558</v>
      </c>
      <c r="BG139" s="688">
        <v>12.719724405971204</v>
      </c>
      <c r="BH139" s="645">
        <v>0.13103009259259246</v>
      </c>
      <c r="BI139" s="645">
        <v>0.14067129629629627</v>
      </c>
      <c r="BJ139" s="589"/>
      <c r="BK139" s="646">
        <v>40</v>
      </c>
      <c r="BL139" s="647">
        <v>3.1447222222222222</v>
      </c>
      <c r="BM139" s="647">
        <v>3.3761111111111113</v>
      </c>
      <c r="BN139" s="595">
        <v>145</v>
      </c>
      <c r="BO139" s="595">
        <v>-63.383333333333333</v>
      </c>
      <c r="BP139" s="648">
        <v>121.61666666666667</v>
      </c>
      <c r="BQ139" s="648">
        <v>121.61666666666667</v>
      </c>
      <c r="BR139" s="648">
        <v>121.61666666666667</v>
      </c>
      <c r="BS139" s="648">
        <v>121.61666666666667</v>
      </c>
      <c r="BT139" s="648">
        <v>121.61666666666667</v>
      </c>
      <c r="BU139" s="648">
        <v>121.61666666666667</v>
      </c>
      <c r="BV139" s="648">
        <v>121.61666666666667</v>
      </c>
      <c r="BW139" s="648">
        <v>121.61666666666667</v>
      </c>
      <c r="BX139" s="649">
        <v>121.61666666666667</v>
      </c>
    </row>
    <row r="140" spans="1:76" s="468" customFormat="1">
      <c r="A140" s="628">
        <v>13</v>
      </c>
      <c r="B140" s="629">
        <v>40</v>
      </c>
      <c r="C140" s="854">
        <v>248</v>
      </c>
      <c r="D140" s="721" t="s">
        <v>4178</v>
      </c>
      <c r="E140" s="721" t="s">
        <v>4132</v>
      </c>
      <c r="F140" s="721" t="s">
        <v>4179</v>
      </c>
      <c r="G140" s="677" t="s">
        <v>4372</v>
      </c>
      <c r="H140" s="721" t="s">
        <v>4180</v>
      </c>
      <c r="I140" s="726"/>
      <c r="J140" s="827"/>
      <c r="K140" s="821"/>
      <c r="L140" s="821"/>
      <c r="M140" s="634"/>
      <c r="N140" s="634"/>
      <c r="O140" s="634"/>
      <c r="P140" s="789"/>
      <c r="Q140" s="789"/>
      <c r="R140" s="754"/>
      <c r="S140" s="722"/>
      <c r="T140" s="722"/>
      <c r="U140" s="723"/>
      <c r="V140" s="723"/>
      <c r="W140" s="723"/>
      <c r="X140" s="724"/>
      <c r="Y140" s="724"/>
      <c r="Z140" s="632">
        <v>0.52083333333333337</v>
      </c>
      <c r="AA140" s="633">
        <v>0.59677083333333336</v>
      </c>
      <c r="AB140" s="633">
        <v>0.60053240740740743</v>
      </c>
      <c r="AC140" s="634">
        <v>7.5937499999999991E-2</v>
      </c>
      <c r="AD140" s="641">
        <v>3.76157407407407E-3</v>
      </c>
      <c r="AE140" s="634">
        <v>7.9699074074074061E-2</v>
      </c>
      <c r="AF140" s="636">
        <v>13.717421124828531</v>
      </c>
      <c r="AG140" s="636">
        <v>13.069997095556202</v>
      </c>
      <c r="AH140" s="639"/>
      <c r="AI140" s="821"/>
      <c r="AJ140" s="821"/>
      <c r="AK140" s="639"/>
      <c r="AL140" s="634"/>
      <c r="AM140" s="639"/>
      <c r="AN140" s="789"/>
      <c r="AO140" s="789"/>
      <c r="AP140" s="754"/>
      <c r="AQ140" s="879"/>
      <c r="AR140" s="879"/>
      <c r="AS140" s="639"/>
      <c r="AT140" s="641"/>
      <c r="AU140" s="639"/>
      <c r="AV140" s="789"/>
      <c r="AW140" s="789"/>
      <c r="AX140" s="637">
        <v>0.6213657407407408</v>
      </c>
      <c r="AY140" s="633">
        <v>0.67974537037037042</v>
      </c>
      <c r="AZ140" s="633">
        <v>0.68354166666666671</v>
      </c>
      <c r="BA140" s="639">
        <v>5.8379629629629615E-2</v>
      </c>
      <c r="BB140" s="635">
        <v>3.7962962962962976E-3</v>
      </c>
      <c r="BC140" s="639">
        <v>6.2175925925925912E-2</v>
      </c>
      <c r="BD140" s="636">
        <v>10.705789056304521</v>
      </c>
      <c r="BE140" s="636">
        <v>10.052122114668652</v>
      </c>
      <c r="BF140" s="643">
        <v>11.747430249632894</v>
      </c>
      <c r="BG140" s="688">
        <v>12.408444635932787</v>
      </c>
      <c r="BH140" s="645">
        <v>0.13431712962962961</v>
      </c>
      <c r="BI140" s="645">
        <v>0.14187499999999997</v>
      </c>
      <c r="BJ140" s="589"/>
      <c r="BK140" s="646">
        <v>40</v>
      </c>
      <c r="BL140" s="647">
        <v>3.2236111111111114</v>
      </c>
      <c r="BM140" s="647">
        <v>3.4049999999999998</v>
      </c>
      <c r="BN140" s="595">
        <v>140</v>
      </c>
      <c r="BO140" s="595">
        <v>-65.11666666666666</v>
      </c>
      <c r="BP140" s="648">
        <v>114.88333333333334</v>
      </c>
      <c r="BQ140" s="648">
        <v>114.88333333333334</v>
      </c>
      <c r="BR140" s="648">
        <v>114.88333333333334</v>
      </c>
      <c r="BS140" s="648">
        <v>114.88333333333334</v>
      </c>
      <c r="BT140" s="648">
        <v>114.88333333333334</v>
      </c>
      <c r="BU140" s="648">
        <v>114.88333333333334</v>
      </c>
      <c r="BV140" s="648">
        <v>114.88333333333334</v>
      </c>
      <c r="BW140" s="648">
        <v>114.88333333333334</v>
      </c>
      <c r="BX140" s="649">
        <v>114.88333333333334</v>
      </c>
    </row>
    <row r="141" spans="1:76" s="468" customFormat="1">
      <c r="A141" s="628">
        <v>14</v>
      </c>
      <c r="B141" s="629">
        <v>40</v>
      </c>
      <c r="C141" s="854">
        <v>324</v>
      </c>
      <c r="D141" s="721" t="s">
        <v>4181</v>
      </c>
      <c r="E141" s="721" t="s">
        <v>4182</v>
      </c>
      <c r="F141" s="721" t="s">
        <v>4090</v>
      </c>
      <c r="G141" s="677" t="s">
        <v>4915</v>
      </c>
      <c r="H141" s="721" t="s">
        <v>4183</v>
      </c>
      <c r="I141" s="726"/>
      <c r="J141" s="827"/>
      <c r="K141" s="821"/>
      <c r="L141" s="821"/>
      <c r="M141" s="634"/>
      <c r="N141" s="634"/>
      <c r="O141" s="634"/>
      <c r="P141" s="789"/>
      <c r="Q141" s="789"/>
      <c r="R141" s="754"/>
      <c r="S141" s="722"/>
      <c r="T141" s="722"/>
      <c r="U141" s="723"/>
      <c r="V141" s="723"/>
      <c r="W141" s="723"/>
      <c r="X141" s="724"/>
      <c r="Y141" s="724"/>
      <c r="Z141" s="632">
        <v>0.52083333333333304</v>
      </c>
      <c r="AA141" s="633">
        <v>0.60785879629629636</v>
      </c>
      <c r="AB141" s="633">
        <v>0.61002314814814818</v>
      </c>
      <c r="AC141" s="634">
        <v>8.7025462962963318E-2</v>
      </c>
      <c r="AD141" s="641">
        <v>2.1643518518518201E-3</v>
      </c>
      <c r="AE141" s="634">
        <v>8.9189814814815138E-2</v>
      </c>
      <c r="AF141" s="636">
        <v>11.969676818725894</v>
      </c>
      <c r="AG141" s="636">
        <v>11.679211004412148</v>
      </c>
      <c r="AH141" s="639"/>
      <c r="AI141" s="821"/>
      <c r="AJ141" s="821"/>
      <c r="AK141" s="639"/>
      <c r="AL141" s="634"/>
      <c r="AM141" s="639"/>
      <c r="AN141" s="789"/>
      <c r="AO141" s="789"/>
      <c r="AP141" s="754"/>
      <c r="AQ141" s="879"/>
      <c r="AR141" s="879"/>
      <c r="AS141" s="639"/>
      <c r="AT141" s="641"/>
      <c r="AU141" s="639"/>
      <c r="AV141" s="789"/>
      <c r="AW141" s="789"/>
      <c r="AX141" s="637">
        <v>0.63085648148148155</v>
      </c>
      <c r="AY141" s="633">
        <v>0.68043981481481486</v>
      </c>
      <c r="AZ141" s="633">
        <v>0.68391203703703696</v>
      </c>
      <c r="BA141" s="639">
        <v>4.9583333333333313E-2</v>
      </c>
      <c r="BB141" s="635">
        <v>3.4722222222220989E-3</v>
      </c>
      <c r="BC141" s="639">
        <v>5.3055555555555411E-2</v>
      </c>
      <c r="BD141" s="636">
        <v>12.605042016806724</v>
      </c>
      <c r="BE141" s="636">
        <v>11.780104712041886</v>
      </c>
      <c r="BF141" s="643">
        <v>11.716842961757527</v>
      </c>
      <c r="BG141" s="688">
        <v>12.200288062357028</v>
      </c>
      <c r="BH141" s="645">
        <v>0.13660879629629663</v>
      </c>
      <c r="BI141" s="645">
        <v>0.14224537037037055</v>
      </c>
      <c r="BJ141" s="589"/>
      <c r="BK141" s="646">
        <v>40</v>
      </c>
      <c r="BL141" s="647">
        <v>3.2786111111111111</v>
      </c>
      <c r="BM141" s="647">
        <v>3.4138888888888888</v>
      </c>
      <c r="BN141" s="595">
        <v>135</v>
      </c>
      <c r="BO141" s="595">
        <v>-65.650000000000006</v>
      </c>
      <c r="BP141" s="648">
        <v>109.35</v>
      </c>
      <c r="BQ141" s="648">
        <v>109.35</v>
      </c>
      <c r="BR141" s="648">
        <v>109.35</v>
      </c>
      <c r="BS141" s="648">
        <v>109.35</v>
      </c>
      <c r="BT141" s="648">
        <v>109.35</v>
      </c>
      <c r="BU141" s="648">
        <v>109.35</v>
      </c>
      <c r="BV141" s="648">
        <v>109.35</v>
      </c>
      <c r="BW141" s="648">
        <v>109.35</v>
      </c>
      <c r="BX141" s="649">
        <v>109.35</v>
      </c>
    </row>
    <row r="142" spans="1:76" s="468" customFormat="1">
      <c r="A142" s="628">
        <v>15</v>
      </c>
      <c r="B142" s="629">
        <v>40</v>
      </c>
      <c r="C142" s="854">
        <v>337</v>
      </c>
      <c r="D142" s="721" t="s">
        <v>3965</v>
      </c>
      <c r="E142" s="721" t="s">
        <v>4184</v>
      </c>
      <c r="F142" s="721"/>
      <c r="G142" s="677" t="s">
        <v>4373</v>
      </c>
      <c r="H142" s="721" t="s">
        <v>383</v>
      </c>
      <c r="I142" s="726"/>
      <c r="J142" s="880"/>
      <c r="K142" s="837"/>
      <c r="L142" s="837"/>
      <c r="M142" s="635"/>
      <c r="N142" s="635"/>
      <c r="O142" s="635"/>
      <c r="P142" s="838"/>
      <c r="Q142" s="838"/>
      <c r="R142" s="839"/>
      <c r="S142" s="840"/>
      <c r="T142" s="840"/>
      <c r="U142" s="791"/>
      <c r="V142" s="791"/>
      <c r="W142" s="791"/>
      <c r="X142" s="841"/>
      <c r="Y142" s="841"/>
      <c r="Z142" s="632">
        <v>0.52083333333333304</v>
      </c>
      <c r="AA142" s="633">
        <v>0.60696759259259259</v>
      </c>
      <c r="AB142" s="633">
        <v>0.61221064814814818</v>
      </c>
      <c r="AC142" s="634">
        <v>8.6134259259259549E-2</v>
      </c>
      <c r="AD142" s="641">
        <v>5.243055555555598E-3</v>
      </c>
      <c r="AE142" s="634">
        <v>9.1377314814815147E-2</v>
      </c>
      <c r="AF142" s="636">
        <v>12.093523246439128</v>
      </c>
      <c r="AG142" s="636">
        <v>11.399620012666244</v>
      </c>
      <c r="AH142" s="639"/>
      <c r="AI142" s="821"/>
      <c r="AJ142" s="821"/>
      <c r="AK142" s="639"/>
      <c r="AL142" s="634"/>
      <c r="AM142" s="639"/>
      <c r="AN142" s="789"/>
      <c r="AO142" s="789"/>
      <c r="AP142" s="754"/>
      <c r="AQ142" s="879"/>
      <c r="AR142" s="879"/>
      <c r="AS142" s="639"/>
      <c r="AT142" s="641"/>
      <c r="AU142" s="639"/>
      <c r="AV142" s="789"/>
      <c r="AW142" s="789"/>
      <c r="AX142" s="637">
        <v>0.63304398148148155</v>
      </c>
      <c r="AY142" s="633">
        <v>0.67956018518518524</v>
      </c>
      <c r="AZ142" s="633">
        <v>0.68807870370370372</v>
      </c>
      <c r="BA142" s="639">
        <v>4.6516203703703685E-2</v>
      </c>
      <c r="BB142" s="635">
        <v>8.5185185185184809E-3</v>
      </c>
      <c r="BC142" s="639">
        <v>5.5034722222222165E-2</v>
      </c>
      <c r="BD142" s="636">
        <v>13.436178153769594</v>
      </c>
      <c r="BE142" s="636">
        <v>11.356466876971609</v>
      </c>
      <c r="BF142" s="643">
        <v>11.383399209486166</v>
      </c>
      <c r="BG142" s="688">
        <v>12.564348660675334</v>
      </c>
      <c r="BH142" s="645">
        <v>0.13265046296296323</v>
      </c>
      <c r="BI142" s="645">
        <v>0.14641203703703731</v>
      </c>
      <c r="BJ142" s="589"/>
      <c r="BK142" s="646">
        <v>40</v>
      </c>
      <c r="BL142" s="647">
        <v>3.1836111111111109</v>
      </c>
      <c r="BM142" s="647">
        <v>3.5138888888888888</v>
      </c>
      <c r="BN142" s="595">
        <v>130</v>
      </c>
      <c r="BO142" s="595">
        <v>-71.650000000000006</v>
      </c>
      <c r="BP142" s="648">
        <v>98.35</v>
      </c>
      <c r="BQ142" s="648">
        <v>98.35</v>
      </c>
      <c r="BR142" s="648">
        <v>98.35</v>
      </c>
      <c r="BS142" s="648">
        <v>98.35</v>
      </c>
      <c r="BT142" s="648">
        <v>98.35</v>
      </c>
      <c r="BU142" s="648">
        <v>98.35</v>
      </c>
      <c r="BV142" s="648">
        <v>98.35</v>
      </c>
      <c r="BW142" s="648">
        <v>98.35</v>
      </c>
      <c r="BX142" s="649">
        <v>98.34999999999998</v>
      </c>
    </row>
    <row r="143" spans="1:76" s="468" customFormat="1">
      <c r="A143" s="628">
        <v>16</v>
      </c>
      <c r="B143" s="629">
        <v>40</v>
      </c>
      <c r="C143" s="854">
        <v>320</v>
      </c>
      <c r="D143" s="721" t="s">
        <v>4185</v>
      </c>
      <c r="E143" s="721" t="s">
        <v>4186</v>
      </c>
      <c r="F143" s="721" t="s">
        <v>4187</v>
      </c>
      <c r="G143" s="677" t="s">
        <v>4374</v>
      </c>
      <c r="H143" s="721" t="s">
        <v>385</v>
      </c>
      <c r="I143" s="726"/>
      <c r="J143" s="880"/>
      <c r="K143" s="837"/>
      <c r="L143" s="837"/>
      <c r="M143" s="635"/>
      <c r="N143" s="635"/>
      <c r="O143" s="635"/>
      <c r="P143" s="838"/>
      <c r="Q143" s="838"/>
      <c r="R143" s="839"/>
      <c r="S143" s="840"/>
      <c r="T143" s="840"/>
      <c r="U143" s="791"/>
      <c r="V143" s="791"/>
      <c r="W143" s="791"/>
      <c r="X143" s="841"/>
      <c r="Y143" s="841"/>
      <c r="Z143" s="632">
        <v>0.52083333333333304</v>
      </c>
      <c r="AA143" s="633">
        <v>0.60791666666666666</v>
      </c>
      <c r="AB143" s="633">
        <v>0.61246527777777782</v>
      </c>
      <c r="AC143" s="634">
        <v>8.7083333333333623E-2</v>
      </c>
      <c r="AD143" s="641">
        <v>4.548611111111156E-3</v>
      </c>
      <c r="AE143" s="634">
        <v>9.1631944444444779E-2</v>
      </c>
      <c r="AF143" s="636">
        <v>11.961722488038276</v>
      </c>
      <c r="AG143" s="636">
        <v>11.367942402425163</v>
      </c>
      <c r="AH143" s="639"/>
      <c r="AI143" s="821"/>
      <c r="AJ143" s="821"/>
      <c r="AK143" s="639"/>
      <c r="AL143" s="634"/>
      <c r="AM143" s="639"/>
      <c r="AN143" s="789"/>
      <c r="AO143" s="789"/>
      <c r="AP143" s="754"/>
      <c r="AQ143" s="879"/>
      <c r="AR143" s="879"/>
      <c r="AS143" s="639"/>
      <c r="AT143" s="641"/>
      <c r="AU143" s="639"/>
      <c r="AV143" s="789"/>
      <c r="AW143" s="789"/>
      <c r="AX143" s="637">
        <v>0.63329861111111119</v>
      </c>
      <c r="AY143" s="633">
        <v>0.68365740740740744</v>
      </c>
      <c r="AZ143" s="633">
        <v>0.68807870370370372</v>
      </c>
      <c r="BA143" s="639">
        <v>5.0358796296296249E-2</v>
      </c>
      <c r="BB143" s="635">
        <v>4.4212962962962843E-3</v>
      </c>
      <c r="BC143" s="639">
        <v>5.4780092592592533E-2</v>
      </c>
      <c r="BD143" s="636">
        <v>12.410940013789933</v>
      </c>
      <c r="BE143" s="636">
        <v>11.409254172829071</v>
      </c>
      <c r="BF143" s="643">
        <v>11.383399209486166</v>
      </c>
      <c r="BG143" s="688">
        <v>12.126315789473685</v>
      </c>
      <c r="BH143" s="645">
        <v>0.13744212962962987</v>
      </c>
      <c r="BI143" s="645">
        <v>0.14641203703703731</v>
      </c>
      <c r="BJ143" s="589"/>
      <c r="BK143" s="646">
        <v>40</v>
      </c>
      <c r="BL143" s="647">
        <v>3.2986111111111112</v>
      </c>
      <c r="BM143" s="647">
        <v>3.5138888888888888</v>
      </c>
      <c r="BN143" s="595">
        <v>125</v>
      </c>
      <c r="BO143" s="595">
        <v>-71.650000000000006</v>
      </c>
      <c r="BP143" s="648">
        <v>93.35</v>
      </c>
      <c r="BQ143" s="648">
        <v>93.35</v>
      </c>
      <c r="BR143" s="648">
        <v>93.35</v>
      </c>
      <c r="BS143" s="648">
        <v>93.35</v>
      </c>
      <c r="BT143" s="648">
        <v>93.35</v>
      </c>
      <c r="BU143" s="648">
        <v>93.35</v>
      </c>
      <c r="BV143" s="648">
        <v>93.35</v>
      </c>
      <c r="BW143" s="648">
        <v>93.35</v>
      </c>
      <c r="BX143" s="649">
        <v>93.34999999999998</v>
      </c>
    </row>
    <row r="144" spans="1:76" s="468" customFormat="1">
      <c r="A144" s="628">
        <v>17</v>
      </c>
      <c r="B144" s="629">
        <v>40</v>
      </c>
      <c r="C144" s="854">
        <v>19</v>
      </c>
      <c r="D144" s="835" t="s">
        <v>3950</v>
      </c>
      <c r="E144" s="835" t="s">
        <v>3882</v>
      </c>
      <c r="F144" s="835" t="s">
        <v>3951</v>
      </c>
      <c r="G144" s="677" t="s">
        <v>4375</v>
      </c>
      <c r="H144" s="835" t="s">
        <v>3329</v>
      </c>
      <c r="I144" s="726"/>
      <c r="J144" s="880"/>
      <c r="K144" s="837"/>
      <c r="L144" s="837"/>
      <c r="M144" s="635"/>
      <c r="N144" s="635"/>
      <c r="O144" s="635"/>
      <c r="P144" s="838"/>
      <c r="Q144" s="838"/>
      <c r="R144" s="839"/>
      <c r="S144" s="840"/>
      <c r="T144" s="840"/>
      <c r="U144" s="791"/>
      <c r="V144" s="791"/>
      <c r="W144" s="791"/>
      <c r="X144" s="841"/>
      <c r="Y144" s="841"/>
      <c r="Z144" s="632">
        <v>0.52083333333333304</v>
      </c>
      <c r="AA144" s="633">
        <v>0.61</v>
      </c>
      <c r="AB144" s="633">
        <v>0.6152199074074074</v>
      </c>
      <c r="AC144" s="634">
        <v>8.9166666666666949E-2</v>
      </c>
      <c r="AD144" s="641">
        <v>5.2199074074074092E-3</v>
      </c>
      <c r="AE144" s="634">
        <v>9.4386574074074359E-2</v>
      </c>
      <c r="AF144" s="636">
        <v>11.682242990654204</v>
      </c>
      <c r="AG144" s="636">
        <v>11.03617412630288</v>
      </c>
      <c r="AH144" s="639"/>
      <c r="AI144" s="821"/>
      <c r="AJ144" s="821"/>
      <c r="AK144" s="639"/>
      <c r="AL144" s="634"/>
      <c r="AM144" s="639"/>
      <c r="AN144" s="789"/>
      <c r="AO144" s="789"/>
      <c r="AP144" s="754"/>
      <c r="AQ144" s="879"/>
      <c r="AR144" s="879"/>
      <c r="AS144" s="639"/>
      <c r="AT144" s="641"/>
      <c r="AU144" s="639"/>
      <c r="AV144" s="789"/>
      <c r="AW144" s="789"/>
      <c r="AX144" s="637">
        <v>0.63605324074074077</v>
      </c>
      <c r="AY144" s="633">
        <v>0.68503472222222228</v>
      </c>
      <c r="AZ144" s="633">
        <v>0.69223379629629633</v>
      </c>
      <c r="BA144" s="639">
        <v>4.8981481481481515E-2</v>
      </c>
      <c r="BB144" s="635">
        <v>7.1990740740740522E-3</v>
      </c>
      <c r="BC144" s="639">
        <v>5.6180555555555567E-2</v>
      </c>
      <c r="BD144" s="636">
        <v>12.759924385633269</v>
      </c>
      <c r="BE144" s="636">
        <v>11.124845488257108</v>
      </c>
      <c r="BF144" s="643">
        <v>11.069259743254669</v>
      </c>
      <c r="BG144" s="688">
        <v>12.064343163538874</v>
      </c>
      <c r="BH144" s="645">
        <v>0.13814814814814846</v>
      </c>
      <c r="BI144" s="645">
        <v>0.15056712962962993</v>
      </c>
      <c r="BJ144" s="589"/>
      <c r="BK144" s="646">
        <v>40</v>
      </c>
      <c r="BL144" s="647">
        <v>3.3155555555555556</v>
      </c>
      <c r="BM144" s="647">
        <v>3.6136111111111111</v>
      </c>
      <c r="BN144" s="595">
        <v>120</v>
      </c>
      <c r="BO144" s="595">
        <v>-77.633333333333326</v>
      </c>
      <c r="BP144" s="648">
        <v>82.366666666666674</v>
      </c>
      <c r="BQ144" s="648">
        <v>82.366666666666674</v>
      </c>
      <c r="BR144" s="648">
        <v>82.366666666666674</v>
      </c>
      <c r="BS144" s="648">
        <v>82.366666666666674</v>
      </c>
      <c r="BT144" s="648">
        <v>82.366666666666674</v>
      </c>
      <c r="BU144" s="648">
        <v>82.366666666666674</v>
      </c>
      <c r="BV144" s="648">
        <v>82.366666666666674</v>
      </c>
      <c r="BW144" s="648">
        <v>82.366666666666674</v>
      </c>
      <c r="BX144" s="649">
        <v>82.366666666666688</v>
      </c>
    </row>
    <row r="145" spans="1:76" s="468" customFormat="1">
      <c r="A145" s="628">
        <v>18</v>
      </c>
      <c r="B145" s="629">
        <v>40</v>
      </c>
      <c r="C145" s="854">
        <v>300</v>
      </c>
      <c r="D145" s="721" t="s">
        <v>4188</v>
      </c>
      <c r="E145" s="721" t="s">
        <v>4186</v>
      </c>
      <c r="F145" s="721" t="s">
        <v>4187</v>
      </c>
      <c r="G145" s="677" t="s">
        <v>4376</v>
      </c>
      <c r="H145" s="721" t="s">
        <v>393</v>
      </c>
      <c r="I145" s="726"/>
      <c r="J145" s="880"/>
      <c r="K145" s="837"/>
      <c r="L145" s="837"/>
      <c r="M145" s="635"/>
      <c r="N145" s="635"/>
      <c r="O145" s="635"/>
      <c r="P145" s="838"/>
      <c r="Q145" s="838"/>
      <c r="R145" s="839"/>
      <c r="S145" s="840"/>
      <c r="T145" s="840"/>
      <c r="U145" s="791"/>
      <c r="V145" s="791"/>
      <c r="W145" s="791"/>
      <c r="X145" s="841"/>
      <c r="Y145" s="841"/>
      <c r="Z145" s="632">
        <v>0.52083333333333304</v>
      </c>
      <c r="AA145" s="633">
        <v>0.60791666666666666</v>
      </c>
      <c r="AB145" s="633">
        <v>0.61234953703703698</v>
      </c>
      <c r="AC145" s="634">
        <v>8.7083333333333623E-2</v>
      </c>
      <c r="AD145" s="641">
        <v>4.4328703703703232E-3</v>
      </c>
      <c r="AE145" s="634">
        <v>9.1516203703703947E-2</v>
      </c>
      <c r="AF145" s="636">
        <v>11.961722488038276</v>
      </c>
      <c r="AG145" s="636">
        <v>11.382319463766285</v>
      </c>
      <c r="AH145" s="639"/>
      <c r="AI145" s="821"/>
      <c r="AJ145" s="821"/>
      <c r="AK145" s="639"/>
      <c r="AL145" s="634"/>
      <c r="AM145" s="639"/>
      <c r="AN145" s="789"/>
      <c r="AO145" s="789"/>
      <c r="AP145" s="754"/>
      <c r="AQ145" s="879"/>
      <c r="AR145" s="879"/>
      <c r="AS145" s="639"/>
      <c r="AT145" s="641"/>
      <c r="AU145" s="639"/>
      <c r="AV145" s="789"/>
      <c r="AW145" s="789"/>
      <c r="AX145" s="637">
        <v>0.63318287037037035</v>
      </c>
      <c r="AY145" s="642">
        <v>0.68379629629629635</v>
      </c>
      <c r="AZ145" s="633">
        <v>0.69331018518518517</v>
      </c>
      <c r="BA145" s="639">
        <v>5.0613425925925992E-2</v>
      </c>
      <c r="BB145" s="635">
        <v>9.5138888888888218E-3</v>
      </c>
      <c r="BC145" s="639">
        <v>6.0127314814814814E-2</v>
      </c>
      <c r="BD145" s="636">
        <v>12.348502172421679</v>
      </c>
      <c r="BE145" s="636">
        <v>10.394610202117422</v>
      </c>
      <c r="BF145" s="643">
        <v>10.990688444512289</v>
      </c>
      <c r="BG145" s="688">
        <v>12.103891737412795</v>
      </c>
      <c r="BH145" s="645">
        <v>0.13769675925925962</v>
      </c>
      <c r="BI145" s="645">
        <v>0.15164351851851876</v>
      </c>
      <c r="BJ145" s="589"/>
      <c r="BK145" s="646">
        <v>40</v>
      </c>
      <c r="BL145" s="647">
        <v>3.3047222222222219</v>
      </c>
      <c r="BM145" s="647">
        <v>3.6394444444444445</v>
      </c>
      <c r="BN145" s="595">
        <v>115</v>
      </c>
      <c r="BO145" s="595">
        <v>-79.183333333333337</v>
      </c>
      <c r="BP145" s="648">
        <v>75.816666666666663</v>
      </c>
      <c r="BQ145" s="648">
        <v>75.816666666666663</v>
      </c>
      <c r="BR145" s="648">
        <v>75.816666666666663</v>
      </c>
      <c r="BS145" s="648">
        <v>75.816666666666663</v>
      </c>
      <c r="BT145" s="648">
        <v>75.816666666666663</v>
      </c>
      <c r="BU145" s="648">
        <v>75.816666666666663</v>
      </c>
      <c r="BV145" s="648">
        <v>75.816666666666663</v>
      </c>
      <c r="BW145" s="648">
        <v>75.816666666666663</v>
      </c>
      <c r="BX145" s="649">
        <v>75.816666666666677</v>
      </c>
    </row>
    <row r="146" spans="1:76" s="468" customFormat="1">
      <c r="A146" s="628">
        <v>19</v>
      </c>
      <c r="B146" s="629">
        <v>41</v>
      </c>
      <c r="C146" s="854">
        <v>357</v>
      </c>
      <c r="D146" s="721" t="s">
        <v>3971</v>
      </c>
      <c r="E146" s="721" t="s">
        <v>4189</v>
      </c>
      <c r="F146" s="721" t="s">
        <v>4190</v>
      </c>
      <c r="G146" s="677" t="s">
        <v>4377</v>
      </c>
      <c r="H146" s="721" t="s">
        <v>387</v>
      </c>
      <c r="I146" s="726"/>
      <c r="J146" s="880"/>
      <c r="K146" s="837"/>
      <c r="L146" s="837"/>
      <c r="M146" s="635"/>
      <c r="N146" s="635"/>
      <c r="O146" s="635"/>
      <c r="P146" s="838"/>
      <c r="Q146" s="838"/>
      <c r="R146" s="839"/>
      <c r="S146" s="840"/>
      <c r="T146" s="840"/>
      <c r="U146" s="791"/>
      <c r="V146" s="791"/>
      <c r="W146" s="791"/>
      <c r="X146" s="841"/>
      <c r="Y146" s="841"/>
      <c r="Z146" s="632">
        <v>0.52083333333333304</v>
      </c>
      <c r="AA146" s="633">
        <v>0.60789351851851847</v>
      </c>
      <c r="AB146" s="633">
        <v>0.61527777777777781</v>
      </c>
      <c r="AC146" s="634">
        <v>8.7060185185185435E-2</v>
      </c>
      <c r="AD146" s="641">
        <v>7.3842592592593403E-3</v>
      </c>
      <c r="AE146" s="634">
        <v>9.4444444444444775E-2</v>
      </c>
      <c r="AF146" s="636">
        <v>11.964902951342728</v>
      </c>
      <c r="AG146" s="636">
        <v>11.029411764705882</v>
      </c>
      <c r="AH146" s="639"/>
      <c r="AI146" s="821"/>
      <c r="AJ146" s="821"/>
      <c r="AK146" s="639"/>
      <c r="AL146" s="634"/>
      <c r="AM146" s="639"/>
      <c r="AN146" s="789"/>
      <c r="AO146" s="789"/>
      <c r="AP146" s="754"/>
      <c r="AQ146" s="879"/>
      <c r="AR146" s="879"/>
      <c r="AS146" s="639"/>
      <c r="AT146" s="641"/>
      <c r="AU146" s="639"/>
      <c r="AV146" s="789"/>
      <c r="AW146" s="789"/>
      <c r="AX146" s="637">
        <v>0.63611111111111118</v>
      </c>
      <c r="AY146" s="633">
        <v>0.68365740740740744</v>
      </c>
      <c r="AZ146" s="633">
        <v>0.695775462962963</v>
      </c>
      <c r="BA146" s="639">
        <v>4.7546296296296253E-2</v>
      </c>
      <c r="BB146" s="635">
        <v>1.2118055555555562E-2</v>
      </c>
      <c r="BC146" s="639">
        <v>5.9664351851851816E-2</v>
      </c>
      <c r="BD146" s="636">
        <v>13.145082765335928</v>
      </c>
      <c r="BE146" s="636">
        <v>10.475266731328807</v>
      </c>
      <c r="BF146" s="643">
        <v>10.814870446864438</v>
      </c>
      <c r="BG146" s="688">
        <v>12.381771281169389</v>
      </c>
      <c r="BH146" s="645">
        <v>0.13460648148148169</v>
      </c>
      <c r="BI146" s="645">
        <v>0.15410879629629659</v>
      </c>
      <c r="BJ146" s="589"/>
      <c r="BK146" s="646">
        <v>40</v>
      </c>
      <c r="BL146" s="647">
        <v>3.2305555555555556</v>
      </c>
      <c r="BM146" s="647">
        <v>3.6986111111111115</v>
      </c>
      <c r="BN146" s="595">
        <v>110</v>
      </c>
      <c r="BO146" s="595">
        <v>-82.733333333333334</v>
      </c>
      <c r="BP146" s="648">
        <v>67.266666666666666</v>
      </c>
      <c r="BQ146" s="648">
        <v>67.266666666666666</v>
      </c>
      <c r="BR146" s="648">
        <v>67.266666666666666</v>
      </c>
      <c r="BS146" s="648">
        <v>67.266666666666666</v>
      </c>
      <c r="BT146" s="648">
        <v>67.266666666666666</v>
      </c>
      <c r="BU146" s="648">
        <v>67.266666666666666</v>
      </c>
      <c r="BV146" s="648">
        <v>67.266666666666666</v>
      </c>
      <c r="BW146" s="648">
        <v>67.266666666666666</v>
      </c>
      <c r="BX146" s="649">
        <v>67.266666666666666</v>
      </c>
    </row>
    <row r="147" spans="1:76" s="468" customFormat="1">
      <c r="A147" s="628">
        <v>20</v>
      </c>
      <c r="B147" s="629">
        <v>42</v>
      </c>
      <c r="C147" s="854">
        <v>233</v>
      </c>
      <c r="D147" s="721" t="s">
        <v>4191</v>
      </c>
      <c r="E147" s="721" t="s">
        <v>4132</v>
      </c>
      <c r="F147" s="721" t="s">
        <v>3939</v>
      </c>
      <c r="G147" s="677" t="s">
        <v>4378</v>
      </c>
      <c r="H147" s="721" t="s">
        <v>4192</v>
      </c>
      <c r="I147" s="726"/>
      <c r="J147" s="880"/>
      <c r="K147" s="837"/>
      <c r="L147" s="837"/>
      <c r="M147" s="635"/>
      <c r="N147" s="635"/>
      <c r="O147" s="635"/>
      <c r="P147" s="838"/>
      <c r="Q147" s="838"/>
      <c r="R147" s="839"/>
      <c r="S147" s="840"/>
      <c r="T147" s="840"/>
      <c r="U147" s="791"/>
      <c r="V147" s="791"/>
      <c r="W147" s="791"/>
      <c r="X147" s="841"/>
      <c r="Y147" s="841"/>
      <c r="Z147" s="632">
        <v>0.52083333333333304</v>
      </c>
      <c r="AA147" s="633">
        <v>0.63758101851851856</v>
      </c>
      <c r="AB147" s="633">
        <v>0.64043981481481482</v>
      </c>
      <c r="AC147" s="634">
        <v>0.11674768518518552</v>
      </c>
      <c r="AD147" s="641">
        <v>2.8587962962962621E-3</v>
      </c>
      <c r="AE147" s="634">
        <v>0.11960648148148179</v>
      </c>
      <c r="AF147" s="636">
        <v>8.9223753345890753</v>
      </c>
      <c r="AG147" s="636">
        <v>8.7091155409328422</v>
      </c>
      <c r="AH147" s="639"/>
      <c r="AI147" s="821"/>
      <c r="AJ147" s="821"/>
      <c r="AK147" s="639"/>
      <c r="AL147" s="634"/>
      <c r="AM147" s="639"/>
      <c r="AN147" s="789"/>
      <c r="AO147" s="789"/>
      <c r="AP147" s="754"/>
      <c r="AQ147" s="879"/>
      <c r="AR147" s="879"/>
      <c r="AS147" s="639"/>
      <c r="AT147" s="641"/>
      <c r="AU147" s="639"/>
      <c r="AV147" s="789"/>
      <c r="AW147" s="789"/>
      <c r="AX147" s="637">
        <v>0.66127314814814819</v>
      </c>
      <c r="AY147" s="633">
        <v>0.70462962962962961</v>
      </c>
      <c r="AZ147" s="633">
        <v>0.7107175925925926</v>
      </c>
      <c r="BA147" s="639">
        <v>4.3356481481481413E-2</v>
      </c>
      <c r="BB147" s="635">
        <v>6.0879629629629894E-3</v>
      </c>
      <c r="BC147" s="639">
        <v>4.9444444444444402E-2</v>
      </c>
      <c r="BD147" s="636">
        <v>14.415376401494926</v>
      </c>
      <c r="BE147" s="636">
        <v>12.640449438202246</v>
      </c>
      <c r="BF147" s="643">
        <v>9.8589620703820344</v>
      </c>
      <c r="BG147" s="688">
        <v>10.409889394925179</v>
      </c>
      <c r="BH147" s="645">
        <v>0.16010416666666694</v>
      </c>
      <c r="BI147" s="645">
        <v>0.16905092592592619</v>
      </c>
      <c r="BJ147" s="589"/>
      <c r="BK147" s="646">
        <v>40</v>
      </c>
      <c r="BL147" s="647">
        <v>3.8425000000000002</v>
      </c>
      <c r="BM147" s="647">
        <v>4.0572222222222223</v>
      </c>
      <c r="BN147" s="595">
        <v>105</v>
      </c>
      <c r="BO147" s="595">
        <v>-104.25</v>
      </c>
      <c r="BP147" s="648">
        <v>40.75</v>
      </c>
      <c r="BQ147" s="648">
        <v>40.75</v>
      </c>
      <c r="BR147" s="648">
        <v>40.75</v>
      </c>
      <c r="BS147" s="648">
        <v>40.75</v>
      </c>
      <c r="BT147" s="648">
        <v>40.75</v>
      </c>
      <c r="BU147" s="648">
        <v>40.75</v>
      </c>
      <c r="BV147" s="648">
        <v>40.75</v>
      </c>
      <c r="BW147" s="648">
        <v>40.75</v>
      </c>
      <c r="BX147" s="649">
        <v>40.75</v>
      </c>
    </row>
    <row r="148" spans="1:76" s="468" customFormat="1">
      <c r="A148" s="691">
        <v>21</v>
      </c>
      <c r="B148" s="692">
        <v>43</v>
      </c>
      <c r="C148" s="796">
        <v>70</v>
      </c>
      <c r="D148" s="766" t="s">
        <v>4193</v>
      </c>
      <c r="E148" s="766" t="s">
        <v>4164</v>
      </c>
      <c r="F148" s="766" t="s">
        <v>4165</v>
      </c>
      <c r="G148" s="695" t="s">
        <v>4379</v>
      </c>
      <c r="H148" s="766" t="s">
        <v>4194</v>
      </c>
      <c r="I148" s="767" t="s">
        <v>81</v>
      </c>
      <c r="J148" s="843"/>
      <c r="K148" s="844"/>
      <c r="L148" s="844"/>
      <c r="M148" s="641"/>
      <c r="N148" s="641"/>
      <c r="O148" s="641"/>
      <c r="P148" s="793"/>
      <c r="Q148" s="793"/>
      <c r="R148" s="773"/>
      <c r="S148" s="727"/>
      <c r="T148" s="727"/>
      <c r="U148" s="728"/>
      <c r="V148" s="728"/>
      <c r="W148" s="728"/>
      <c r="X148" s="729"/>
      <c r="Y148" s="729"/>
      <c r="Z148" s="700">
        <v>0.52083333333333304</v>
      </c>
      <c r="AA148" s="652">
        <v>0.61137731481481483</v>
      </c>
      <c r="AB148" s="652">
        <v>0.61452546296296295</v>
      </c>
      <c r="AC148" s="641"/>
      <c r="AD148" s="641"/>
      <c r="AE148" s="641"/>
      <c r="AF148" s="699"/>
      <c r="AG148" s="636"/>
      <c r="AH148" s="703"/>
      <c r="AI148" s="844"/>
      <c r="AJ148" s="844"/>
      <c r="AK148" s="703"/>
      <c r="AL148" s="641"/>
      <c r="AM148" s="703"/>
      <c r="AN148" s="793"/>
      <c r="AO148" s="793"/>
      <c r="AP148" s="773"/>
      <c r="AQ148" s="881"/>
      <c r="AR148" s="881"/>
      <c r="AS148" s="703"/>
      <c r="AT148" s="641"/>
      <c r="AU148" s="703"/>
      <c r="AV148" s="699"/>
      <c r="AW148" s="699"/>
      <c r="AX148" s="706"/>
      <c r="AY148" s="705"/>
      <c r="AZ148" s="705"/>
      <c r="BA148" s="706"/>
      <c r="BB148" s="707"/>
      <c r="BC148" s="706"/>
      <c r="BD148" s="699"/>
      <c r="BE148" s="699"/>
      <c r="BF148" s="699"/>
      <c r="BG148" s="708"/>
      <c r="BH148" s="709"/>
      <c r="BI148" s="709"/>
      <c r="BJ148" s="710"/>
      <c r="BK148" s="711"/>
      <c r="BL148" s="712"/>
      <c r="BM148" s="712"/>
      <c r="BN148" s="713"/>
      <c r="BO148" s="713"/>
      <c r="BP148" s="714"/>
      <c r="BQ148" s="714"/>
      <c r="BR148" s="714"/>
      <c r="BS148" s="714"/>
      <c r="BT148" s="714"/>
      <c r="BU148" s="714"/>
      <c r="BV148" s="714"/>
      <c r="BW148" s="714"/>
      <c r="BX148" s="715"/>
    </row>
    <row r="149" spans="1:76">
      <c r="A149" s="882"/>
      <c r="B149" s="883"/>
      <c r="C149" s="884" t="s">
        <v>3794</v>
      </c>
      <c r="D149" s="885" t="s">
        <v>432</v>
      </c>
      <c r="E149" s="885"/>
      <c r="F149" s="885"/>
      <c r="G149" s="885"/>
      <c r="H149" s="885"/>
      <c r="I149" s="885"/>
      <c r="J149" s="886"/>
      <c r="K149" s="887"/>
      <c r="L149" s="887"/>
      <c r="M149" s="888"/>
      <c r="N149" s="888"/>
      <c r="O149" s="888"/>
      <c r="P149" s="889"/>
      <c r="Q149" s="889"/>
      <c r="R149" s="890"/>
      <c r="S149" s="891"/>
      <c r="T149" s="891"/>
      <c r="U149" s="891"/>
      <c r="V149" s="891"/>
      <c r="W149" s="891"/>
      <c r="X149" s="891"/>
      <c r="Y149" s="891"/>
      <c r="Z149" s="888"/>
      <c r="AA149" s="892"/>
      <c r="AB149" s="892"/>
      <c r="AC149" s="888"/>
      <c r="AD149" s="893"/>
      <c r="AE149" s="888"/>
      <c r="AF149" s="894"/>
      <c r="AG149" s="894"/>
      <c r="AH149" s="895"/>
      <c r="AI149" s="896"/>
      <c r="AJ149" s="896"/>
      <c r="AK149" s="897"/>
      <c r="AL149" s="898"/>
      <c r="AM149" s="897"/>
      <c r="AN149" s="899"/>
      <c r="AO149" s="899"/>
      <c r="AP149" s="894"/>
      <c r="AQ149" s="896"/>
      <c r="AR149" s="896"/>
      <c r="AS149" s="894"/>
      <c r="AT149" s="900"/>
      <c r="AU149" s="894"/>
      <c r="AV149" s="894"/>
      <c r="AW149" s="894"/>
      <c r="AX149" s="894"/>
      <c r="AY149" s="888"/>
      <c r="AZ149" s="888"/>
      <c r="BA149" s="894"/>
      <c r="BB149" s="901"/>
      <c r="BC149" s="894"/>
      <c r="BD149" s="894"/>
      <c r="BE149" s="894"/>
      <c r="BF149" s="894"/>
      <c r="BG149" s="902"/>
      <c r="BH149" s="903"/>
      <c r="BI149" s="904">
        <v>20</v>
      </c>
      <c r="BJ149" s="905"/>
      <c r="BK149" s="906"/>
      <c r="BL149" s="906"/>
      <c r="BM149" s="906"/>
      <c r="BN149" s="906"/>
      <c r="BO149" s="906"/>
      <c r="BP149" s="906"/>
      <c r="BQ149" s="906"/>
      <c r="BR149" s="906"/>
      <c r="BS149" s="906"/>
      <c r="BT149" s="906"/>
      <c r="BU149" s="906"/>
      <c r="BV149" s="906"/>
      <c r="BW149" s="906"/>
      <c r="BX149" s="907"/>
    </row>
    <row r="150" spans="1:76" s="345" customFormat="1">
      <c r="A150" s="628">
        <v>1</v>
      </c>
      <c r="B150" s="629" t="s">
        <v>434</v>
      </c>
      <c r="C150" s="751">
        <v>176</v>
      </c>
      <c r="D150" s="721" t="s">
        <v>4195</v>
      </c>
      <c r="E150" s="721" t="s">
        <v>4196</v>
      </c>
      <c r="F150" s="721"/>
      <c r="G150" s="677" t="s">
        <v>400</v>
      </c>
      <c r="H150" s="721" t="s">
        <v>401</v>
      </c>
      <c r="I150" s="726"/>
      <c r="J150" s="827"/>
      <c r="K150" s="821"/>
      <c r="L150" s="821"/>
      <c r="M150" s="634"/>
      <c r="N150" s="634"/>
      <c r="O150" s="634"/>
      <c r="P150" s="789"/>
      <c r="Q150" s="789"/>
      <c r="R150" s="639"/>
      <c r="S150" s="821"/>
      <c r="T150" s="821"/>
      <c r="U150" s="634"/>
      <c r="V150" s="634"/>
      <c r="W150" s="634"/>
      <c r="X150" s="789"/>
      <c r="Y150" s="789"/>
      <c r="Z150" s="639"/>
      <c r="AA150" s="821"/>
      <c r="AB150" s="821"/>
      <c r="AC150" s="634"/>
      <c r="AD150" s="641"/>
      <c r="AE150" s="634"/>
      <c r="AF150" s="789"/>
      <c r="AG150" s="789"/>
      <c r="AH150" s="754"/>
      <c r="AI150" s="679"/>
      <c r="AJ150" s="679"/>
      <c r="AK150" s="756"/>
      <c r="AL150" s="686"/>
      <c r="AM150" s="756"/>
      <c r="AN150" s="908"/>
      <c r="AO150" s="682"/>
      <c r="AP150" s="632">
        <v>0.53125</v>
      </c>
      <c r="AQ150" s="683">
        <v>0.57667824074074081</v>
      </c>
      <c r="AR150" s="683">
        <v>0.58246527777777779</v>
      </c>
      <c r="AS150" s="639">
        <v>4.5428240740740811E-2</v>
      </c>
      <c r="AT150" s="641">
        <v>5.7870370370369795E-3</v>
      </c>
      <c r="AU150" s="639">
        <v>5.121527777777779E-2</v>
      </c>
      <c r="AV150" s="789">
        <v>18.34394904458599</v>
      </c>
      <c r="AW150" s="636">
        <v>16.271186440677965</v>
      </c>
      <c r="AX150" s="639"/>
      <c r="AY150" s="909"/>
      <c r="AZ150" s="909"/>
      <c r="BA150" s="639"/>
      <c r="BB150" s="635"/>
      <c r="BC150" s="639"/>
      <c r="BD150" s="682"/>
      <c r="BE150" s="789"/>
      <c r="BF150" s="643">
        <v>16.271186440677965</v>
      </c>
      <c r="BG150" s="644"/>
      <c r="BH150" s="645">
        <v>4.5428240740740811E-2</v>
      </c>
      <c r="BI150" s="645">
        <v>5.121527777777779E-2</v>
      </c>
      <c r="BJ150" s="589"/>
      <c r="BK150" s="646">
        <v>20</v>
      </c>
      <c r="BL150" s="647">
        <v>1.0902777777777777</v>
      </c>
      <c r="BM150" s="647">
        <v>1.2291666666666667</v>
      </c>
      <c r="BN150" s="595">
        <v>200</v>
      </c>
      <c r="BO150" s="595">
        <v>0</v>
      </c>
      <c r="BP150" s="648">
        <v>220</v>
      </c>
      <c r="BQ150" s="648">
        <v>220</v>
      </c>
      <c r="BR150" s="648">
        <v>220</v>
      </c>
      <c r="BS150" s="648">
        <v>220</v>
      </c>
      <c r="BT150" s="648">
        <v>220</v>
      </c>
      <c r="BU150" s="648">
        <v>220</v>
      </c>
      <c r="BV150" s="648">
        <v>220</v>
      </c>
      <c r="BW150" s="648">
        <v>220</v>
      </c>
      <c r="BX150" s="910">
        <v>40</v>
      </c>
    </row>
    <row r="151" spans="1:76" s="345" customFormat="1">
      <c r="A151" s="628">
        <v>2</v>
      </c>
      <c r="B151" s="629" t="s">
        <v>434</v>
      </c>
      <c r="C151" s="751">
        <v>404</v>
      </c>
      <c r="D151" s="721" t="s">
        <v>4197</v>
      </c>
      <c r="E151" s="721" t="s">
        <v>3900</v>
      </c>
      <c r="F151" s="721" t="s">
        <v>4198</v>
      </c>
      <c r="G151" s="677" t="s">
        <v>4380</v>
      </c>
      <c r="H151" s="721" t="s">
        <v>4199</v>
      </c>
      <c r="I151" s="911"/>
      <c r="J151" s="827"/>
      <c r="K151" s="821"/>
      <c r="L151" s="821"/>
      <c r="M151" s="634"/>
      <c r="N151" s="634"/>
      <c r="O151" s="634"/>
      <c r="P151" s="789"/>
      <c r="Q151" s="789"/>
      <c r="R151" s="639"/>
      <c r="S151" s="821"/>
      <c r="T151" s="821"/>
      <c r="U151" s="634"/>
      <c r="V151" s="634"/>
      <c r="W151" s="634"/>
      <c r="X151" s="789"/>
      <c r="Y151" s="789"/>
      <c r="Z151" s="639"/>
      <c r="AA151" s="821"/>
      <c r="AB151" s="821"/>
      <c r="AC151" s="634"/>
      <c r="AD151" s="641"/>
      <c r="AE151" s="634"/>
      <c r="AF151" s="789"/>
      <c r="AG151" s="789"/>
      <c r="AH151" s="754"/>
      <c r="AI151" s="679"/>
      <c r="AJ151" s="679"/>
      <c r="AK151" s="756"/>
      <c r="AL151" s="686"/>
      <c r="AM151" s="756"/>
      <c r="AN151" s="908"/>
      <c r="AO151" s="682"/>
      <c r="AP151" s="632">
        <v>0.53125</v>
      </c>
      <c r="AQ151" s="683">
        <v>0.58173611111111112</v>
      </c>
      <c r="AR151" s="683">
        <v>0.58258101851851851</v>
      </c>
      <c r="AS151" s="639">
        <v>5.048611111111112E-2</v>
      </c>
      <c r="AT151" s="641">
        <v>8.4490740740739145E-4</v>
      </c>
      <c r="AU151" s="639">
        <v>5.1331018518518512E-2</v>
      </c>
      <c r="AV151" s="789">
        <v>16.506189821182943</v>
      </c>
      <c r="AW151" s="636">
        <v>16.234498308906424</v>
      </c>
      <c r="AX151" s="639"/>
      <c r="AY151" s="909"/>
      <c r="AZ151" s="909"/>
      <c r="BA151" s="639"/>
      <c r="BB151" s="635"/>
      <c r="BC151" s="639"/>
      <c r="BD151" s="682"/>
      <c r="BE151" s="789"/>
      <c r="BF151" s="643">
        <v>16.234498308906424</v>
      </c>
      <c r="BG151" s="644"/>
      <c r="BH151" s="645">
        <v>5.048611111111112E-2</v>
      </c>
      <c r="BI151" s="645">
        <v>5.1331018518518512E-2</v>
      </c>
      <c r="BJ151" s="589"/>
      <c r="BK151" s="646">
        <v>20</v>
      </c>
      <c r="BL151" s="647">
        <v>1.2116666666666667</v>
      </c>
      <c r="BM151" s="647">
        <v>1.2319444444444445</v>
      </c>
      <c r="BN151" s="595">
        <v>195</v>
      </c>
      <c r="BO151" s="595">
        <v>-0.16666666666666666</v>
      </c>
      <c r="BP151" s="648">
        <v>214.83333333333334</v>
      </c>
      <c r="BQ151" s="648">
        <v>214.83333333333334</v>
      </c>
      <c r="BR151" s="648">
        <v>214.83333333333334</v>
      </c>
      <c r="BS151" s="648">
        <v>214.83333333333334</v>
      </c>
      <c r="BT151" s="648">
        <v>214.83333333333334</v>
      </c>
      <c r="BU151" s="648">
        <v>214.83333333333334</v>
      </c>
      <c r="BV151" s="648">
        <v>214.83333333333334</v>
      </c>
      <c r="BW151" s="648">
        <v>214.83333333333334</v>
      </c>
      <c r="BX151" s="912">
        <v>34.833333333333336</v>
      </c>
    </row>
    <row r="152" spans="1:76" s="345" customFormat="1">
      <c r="A152" s="628">
        <v>3</v>
      </c>
      <c r="B152" s="629" t="s">
        <v>434</v>
      </c>
      <c r="C152" s="751">
        <v>261</v>
      </c>
      <c r="D152" s="835" t="s">
        <v>3870</v>
      </c>
      <c r="E152" s="835" t="s">
        <v>3871</v>
      </c>
      <c r="F152" s="835" t="s">
        <v>3872</v>
      </c>
      <c r="G152" s="677" t="s">
        <v>4381</v>
      </c>
      <c r="H152" s="835" t="s">
        <v>3873</v>
      </c>
      <c r="I152" s="726"/>
      <c r="J152" s="827"/>
      <c r="K152" s="821"/>
      <c r="L152" s="821"/>
      <c r="M152" s="634"/>
      <c r="N152" s="634"/>
      <c r="O152" s="634"/>
      <c r="P152" s="789"/>
      <c r="Q152" s="789"/>
      <c r="R152" s="639"/>
      <c r="S152" s="821"/>
      <c r="T152" s="821"/>
      <c r="U152" s="634"/>
      <c r="V152" s="634"/>
      <c r="W152" s="634"/>
      <c r="X152" s="789"/>
      <c r="Y152" s="789"/>
      <c r="Z152" s="639"/>
      <c r="AA152" s="821"/>
      <c r="AB152" s="821"/>
      <c r="AC152" s="634"/>
      <c r="AD152" s="641"/>
      <c r="AE152" s="634"/>
      <c r="AF152" s="789"/>
      <c r="AG152" s="789"/>
      <c r="AH152" s="754"/>
      <c r="AI152" s="679"/>
      <c r="AJ152" s="679"/>
      <c r="AK152" s="756"/>
      <c r="AL152" s="686"/>
      <c r="AM152" s="756"/>
      <c r="AN152" s="908"/>
      <c r="AO152" s="682"/>
      <c r="AP152" s="632">
        <v>0.53125</v>
      </c>
      <c r="AQ152" s="683">
        <v>0.58084490740740746</v>
      </c>
      <c r="AR152" s="683">
        <v>0.58491898148148147</v>
      </c>
      <c r="AS152" s="639">
        <v>4.9594907407407463E-2</v>
      </c>
      <c r="AT152" s="641">
        <v>4.0740740740740078E-3</v>
      </c>
      <c r="AU152" s="639">
        <v>5.366898148148147E-2</v>
      </c>
      <c r="AV152" s="789">
        <v>16.802800466744458</v>
      </c>
      <c r="AW152" s="636">
        <v>15.527280569333621</v>
      </c>
      <c r="AX152" s="639"/>
      <c r="AY152" s="909"/>
      <c r="AZ152" s="909"/>
      <c r="BA152" s="639"/>
      <c r="BB152" s="635"/>
      <c r="BC152" s="639"/>
      <c r="BD152" s="682"/>
      <c r="BE152" s="789"/>
      <c r="BF152" s="643">
        <v>15.527280569333621</v>
      </c>
      <c r="BG152" s="644"/>
      <c r="BH152" s="645">
        <v>4.9594907407407463E-2</v>
      </c>
      <c r="BI152" s="645">
        <v>5.366898148148147E-2</v>
      </c>
      <c r="BJ152" s="589"/>
      <c r="BK152" s="646">
        <v>20</v>
      </c>
      <c r="BL152" s="647">
        <v>1.1902777777777778</v>
      </c>
      <c r="BM152" s="647">
        <v>1.2880555555555555</v>
      </c>
      <c r="BN152" s="595">
        <v>190</v>
      </c>
      <c r="BO152" s="595">
        <v>-3.5333333333333332</v>
      </c>
      <c r="BP152" s="648">
        <v>206.46666666666667</v>
      </c>
      <c r="BQ152" s="648">
        <v>206.46666666666667</v>
      </c>
      <c r="BR152" s="648">
        <v>206.46666666666667</v>
      </c>
      <c r="BS152" s="648">
        <v>206.46666666666667</v>
      </c>
      <c r="BT152" s="648">
        <v>206.46666666666667</v>
      </c>
      <c r="BU152" s="648">
        <v>206.46666666666667</v>
      </c>
      <c r="BV152" s="648">
        <v>206.46666666666667</v>
      </c>
      <c r="BW152" s="648">
        <v>206.46666666666667</v>
      </c>
      <c r="BX152" s="912">
        <v>26.300000000000004</v>
      </c>
    </row>
    <row r="153" spans="1:76" s="345" customFormat="1">
      <c r="A153" s="628">
        <v>4</v>
      </c>
      <c r="B153" s="629" t="s">
        <v>434</v>
      </c>
      <c r="C153" s="751">
        <v>400</v>
      </c>
      <c r="D153" s="721" t="s">
        <v>3993</v>
      </c>
      <c r="E153" s="721" t="s">
        <v>4200</v>
      </c>
      <c r="F153" s="721" t="s">
        <v>4201</v>
      </c>
      <c r="G153" s="677" t="s">
        <v>297</v>
      </c>
      <c r="H153" s="721" t="s">
        <v>298</v>
      </c>
      <c r="I153" s="726"/>
      <c r="J153" s="827"/>
      <c r="K153" s="821"/>
      <c r="L153" s="821"/>
      <c r="M153" s="634"/>
      <c r="N153" s="634"/>
      <c r="O153" s="634"/>
      <c r="P153" s="789"/>
      <c r="Q153" s="789"/>
      <c r="R153" s="639"/>
      <c r="S153" s="821"/>
      <c r="T153" s="821"/>
      <c r="U153" s="634"/>
      <c r="V153" s="634"/>
      <c r="W153" s="634"/>
      <c r="X153" s="789"/>
      <c r="Y153" s="789"/>
      <c r="Z153" s="639"/>
      <c r="AA153" s="821"/>
      <c r="AB153" s="821"/>
      <c r="AC153" s="634"/>
      <c r="AD153" s="641"/>
      <c r="AE153" s="634"/>
      <c r="AF153" s="789"/>
      <c r="AG153" s="789"/>
      <c r="AH153" s="754"/>
      <c r="AI153" s="679"/>
      <c r="AJ153" s="679"/>
      <c r="AK153" s="756"/>
      <c r="AL153" s="686"/>
      <c r="AM153" s="756"/>
      <c r="AN153" s="908"/>
      <c r="AO153" s="682"/>
      <c r="AP153" s="632">
        <v>0.53125</v>
      </c>
      <c r="AQ153" s="683">
        <v>0.57719907407407411</v>
      </c>
      <c r="AR153" s="683">
        <v>0.58549768518518519</v>
      </c>
      <c r="AS153" s="639">
        <v>4.5949074074074114E-2</v>
      </c>
      <c r="AT153" s="641">
        <v>8.2986111111110761E-3</v>
      </c>
      <c r="AU153" s="639">
        <v>5.424768518518519E-2</v>
      </c>
      <c r="AV153" s="789">
        <v>18.136020151133501</v>
      </c>
      <c r="AW153" s="636">
        <v>15.361638574781308</v>
      </c>
      <c r="AX153" s="639"/>
      <c r="AY153" s="909"/>
      <c r="AZ153" s="909"/>
      <c r="BA153" s="639"/>
      <c r="BB153" s="635"/>
      <c r="BC153" s="639"/>
      <c r="BD153" s="682"/>
      <c r="BE153" s="789"/>
      <c r="BF153" s="643">
        <v>15.361638574781308</v>
      </c>
      <c r="BG153" s="644"/>
      <c r="BH153" s="645">
        <v>4.5949074074074114E-2</v>
      </c>
      <c r="BI153" s="645">
        <v>5.424768518518519E-2</v>
      </c>
      <c r="BJ153" s="589"/>
      <c r="BK153" s="646">
        <v>20</v>
      </c>
      <c r="BL153" s="647">
        <v>1.1027777777777779</v>
      </c>
      <c r="BM153" s="647">
        <v>1.3019444444444446</v>
      </c>
      <c r="BN153" s="595">
        <v>185</v>
      </c>
      <c r="BO153" s="595">
        <v>-4.3666666666666663</v>
      </c>
      <c r="BP153" s="648">
        <v>200.63333333333333</v>
      </c>
      <c r="BQ153" s="648">
        <v>200.63333333333333</v>
      </c>
      <c r="BR153" s="648">
        <v>200.63333333333333</v>
      </c>
      <c r="BS153" s="648">
        <v>200.63333333333333</v>
      </c>
      <c r="BT153" s="648">
        <v>200.63333333333333</v>
      </c>
      <c r="BU153" s="648">
        <v>200.63333333333333</v>
      </c>
      <c r="BV153" s="648">
        <v>200.63333333333333</v>
      </c>
      <c r="BW153" s="648">
        <v>200.63333333333333</v>
      </c>
      <c r="BX153" s="912">
        <v>20</v>
      </c>
    </row>
    <row r="154" spans="1:76" s="345" customFormat="1">
      <c r="A154" s="628">
        <v>5</v>
      </c>
      <c r="B154" s="629" t="s">
        <v>434</v>
      </c>
      <c r="C154" s="751">
        <v>414</v>
      </c>
      <c r="D154" s="721" t="s">
        <v>4202</v>
      </c>
      <c r="E154" s="721" t="s">
        <v>3874</v>
      </c>
      <c r="F154" s="721" t="s">
        <v>3875</v>
      </c>
      <c r="G154" s="677" t="s">
        <v>4382</v>
      </c>
      <c r="H154" s="721" t="s">
        <v>4203</v>
      </c>
      <c r="I154" s="911"/>
      <c r="J154" s="827"/>
      <c r="K154" s="821"/>
      <c r="L154" s="821"/>
      <c r="M154" s="634"/>
      <c r="N154" s="634"/>
      <c r="O154" s="634"/>
      <c r="P154" s="789"/>
      <c r="Q154" s="789"/>
      <c r="R154" s="639"/>
      <c r="S154" s="821"/>
      <c r="T154" s="821"/>
      <c r="U154" s="634"/>
      <c r="V154" s="634"/>
      <c r="W154" s="634"/>
      <c r="X154" s="789"/>
      <c r="Y154" s="789"/>
      <c r="Z154" s="639"/>
      <c r="AA154" s="821"/>
      <c r="AB154" s="821"/>
      <c r="AC154" s="634"/>
      <c r="AD154" s="641"/>
      <c r="AE154" s="634"/>
      <c r="AF154" s="789"/>
      <c r="AG154" s="789"/>
      <c r="AH154" s="754"/>
      <c r="AI154" s="679"/>
      <c r="AJ154" s="679"/>
      <c r="AK154" s="756"/>
      <c r="AL154" s="686"/>
      <c r="AM154" s="756"/>
      <c r="AN154" s="908"/>
      <c r="AO154" s="682"/>
      <c r="AP154" s="632">
        <v>0.53125</v>
      </c>
      <c r="AQ154" s="683">
        <v>0.57953703703703707</v>
      </c>
      <c r="AR154" s="683">
        <v>0.58616898148148155</v>
      </c>
      <c r="AS154" s="639">
        <v>4.8287037037037073E-2</v>
      </c>
      <c r="AT154" s="641">
        <v>6.6319444444444819E-3</v>
      </c>
      <c r="AU154" s="639">
        <v>5.4918981481481555E-2</v>
      </c>
      <c r="AV154" s="789">
        <v>17.257909875359541</v>
      </c>
      <c r="AW154" s="636">
        <v>15.173867228661749</v>
      </c>
      <c r="AX154" s="639"/>
      <c r="AY154" s="909"/>
      <c r="AZ154" s="909"/>
      <c r="BA154" s="639"/>
      <c r="BB154" s="635"/>
      <c r="BC154" s="639"/>
      <c r="BD154" s="682"/>
      <c r="BE154" s="789"/>
      <c r="BF154" s="643">
        <v>15.173867228661749</v>
      </c>
      <c r="BG154" s="644"/>
      <c r="BH154" s="645">
        <v>4.8287037037037073E-2</v>
      </c>
      <c r="BI154" s="645">
        <v>5.4918981481481555E-2</v>
      </c>
      <c r="BJ154" s="589"/>
      <c r="BK154" s="646">
        <v>20</v>
      </c>
      <c r="BL154" s="647">
        <v>1.1588888888888889</v>
      </c>
      <c r="BM154" s="647">
        <v>1.3180555555555555</v>
      </c>
      <c r="BN154" s="595">
        <v>180</v>
      </c>
      <c r="BO154" s="595">
        <v>-5.333333333333333</v>
      </c>
      <c r="BP154" s="648">
        <v>194.66666666666666</v>
      </c>
      <c r="BQ154" s="648">
        <v>194.66666666666666</v>
      </c>
      <c r="BR154" s="648">
        <v>194.66666666666666</v>
      </c>
      <c r="BS154" s="648">
        <v>194.66666666666666</v>
      </c>
      <c r="BT154" s="648">
        <v>194.66666666666666</v>
      </c>
      <c r="BU154" s="648">
        <v>194.66666666666666</v>
      </c>
      <c r="BV154" s="648">
        <v>194.66666666666666</v>
      </c>
      <c r="BW154" s="648">
        <v>194.66666666666666</v>
      </c>
      <c r="BX154" s="912">
        <v>20</v>
      </c>
    </row>
    <row r="155" spans="1:76" s="345" customFormat="1">
      <c r="A155" s="628">
        <v>6</v>
      </c>
      <c r="B155" s="629" t="s">
        <v>434</v>
      </c>
      <c r="C155" s="751">
        <v>42</v>
      </c>
      <c r="D155" s="721" t="s">
        <v>4093</v>
      </c>
      <c r="E155" s="721" t="s">
        <v>3988</v>
      </c>
      <c r="F155" s="721"/>
      <c r="G155" s="677" t="s">
        <v>398</v>
      </c>
      <c r="H155" s="721" t="s">
        <v>4204</v>
      </c>
      <c r="I155" s="726"/>
      <c r="J155" s="827"/>
      <c r="K155" s="821"/>
      <c r="L155" s="821"/>
      <c r="M155" s="634"/>
      <c r="N155" s="634"/>
      <c r="O155" s="634"/>
      <c r="P155" s="789"/>
      <c r="Q155" s="789"/>
      <c r="R155" s="639"/>
      <c r="S155" s="821"/>
      <c r="T155" s="821"/>
      <c r="U155" s="634"/>
      <c r="V155" s="634"/>
      <c r="W155" s="634"/>
      <c r="X155" s="789"/>
      <c r="Y155" s="789"/>
      <c r="Z155" s="639"/>
      <c r="AA155" s="821"/>
      <c r="AB155" s="821"/>
      <c r="AC155" s="634"/>
      <c r="AD155" s="641"/>
      <c r="AE155" s="634"/>
      <c r="AF155" s="789"/>
      <c r="AG155" s="789"/>
      <c r="AH155" s="754"/>
      <c r="AI155" s="679"/>
      <c r="AJ155" s="679"/>
      <c r="AK155" s="756"/>
      <c r="AL155" s="686"/>
      <c r="AM155" s="756"/>
      <c r="AN155" s="908"/>
      <c r="AO155" s="682"/>
      <c r="AP155" s="632">
        <v>0.53125</v>
      </c>
      <c r="AQ155" s="683">
        <v>0.58576388888888886</v>
      </c>
      <c r="AR155" s="683">
        <v>0.59062500000000007</v>
      </c>
      <c r="AS155" s="639">
        <v>5.4513888888888862E-2</v>
      </c>
      <c r="AT155" s="641">
        <v>4.8611111111112049E-3</v>
      </c>
      <c r="AU155" s="639">
        <v>5.9375000000000067E-2</v>
      </c>
      <c r="AV155" s="789">
        <v>15.286624203821656</v>
      </c>
      <c r="AW155" s="636">
        <v>14.035087719298245</v>
      </c>
      <c r="AX155" s="639"/>
      <c r="AY155" s="909"/>
      <c r="AZ155" s="909"/>
      <c r="BA155" s="639"/>
      <c r="BB155" s="635"/>
      <c r="BC155" s="639"/>
      <c r="BD155" s="682"/>
      <c r="BE155" s="789"/>
      <c r="BF155" s="643">
        <v>14.035087719298245</v>
      </c>
      <c r="BG155" s="644"/>
      <c r="BH155" s="645">
        <v>5.4513888888888862E-2</v>
      </c>
      <c r="BI155" s="645">
        <v>5.9375000000000067E-2</v>
      </c>
      <c r="BJ155" s="589"/>
      <c r="BK155" s="646">
        <v>20</v>
      </c>
      <c r="BL155" s="647">
        <v>1.3083333333333333</v>
      </c>
      <c r="BM155" s="647">
        <v>1.425</v>
      </c>
      <c r="BN155" s="595">
        <v>175</v>
      </c>
      <c r="BO155" s="595">
        <v>-11.75</v>
      </c>
      <c r="BP155" s="648">
        <v>183.25</v>
      </c>
      <c r="BQ155" s="648">
        <v>183.25</v>
      </c>
      <c r="BR155" s="648">
        <v>183.25</v>
      </c>
      <c r="BS155" s="648">
        <v>183.25</v>
      </c>
      <c r="BT155" s="648">
        <v>183.25</v>
      </c>
      <c r="BU155" s="648">
        <v>183.25</v>
      </c>
      <c r="BV155" s="648">
        <v>183.25</v>
      </c>
      <c r="BW155" s="648">
        <v>183.25</v>
      </c>
      <c r="BX155" s="912">
        <v>20</v>
      </c>
    </row>
    <row r="156" spans="1:76" s="345" customFormat="1">
      <c r="A156" s="628">
        <v>7</v>
      </c>
      <c r="B156" s="629" t="s">
        <v>434</v>
      </c>
      <c r="C156" s="751">
        <v>406</v>
      </c>
      <c r="D156" s="721" t="s">
        <v>4205</v>
      </c>
      <c r="E156" s="721" t="s">
        <v>3905</v>
      </c>
      <c r="F156" s="721"/>
      <c r="G156" s="677" t="s">
        <v>4383</v>
      </c>
      <c r="H156" s="721" t="s">
        <v>3813</v>
      </c>
      <c r="I156" s="726"/>
      <c r="J156" s="827"/>
      <c r="K156" s="821"/>
      <c r="L156" s="821"/>
      <c r="M156" s="634"/>
      <c r="N156" s="634"/>
      <c r="O156" s="634"/>
      <c r="P156" s="789"/>
      <c r="Q156" s="789"/>
      <c r="R156" s="639"/>
      <c r="S156" s="821"/>
      <c r="T156" s="821"/>
      <c r="U156" s="634"/>
      <c r="V156" s="634"/>
      <c r="W156" s="634"/>
      <c r="X156" s="789"/>
      <c r="Y156" s="789"/>
      <c r="Z156" s="639"/>
      <c r="AA156" s="821"/>
      <c r="AB156" s="821"/>
      <c r="AC156" s="634"/>
      <c r="AD156" s="641"/>
      <c r="AE156" s="634"/>
      <c r="AF156" s="789"/>
      <c r="AG156" s="789"/>
      <c r="AH156" s="754"/>
      <c r="AI156" s="679"/>
      <c r="AJ156" s="679"/>
      <c r="AK156" s="756"/>
      <c r="AL156" s="686"/>
      <c r="AM156" s="756"/>
      <c r="AN156" s="908"/>
      <c r="AO156" s="682"/>
      <c r="AP156" s="632">
        <v>0.53125</v>
      </c>
      <c r="AQ156" s="683">
        <v>0.60393518518518519</v>
      </c>
      <c r="AR156" s="683">
        <v>0.60962962962962963</v>
      </c>
      <c r="AS156" s="639">
        <v>7.2685185185185186E-2</v>
      </c>
      <c r="AT156" s="641">
        <v>5.6944444444444464E-3</v>
      </c>
      <c r="AU156" s="639">
        <v>7.8379629629629632E-2</v>
      </c>
      <c r="AV156" s="789">
        <v>11.464968152866241</v>
      </c>
      <c r="AW156" s="636">
        <v>10.632014176018901</v>
      </c>
      <c r="AX156" s="639"/>
      <c r="AY156" s="909"/>
      <c r="AZ156" s="909"/>
      <c r="BA156" s="639"/>
      <c r="BB156" s="635"/>
      <c r="BC156" s="639"/>
      <c r="BD156" s="682"/>
      <c r="BE156" s="789"/>
      <c r="BF156" s="643">
        <v>10.632014176018901</v>
      </c>
      <c r="BG156" s="644"/>
      <c r="BH156" s="645">
        <v>7.2685185185185186E-2</v>
      </c>
      <c r="BI156" s="645">
        <v>7.8379629629629632E-2</v>
      </c>
      <c r="BJ156" s="589"/>
      <c r="BK156" s="646">
        <v>20</v>
      </c>
      <c r="BL156" s="647">
        <v>1.7444444444444445</v>
      </c>
      <c r="BM156" s="647">
        <v>1.8811111111111112</v>
      </c>
      <c r="BN156" s="595">
        <v>170</v>
      </c>
      <c r="BO156" s="595">
        <v>-39.116666666666667</v>
      </c>
      <c r="BP156" s="648">
        <v>150.88333333333333</v>
      </c>
      <c r="BQ156" s="648">
        <v>150.88333333333333</v>
      </c>
      <c r="BR156" s="648">
        <v>150.88333333333333</v>
      </c>
      <c r="BS156" s="648">
        <v>150.88333333333333</v>
      </c>
      <c r="BT156" s="648">
        <v>150.88333333333333</v>
      </c>
      <c r="BU156" s="648">
        <v>150.88333333333333</v>
      </c>
      <c r="BV156" s="648">
        <v>150.88333333333333</v>
      </c>
      <c r="BW156" s="648">
        <v>150.88333333333333</v>
      </c>
      <c r="BX156" s="912">
        <v>20</v>
      </c>
    </row>
    <row r="157" spans="1:76" s="345" customFormat="1">
      <c r="A157" s="628">
        <v>8</v>
      </c>
      <c r="B157" s="629" t="s">
        <v>434</v>
      </c>
      <c r="C157" s="751">
        <v>401</v>
      </c>
      <c r="D157" s="690" t="s">
        <v>4071</v>
      </c>
      <c r="E157" s="690" t="s">
        <v>4206</v>
      </c>
      <c r="F157" s="690" t="s">
        <v>4207</v>
      </c>
      <c r="G157" s="677" t="s">
        <v>4384</v>
      </c>
      <c r="H157" s="690" t="s">
        <v>4208</v>
      </c>
      <c r="I157" s="726"/>
      <c r="J157" s="827"/>
      <c r="K157" s="821"/>
      <c r="L157" s="821"/>
      <c r="M157" s="634"/>
      <c r="N157" s="634"/>
      <c r="O157" s="634"/>
      <c r="P157" s="789"/>
      <c r="Q157" s="789"/>
      <c r="R157" s="639"/>
      <c r="S157" s="821"/>
      <c r="T157" s="821"/>
      <c r="U157" s="634"/>
      <c r="V157" s="634"/>
      <c r="W157" s="634"/>
      <c r="X157" s="789"/>
      <c r="Y157" s="789"/>
      <c r="Z157" s="639"/>
      <c r="AA157" s="821"/>
      <c r="AB157" s="821"/>
      <c r="AC157" s="634"/>
      <c r="AD157" s="641"/>
      <c r="AE157" s="634"/>
      <c r="AF157" s="789"/>
      <c r="AG157" s="789"/>
      <c r="AH157" s="754"/>
      <c r="AI157" s="679"/>
      <c r="AJ157" s="679"/>
      <c r="AK157" s="756"/>
      <c r="AL157" s="686"/>
      <c r="AM157" s="756"/>
      <c r="AN157" s="908"/>
      <c r="AO157" s="682"/>
      <c r="AP157" s="632">
        <v>0.53125</v>
      </c>
      <c r="AQ157" s="683">
        <v>0.59961805555555558</v>
      </c>
      <c r="AR157" s="683">
        <v>0.61246527777777782</v>
      </c>
      <c r="AS157" s="639">
        <v>6.8368055555555585E-2</v>
      </c>
      <c r="AT157" s="641">
        <v>1.2847222222222232E-2</v>
      </c>
      <c r="AU157" s="639">
        <v>8.1215277777777817E-2</v>
      </c>
      <c r="AV157" s="789">
        <v>12.188928390045708</v>
      </c>
      <c r="AW157" s="636">
        <v>10.260795211628901</v>
      </c>
      <c r="AX157" s="639"/>
      <c r="AY157" s="909"/>
      <c r="AZ157" s="909"/>
      <c r="BA157" s="639"/>
      <c r="BB157" s="635"/>
      <c r="BC157" s="639"/>
      <c r="BD157" s="682"/>
      <c r="BE157" s="789"/>
      <c r="BF157" s="643">
        <v>10.260795211628901</v>
      </c>
      <c r="BG157" s="644"/>
      <c r="BH157" s="645">
        <v>6.8368055555555585E-2</v>
      </c>
      <c r="BI157" s="645">
        <v>8.1215277777777817E-2</v>
      </c>
      <c r="BJ157" s="589"/>
      <c r="BK157" s="646">
        <v>20</v>
      </c>
      <c r="BL157" s="647">
        <v>1.6408333333333334</v>
      </c>
      <c r="BM157" s="647">
        <v>1.9491666666666667</v>
      </c>
      <c r="BN157" s="595">
        <v>165</v>
      </c>
      <c r="BO157" s="595">
        <v>-43.2</v>
      </c>
      <c r="BP157" s="648">
        <v>141.80000000000001</v>
      </c>
      <c r="BQ157" s="648">
        <v>141.80000000000001</v>
      </c>
      <c r="BR157" s="648">
        <v>141.80000000000001</v>
      </c>
      <c r="BS157" s="648">
        <v>141.80000000000001</v>
      </c>
      <c r="BT157" s="648">
        <v>141.80000000000001</v>
      </c>
      <c r="BU157" s="648">
        <v>141.80000000000001</v>
      </c>
      <c r="BV157" s="648">
        <v>141.80000000000001</v>
      </c>
      <c r="BW157" s="648">
        <v>141.80000000000001</v>
      </c>
      <c r="BX157" s="912">
        <v>20</v>
      </c>
    </row>
    <row r="158" spans="1:76" s="345" customFormat="1">
      <c r="A158" s="628">
        <v>9</v>
      </c>
      <c r="B158" s="629" t="s">
        <v>434</v>
      </c>
      <c r="C158" s="751">
        <v>408</v>
      </c>
      <c r="D158" s="721" t="s">
        <v>4209</v>
      </c>
      <c r="E158" s="721" t="s">
        <v>3991</v>
      </c>
      <c r="F158" s="721"/>
      <c r="G158" s="677" t="s">
        <v>4385</v>
      </c>
      <c r="H158" s="721" t="s">
        <v>4210</v>
      </c>
      <c r="I158" s="726"/>
      <c r="J158" s="827"/>
      <c r="K158" s="821"/>
      <c r="L158" s="821"/>
      <c r="M158" s="634"/>
      <c r="N158" s="634"/>
      <c r="O158" s="634"/>
      <c r="P158" s="789"/>
      <c r="Q158" s="789"/>
      <c r="R158" s="639"/>
      <c r="S158" s="821"/>
      <c r="T158" s="821"/>
      <c r="U158" s="634"/>
      <c r="V158" s="634"/>
      <c r="W158" s="634"/>
      <c r="X158" s="789"/>
      <c r="Y158" s="789"/>
      <c r="Z158" s="639"/>
      <c r="AA158" s="821"/>
      <c r="AB158" s="821"/>
      <c r="AC158" s="634"/>
      <c r="AD158" s="641"/>
      <c r="AE158" s="634"/>
      <c r="AF158" s="789"/>
      <c r="AG158" s="789"/>
      <c r="AH158" s="754"/>
      <c r="AI158" s="679"/>
      <c r="AJ158" s="679"/>
      <c r="AK158" s="756"/>
      <c r="AL158" s="686"/>
      <c r="AM158" s="756"/>
      <c r="AN158" s="908"/>
      <c r="AO158" s="682"/>
      <c r="AP158" s="632">
        <v>0.53125</v>
      </c>
      <c r="AQ158" s="683">
        <v>0.59884259259259254</v>
      </c>
      <c r="AR158" s="683">
        <v>0.61273148148148149</v>
      </c>
      <c r="AS158" s="639">
        <v>6.7592592592592537E-2</v>
      </c>
      <c r="AT158" s="641">
        <v>1.3888888888888951E-2</v>
      </c>
      <c r="AU158" s="639">
        <v>8.1481481481481488E-2</v>
      </c>
      <c r="AV158" s="789">
        <v>12.328767123287671</v>
      </c>
      <c r="AW158" s="636">
        <v>10.227272727272728</v>
      </c>
      <c r="AX158" s="639"/>
      <c r="AY158" s="909"/>
      <c r="AZ158" s="909"/>
      <c r="BA158" s="639"/>
      <c r="BB158" s="635"/>
      <c r="BC158" s="639"/>
      <c r="BD158" s="682"/>
      <c r="BE158" s="789"/>
      <c r="BF158" s="643">
        <v>10.227272727272728</v>
      </c>
      <c r="BG158" s="644"/>
      <c r="BH158" s="645">
        <v>6.7592592592592537E-2</v>
      </c>
      <c r="BI158" s="645">
        <v>8.1481481481481488E-2</v>
      </c>
      <c r="BJ158" s="589"/>
      <c r="BK158" s="646">
        <v>20</v>
      </c>
      <c r="BL158" s="647">
        <v>1.6222222222222222</v>
      </c>
      <c r="BM158" s="647">
        <v>1.9555555555555555</v>
      </c>
      <c r="BN158" s="595">
        <v>160</v>
      </c>
      <c r="BO158" s="595">
        <v>-43.583333333333336</v>
      </c>
      <c r="BP158" s="648">
        <v>136.41666666666666</v>
      </c>
      <c r="BQ158" s="648">
        <v>136.41666666666666</v>
      </c>
      <c r="BR158" s="648">
        <v>136.41666666666666</v>
      </c>
      <c r="BS158" s="648">
        <v>136.41666666666666</v>
      </c>
      <c r="BT158" s="648">
        <v>136.41666666666666</v>
      </c>
      <c r="BU158" s="648">
        <v>136.41666666666666</v>
      </c>
      <c r="BV158" s="648">
        <v>136.41666666666666</v>
      </c>
      <c r="BW158" s="648">
        <v>136.41666666666666</v>
      </c>
      <c r="BX158" s="912">
        <v>20</v>
      </c>
    </row>
    <row r="159" spans="1:76" s="345" customFormat="1">
      <c r="A159" s="628">
        <v>10</v>
      </c>
      <c r="B159" s="629" t="s">
        <v>434</v>
      </c>
      <c r="C159" s="751">
        <v>405</v>
      </c>
      <c r="D159" s="721" t="s">
        <v>4211</v>
      </c>
      <c r="E159" s="721" t="s">
        <v>3876</v>
      </c>
      <c r="F159" s="721" t="s">
        <v>3877</v>
      </c>
      <c r="G159" s="677" t="s">
        <v>4386</v>
      </c>
      <c r="H159" s="721" t="s">
        <v>3878</v>
      </c>
      <c r="I159" s="726"/>
      <c r="J159" s="827"/>
      <c r="K159" s="821"/>
      <c r="L159" s="821"/>
      <c r="M159" s="634"/>
      <c r="N159" s="634"/>
      <c r="O159" s="634"/>
      <c r="P159" s="789"/>
      <c r="Q159" s="789"/>
      <c r="R159" s="639"/>
      <c r="S159" s="821"/>
      <c r="T159" s="821"/>
      <c r="U159" s="634"/>
      <c r="V159" s="634"/>
      <c r="W159" s="634"/>
      <c r="X159" s="789"/>
      <c r="Y159" s="789"/>
      <c r="Z159" s="639"/>
      <c r="AA159" s="821"/>
      <c r="AB159" s="821"/>
      <c r="AC159" s="634"/>
      <c r="AD159" s="635"/>
      <c r="AE159" s="634"/>
      <c r="AF159" s="789"/>
      <c r="AG159" s="789"/>
      <c r="AH159" s="754"/>
      <c r="AI159" s="679"/>
      <c r="AJ159" s="679"/>
      <c r="AK159" s="756"/>
      <c r="AL159" s="686"/>
      <c r="AM159" s="756"/>
      <c r="AN159" s="908"/>
      <c r="AO159" s="682"/>
      <c r="AP159" s="632">
        <v>0.53125</v>
      </c>
      <c r="AQ159" s="683">
        <v>0.61328703703703702</v>
      </c>
      <c r="AR159" s="683">
        <v>0.62523148148148155</v>
      </c>
      <c r="AS159" s="639">
        <v>8.2037037037037019E-2</v>
      </c>
      <c r="AT159" s="641">
        <v>1.1944444444444535E-2</v>
      </c>
      <c r="AU159" s="639">
        <v>9.3981481481481555E-2</v>
      </c>
      <c r="AV159" s="789">
        <v>10.158013544018059</v>
      </c>
      <c r="AW159" s="636">
        <v>8.8669950738916263</v>
      </c>
      <c r="AX159" s="639"/>
      <c r="AY159" s="909"/>
      <c r="AZ159" s="909"/>
      <c r="BA159" s="639"/>
      <c r="BB159" s="635"/>
      <c r="BC159" s="639"/>
      <c r="BD159" s="682"/>
      <c r="BE159" s="789"/>
      <c r="BF159" s="643">
        <v>8.8669950738916263</v>
      </c>
      <c r="BG159" s="644"/>
      <c r="BH159" s="645">
        <v>8.2037037037037019E-2</v>
      </c>
      <c r="BI159" s="645">
        <v>9.3981481481481555E-2</v>
      </c>
      <c r="BJ159" s="589"/>
      <c r="BK159" s="646">
        <v>20</v>
      </c>
      <c r="BL159" s="647">
        <v>1.9688888888888889</v>
      </c>
      <c r="BM159" s="647">
        <v>2.2555555555555555</v>
      </c>
      <c r="BN159" s="595">
        <v>155</v>
      </c>
      <c r="BO159" s="595">
        <v>-61.583333333333336</v>
      </c>
      <c r="BP159" s="648">
        <v>113.41666666666666</v>
      </c>
      <c r="BQ159" s="648">
        <v>113.41666666666666</v>
      </c>
      <c r="BR159" s="648">
        <v>113.41666666666666</v>
      </c>
      <c r="BS159" s="648">
        <v>113.41666666666666</v>
      </c>
      <c r="BT159" s="648">
        <v>113.41666666666666</v>
      </c>
      <c r="BU159" s="648">
        <v>113.41666666666666</v>
      </c>
      <c r="BV159" s="648">
        <v>113.41666666666666</v>
      </c>
      <c r="BW159" s="648">
        <v>113.41666666666666</v>
      </c>
      <c r="BX159" s="912">
        <v>20</v>
      </c>
    </row>
    <row r="160" spans="1:76" s="345" customFormat="1">
      <c r="A160" s="691">
        <v>11</v>
      </c>
      <c r="B160" s="692" t="s">
        <v>434</v>
      </c>
      <c r="C160" s="765">
        <v>415</v>
      </c>
      <c r="D160" s="766" t="s">
        <v>4033</v>
      </c>
      <c r="E160" s="766" t="s">
        <v>3943</v>
      </c>
      <c r="F160" s="766" t="s">
        <v>3944</v>
      </c>
      <c r="G160" s="695" t="s">
        <v>4387</v>
      </c>
      <c r="H160" s="766" t="s">
        <v>3947</v>
      </c>
      <c r="I160" s="767" t="s">
        <v>81</v>
      </c>
      <c r="J160" s="843"/>
      <c r="K160" s="844"/>
      <c r="L160" s="844"/>
      <c r="M160" s="641"/>
      <c r="N160" s="641"/>
      <c r="O160" s="641"/>
      <c r="P160" s="793"/>
      <c r="Q160" s="793"/>
      <c r="R160" s="703"/>
      <c r="S160" s="844"/>
      <c r="T160" s="844"/>
      <c r="U160" s="641"/>
      <c r="V160" s="641"/>
      <c r="W160" s="641"/>
      <c r="X160" s="793"/>
      <c r="Y160" s="793"/>
      <c r="Z160" s="703"/>
      <c r="AA160" s="844"/>
      <c r="AB160" s="844"/>
      <c r="AC160" s="641"/>
      <c r="AD160" s="641"/>
      <c r="AE160" s="641"/>
      <c r="AF160" s="793"/>
      <c r="AG160" s="793"/>
      <c r="AH160" s="773"/>
      <c r="AI160" s="697"/>
      <c r="AJ160" s="697"/>
      <c r="AK160" s="775"/>
      <c r="AL160" s="698"/>
      <c r="AM160" s="775"/>
      <c r="AN160" s="913"/>
      <c r="AO160" s="699"/>
      <c r="AP160" s="700">
        <v>0.53125</v>
      </c>
      <c r="AQ160" s="704">
        <v>0.60025462962962961</v>
      </c>
      <c r="AR160" s="704">
        <v>0.60623842592592592</v>
      </c>
      <c r="AS160" s="703">
        <v>6.900462962962961E-2</v>
      </c>
      <c r="AT160" s="641">
        <v>5.9837962962963065E-3</v>
      </c>
      <c r="AU160" s="703">
        <v>7.4988425925925917E-2</v>
      </c>
      <c r="AV160" s="793">
        <v>12.076484401207649</v>
      </c>
      <c r="AW160" s="701">
        <v>11.112826053403305</v>
      </c>
      <c r="AX160" s="703"/>
      <c r="AY160" s="914"/>
      <c r="AZ160" s="914"/>
      <c r="BA160" s="703"/>
      <c r="BB160" s="641"/>
      <c r="BC160" s="703"/>
      <c r="BD160" s="699"/>
      <c r="BE160" s="793"/>
      <c r="BF160" s="795"/>
      <c r="BG160" s="708"/>
      <c r="BH160" s="709"/>
      <c r="BI160" s="709"/>
      <c r="BJ160" s="710"/>
      <c r="BK160" s="848"/>
      <c r="BL160" s="712"/>
      <c r="BM160" s="712"/>
      <c r="BN160" s="713"/>
      <c r="BO160" s="713"/>
      <c r="BP160" s="714"/>
      <c r="BQ160" s="714"/>
      <c r="BR160" s="714"/>
      <c r="BS160" s="714"/>
      <c r="BT160" s="714"/>
      <c r="BU160" s="714"/>
      <c r="BV160" s="714"/>
      <c r="BW160" s="714"/>
      <c r="BX160" s="915"/>
    </row>
    <row r="161" spans="1:76" s="345" customFormat="1" ht="13.5" thickBot="1">
      <c r="A161" s="916">
        <v>12</v>
      </c>
      <c r="B161" s="917" t="s">
        <v>434</v>
      </c>
      <c r="C161" s="918">
        <v>1</v>
      </c>
      <c r="D161" s="919" t="s">
        <v>4212</v>
      </c>
      <c r="E161" s="919" t="s">
        <v>4213</v>
      </c>
      <c r="F161" s="919"/>
      <c r="G161" s="920" t="s">
        <v>4388</v>
      </c>
      <c r="H161" s="919" t="s">
        <v>4214</v>
      </c>
      <c r="I161" s="921" t="s">
        <v>83</v>
      </c>
      <c r="J161" s="922"/>
      <c r="K161" s="923"/>
      <c r="L161" s="923"/>
      <c r="M161" s="924"/>
      <c r="N161" s="924"/>
      <c r="O161" s="924"/>
      <c r="P161" s="925"/>
      <c r="Q161" s="925"/>
      <c r="R161" s="926"/>
      <c r="S161" s="923"/>
      <c r="T161" s="923"/>
      <c r="U161" s="924"/>
      <c r="V161" s="924"/>
      <c r="W161" s="924"/>
      <c r="X161" s="925"/>
      <c r="Y161" s="925"/>
      <c r="Z161" s="926"/>
      <c r="AA161" s="923"/>
      <c r="AB161" s="923"/>
      <c r="AC161" s="924"/>
      <c r="AD161" s="924"/>
      <c r="AE161" s="924"/>
      <c r="AF161" s="925"/>
      <c r="AG161" s="925"/>
      <c r="AH161" s="927"/>
      <c r="AI161" s="928"/>
      <c r="AJ161" s="928"/>
      <c r="AK161" s="929"/>
      <c r="AL161" s="930"/>
      <c r="AM161" s="929"/>
      <c r="AN161" s="931"/>
      <c r="AO161" s="932"/>
      <c r="AP161" s="933"/>
      <c r="AQ161" s="934"/>
      <c r="AR161" s="934"/>
      <c r="AS161" s="927"/>
      <c r="AT161" s="935"/>
      <c r="AU161" s="927"/>
      <c r="AV161" s="936"/>
      <c r="AW161" s="936"/>
      <c r="AX161" s="926"/>
      <c r="AY161" s="937"/>
      <c r="AZ161" s="937"/>
      <c r="BA161" s="926"/>
      <c r="BB161" s="924"/>
      <c r="BC161" s="926"/>
      <c r="BD161" s="932"/>
      <c r="BE161" s="925"/>
      <c r="BF161" s="938"/>
      <c r="BG161" s="939"/>
      <c r="BH161" s="940"/>
      <c r="BI161" s="940"/>
      <c r="BJ161" s="941"/>
      <c r="BK161" s="942"/>
      <c r="BL161" s="943"/>
      <c r="BM161" s="943"/>
      <c r="BN161" s="944"/>
      <c r="BO161" s="944"/>
      <c r="BP161" s="945"/>
      <c r="BQ161" s="945"/>
      <c r="BR161" s="945"/>
      <c r="BS161" s="945"/>
      <c r="BT161" s="945"/>
      <c r="BU161" s="945"/>
      <c r="BV161" s="945"/>
      <c r="BW161" s="945"/>
      <c r="BX161" s="946"/>
    </row>
    <row r="162" spans="1:76" hidden="1">
      <c r="A162" s="469"/>
      <c r="B162" s="469" t="s">
        <v>56</v>
      </c>
      <c r="C162" s="470" t="s">
        <v>57</v>
      </c>
      <c r="D162" s="470"/>
      <c r="E162" s="470"/>
      <c r="F162" s="470"/>
      <c r="G162" s="470"/>
      <c r="H162" s="470"/>
      <c r="I162" s="470"/>
      <c r="J162" s="471"/>
      <c r="K162" s="472"/>
      <c r="L162" s="472"/>
      <c r="M162" s="471"/>
      <c r="N162" s="471"/>
      <c r="O162" s="471"/>
      <c r="P162" s="471"/>
      <c r="Q162" s="471"/>
      <c r="R162" s="473"/>
      <c r="S162" s="472"/>
      <c r="T162" s="472"/>
      <c r="U162" s="471"/>
      <c r="V162" s="474"/>
      <c r="W162" s="471"/>
      <c r="X162" s="475"/>
      <c r="Y162" s="471"/>
      <c r="Z162" s="471"/>
      <c r="AA162" s="472"/>
      <c r="AB162" s="472"/>
      <c r="AC162" s="471"/>
      <c r="AD162" s="476"/>
      <c r="AE162" s="471"/>
      <c r="AF162" s="471"/>
      <c r="AG162" s="471"/>
      <c r="AH162" s="471"/>
      <c r="AI162" s="472"/>
      <c r="AJ162" s="472"/>
      <c r="AK162" s="471"/>
      <c r="AL162" s="474"/>
      <c r="AM162" s="471"/>
      <c r="AN162" s="469"/>
      <c r="AO162" s="477"/>
      <c r="AP162" s="478"/>
      <c r="AQ162" s="477"/>
      <c r="AR162" s="477"/>
      <c r="AS162" s="478"/>
      <c r="AT162" s="479"/>
      <c r="AU162" s="478"/>
      <c r="AV162" s="480"/>
      <c r="AW162" s="480"/>
      <c r="AX162" s="478"/>
      <c r="AY162" s="481"/>
      <c r="AZ162" s="481"/>
      <c r="BA162" s="478"/>
      <c r="BB162" s="482"/>
      <c r="BC162" s="478"/>
      <c r="BD162" s="480"/>
      <c r="BE162" s="480"/>
      <c r="BF162" s="480"/>
      <c r="BG162" s="470"/>
      <c r="BH162" s="483" t="s">
        <v>0</v>
      </c>
      <c r="BI162" s="469">
        <v>80</v>
      </c>
      <c r="BJ162" s="484"/>
      <c r="BK162" s="485"/>
      <c r="BL162" s="485"/>
      <c r="BM162" s="486"/>
      <c r="BN162" s="486"/>
      <c r="BO162" s="486"/>
      <c r="BP162" s="486"/>
      <c r="BQ162" s="486"/>
      <c r="BR162" s="486"/>
      <c r="BS162" s="486"/>
      <c r="BT162" s="486"/>
      <c r="BU162" s="486"/>
      <c r="BV162" s="486"/>
      <c r="BW162" s="486"/>
      <c r="BX162" s="486"/>
    </row>
    <row r="163" spans="1:76" s="345" customFormat="1" hidden="1">
      <c r="A163" s="487">
        <v>1</v>
      </c>
      <c r="B163" s="488">
        <v>80</v>
      </c>
      <c r="C163" s="489"/>
      <c r="D163" s="490"/>
      <c r="E163" s="490"/>
      <c r="F163" s="490"/>
      <c r="G163" s="490"/>
      <c r="H163" s="490"/>
      <c r="I163" s="490"/>
      <c r="J163" s="491"/>
      <c r="K163" s="492"/>
      <c r="L163" s="492"/>
      <c r="M163" s="493"/>
      <c r="N163" s="494"/>
      <c r="O163" s="493"/>
      <c r="P163" s="495"/>
      <c r="Q163" s="495"/>
      <c r="R163" s="496">
        <v>0.35416666666666669</v>
      </c>
      <c r="S163" s="497"/>
      <c r="T163" s="497"/>
      <c r="U163" s="498">
        <v>-0.35416666666666669</v>
      </c>
      <c r="V163" s="499">
        <v>0</v>
      </c>
      <c r="W163" s="498">
        <v>-0.35416666666666669</v>
      </c>
      <c r="X163" s="500" t="e">
        <v>#NUM!</v>
      </c>
      <c r="Y163" s="500" t="e">
        <v>#NUM!</v>
      </c>
      <c r="Z163" s="496">
        <v>2.0833333333333332E-2</v>
      </c>
      <c r="AA163" s="497"/>
      <c r="AB163" s="497"/>
      <c r="AC163" s="498">
        <v>-2.0833333333333332E-2</v>
      </c>
      <c r="AD163" s="499">
        <v>0</v>
      </c>
      <c r="AE163" s="498">
        <v>-2.0833333333333332E-2</v>
      </c>
      <c r="AF163" s="500" t="e">
        <v>#NUM!</v>
      </c>
      <c r="AG163" s="500" t="e">
        <v>#NUM!</v>
      </c>
      <c r="AH163" s="501"/>
      <c r="AI163" s="501"/>
      <c r="AJ163" s="501"/>
      <c r="AK163" s="502"/>
      <c r="AL163" s="499"/>
      <c r="AM163" s="502"/>
      <c r="AN163" s="495"/>
      <c r="AO163" s="495"/>
      <c r="AP163" s="496">
        <v>2.7777777777777776E-2</v>
      </c>
      <c r="AQ163" s="503"/>
      <c r="AR163" s="503"/>
      <c r="AS163" s="502">
        <v>-2.7777777777777776E-2</v>
      </c>
      <c r="AT163" s="504">
        <v>0</v>
      </c>
      <c r="AU163" s="502">
        <v>-2.7777777777777776E-2</v>
      </c>
      <c r="AV163" s="500" t="e">
        <v>#NUM!</v>
      </c>
      <c r="AW163" s="500" t="e">
        <v>#NUM!</v>
      </c>
      <c r="AX163" s="491"/>
      <c r="AY163" s="492"/>
      <c r="AZ163" s="492"/>
      <c r="BA163" s="505"/>
      <c r="BB163" s="494"/>
      <c r="BC163" s="505"/>
      <c r="BD163" s="495"/>
      <c r="BE163" s="495"/>
      <c r="BF163" s="506" t="e">
        <v>#NUM!</v>
      </c>
      <c r="BG163" s="507" t="e">
        <v>#NUM!</v>
      </c>
      <c r="BH163" s="508">
        <v>-0.40277777777777779</v>
      </c>
      <c r="BI163" s="508">
        <v>-0.40277777777777779</v>
      </c>
      <c r="BJ163" s="509"/>
      <c r="BK163" s="510">
        <v>80</v>
      </c>
      <c r="BL163" s="511" t="e">
        <v>#NUM!</v>
      </c>
      <c r="BM163" s="511" t="e">
        <v>#NUM!</v>
      </c>
      <c r="BN163" s="512"/>
      <c r="BO163" s="512"/>
      <c r="BP163" s="513"/>
      <c r="BQ163" s="513"/>
      <c r="BR163" s="513"/>
      <c r="BS163" s="513"/>
      <c r="BT163" s="513"/>
      <c r="BU163" s="513"/>
      <c r="BV163" s="513"/>
      <c r="BW163" s="513"/>
      <c r="BX163" s="514"/>
    </row>
    <row r="164" spans="1:76" s="345" customFormat="1" hidden="1">
      <c r="A164" s="487">
        <v>2</v>
      </c>
      <c r="B164" s="488">
        <v>80</v>
      </c>
      <c r="C164" s="489"/>
      <c r="D164" s="490"/>
      <c r="E164" s="490"/>
      <c r="F164" s="490"/>
      <c r="G164" s="490"/>
      <c r="H164" s="490"/>
      <c r="I164" s="490"/>
      <c r="J164" s="491"/>
      <c r="K164" s="492"/>
      <c r="L164" s="492"/>
      <c r="M164" s="493"/>
      <c r="N164" s="494"/>
      <c r="O164" s="493"/>
      <c r="P164" s="495"/>
      <c r="Q164" s="495"/>
      <c r="R164" s="496">
        <v>0.35416666666666669</v>
      </c>
      <c r="S164" s="497"/>
      <c r="T164" s="497"/>
      <c r="U164" s="498">
        <v>-0.35416666666666669</v>
      </c>
      <c r="V164" s="499">
        <v>0</v>
      </c>
      <c r="W164" s="498">
        <v>-0.35416666666666669</v>
      </c>
      <c r="X164" s="500" t="e">
        <v>#NUM!</v>
      </c>
      <c r="Y164" s="500" t="e">
        <v>#NUM!</v>
      </c>
      <c r="Z164" s="496">
        <v>2.0833333333333332E-2</v>
      </c>
      <c r="AA164" s="497"/>
      <c r="AB164" s="497"/>
      <c r="AC164" s="498">
        <v>-2.0833333333333332E-2</v>
      </c>
      <c r="AD164" s="499">
        <v>0</v>
      </c>
      <c r="AE164" s="498">
        <v>-2.0833333333333332E-2</v>
      </c>
      <c r="AF164" s="500" t="e">
        <v>#NUM!</v>
      </c>
      <c r="AG164" s="500" t="e">
        <v>#NUM!</v>
      </c>
      <c r="AH164" s="501"/>
      <c r="AI164" s="501"/>
      <c r="AJ164" s="501"/>
      <c r="AK164" s="502"/>
      <c r="AL164" s="499"/>
      <c r="AM164" s="502"/>
      <c r="AN164" s="495"/>
      <c r="AO164" s="495"/>
      <c r="AP164" s="496">
        <v>2.7777777777777776E-2</v>
      </c>
      <c r="AQ164" s="503"/>
      <c r="AR164" s="503"/>
      <c r="AS164" s="502">
        <v>-2.7777777777777776E-2</v>
      </c>
      <c r="AT164" s="504">
        <v>0</v>
      </c>
      <c r="AU164" s="502">
        <v>-2.7777777777777776E-2</v>
      </c>
      <c r="AV164" s="500" t="e">
        <v>#NUM!</v>
      </c>
      <c r="AW164" s="500" t="e">
        <v>#NUM!</v>
      </c>
      <c r="AX164" s="491"/>
      <c r="AY164" s="515"/>
      <c r="AZ164" s="492"/>
      <c r="BA164" s="505"/>
      <c r="BB164" s="494"/>
      <c r="BC164" s="505"/>
      <c r="BD164" s="495"/>
      <c r="BE164" s="495"/>
      <c r="BF164" s="516" t="e">
        <v>#NUM!</v>
      </c>
      <c r="BG164" s="507" t="e">
        <v>#NUM!</v>
      </c>
      <c r="BH164" s="508">
        <v>-0.40277777777777779</v>
      </c>
      <c r="BI164" s="508">
        <v>-0.40277777777777779</v>
      </c>
      <c r="BJ164" s="509"/>
      <c r="BK164" s="510">
        <v>80</v>
      </c>
      <c r="BL164" s="511" t="e">
        <v>#NUM!</v>
      </c>
      <c r="BM164" s="511" t="e">
        <v>#NUM!</v>
      </c>
      <c r="BN164" s="512"/>
      <c r="BO164" s="512"/>
      <c r="BP164" s="513"/>
      <c r="BQ164" s="513"/>
      <c r="BR164" s="513"/>
      <c r="BS164" s="513"/>
      <c r="BT164" s="513"/>
      <c r="BU164" s="513"/>
      <c r="BV164" s="513"/>
      <c r="BW164" s="513"/>
      <c r="BX164" s="514"/>
    </row>
    <row r="165" spans="1:76" s="345" customFormat="1" hidden="1">
      <c r="A165" s="487">
        <v>3</v>
      </c>
      <c r="B165" s="488">
        <v>80</v>
      </c>
      <c r="C165" s="489"/>
      <c r="D165" s="490"/>
      <c r="E165" s="490"/>
      <c r="F165" s="490"/>
      <c r="G165" s="490"/>
      <c r="H165" s="490"/>
      <c r="I165" s="490"/>
      <c r="J165" s="491"/>
      <c r="K165" s="492"/>
      <c r="L165" s="492"/>
      <c r="M165" s="493"/>
      <c r="N165" s="494"/>
      <c r="O165" s="493"/>
      <c r="P165" s="495"/>
      <c r="Q165" s="495"/>
      <c r="R165" s="496">
        <v>0.35416666666666669</v>
      </c>
      <c r="S165" s="497"/>
      <c r="T165" s="497"/>
      <c r="U165" s="498">
        <v>-0.35416666666666669</v>
      </c>
      <c r="V165" s="499">
        <v>0</v>
      </c>
      <c r="W165" s="498">
        <v>-0.35416666666666669</v>
      </c>
      <c r="X165" s="500" t="e">
        <v>#NUM!</v>
      </c>
      <c r="Y165" s="500" t="e">
        <v>#NUM!</v>
      </c>
      <c r="Z165" s="496">
        <v>2.0833333333333332E-2</v>
      </c>
      <c r="AA165" s="497"/>
      <c r="AB165" s="497"/>
      <c r="AC165" s="498">
        <v>-2.0833333333333332E-2</v>
      </c>
      <c r="AD165" s="499">
        <v>0</v>
      </c>
      <c r="AE165" s="498">
        <v>-2.0833333333333332E-2</v>
      </c>
      <c r="AF165" s="500" t="e">
        <v>#NUM!</v>
      </c>
      <c r="AG165" s="500" t="e">
        <v>#NUM!</v>
      </c>
      <c r="AH165" s="501"/>
      <c r="AI165" s="501"/>
      <c r="AJ165" s="501"/>
      <c r="AK165" s="502"/>
      <c r="AL165" s="499"/>
      <c r="AM165" s="502"/>
      <c r="AN165" s="495"/>
      <c r="AO165" s="495"/>
      <c r="AP165" s="496">
        <v>2.7777777777777776E-2</v>
      </c>
      <c r="AQ165" s="503"/>
      <c r="AR165" s="503"/>
      <c r="AS165" s="502">
        <v>-2.7777777777777776E-2</v>
      </c>
      <c r="AT165" s="504">
        <v>0</v>
      </c>
      <c r="AU165" s="502">
        <v>-2.7777777777777776E-2</v>
      </c>
      <c r="AV165" s="500" t="e">
        <v>#NUM!</v>
      </c>
      <c r="AW165" s="500" t="e">
        <v>#NUM!</v>
      </c>
      <c r="AX165" s="491"/>
      <c r="AY165" s="492"/>
      <c r="AZ165" s="492"/>
      <c r="BA165" s="505"/>
      <c r="BB165" s="494"/>
      <c r="BC165" s="505"/>
      <c r="BD165" s="495"/>
      <c r="BE165" s="495"/>
      <c r="BF165" s="506" t="e">
        <v>#NUM!</v>
      </c>
      <c r="BG165" s="507" t="e">
        <v>#NUM!</v>
      </c>
      <c r="BH165" s="508">
        <v>-0.40277777777777779</v>
      </c>
      <c r="BI165" s="508">
        <v>-0.40277777777777779</v>
      </c>
      <c r="BJ165" s="509"/>
      <c r="BK165" s="510">
        <v>80</v>
      </c>
      <c r="BL165" s="511" t="e">
        <v>#NUM!</v>
      </c>
      <c r="BM165" s="511" t="e">
        <v>#NUM!</v>
      </c>
      <c r="BN165" s="512"/>
      <c r="BO165" s="512"/>
      <c r="BP165" s="513"/>
      <c r="BQ165" s="513"/>
      <c r="BR165" s="513"/>
      <c r="BS165" s="513"/>
      <c r="BT165" s="513"/>
      <c r="BU165" s="513"/>
      <c r="BV165" s="513"/>
      <c r="BW165" s="513"/>
      <c r="BX165" s="514"/>
    </row>
    <row r="166" spans="1:76" s="345" customFormat="1" hidden="1">
      <c r="A166" s="487">
        <v>4</v>
      </c>
      <c r="B166" s="488">
        <v>80</v>
      </c>
      <c r="C166" s="489"/>
      <c r="D166" s="490"/>
      <c r="E166" s="490"/>
      <c r="F166" s="490"/>
      <c r="G166" s="490"/>
      <c r="H166" s="490"/>
      <c r="I166" s="490"/>
      <c r="J166" s="491"/>
      <c r="K166" s="492"/>
      <c r="L166" s="492"/>
      <c r="M166" s="493"/>
      <c r="N166" s="494"/>
      <c r="O166" s="493"/>
      <c r="P166" s="495"/>
      <c r="Q166" s="495"/>
      <c r="R166" s="496">
        <v>0.35416666666666669</v>
      </c>
      <c r="S166" s="497"/>
      <c r="T166" s="497"/>
      <c r="U166" s="498">
        <v>-0.35416666666666669</v>
      </c>
      <c r="V166" s="499">
        <v>0</v>
      </c>
      <c r="W166" s="498">
        <v>-0.35416666666666669</v>
      </c>
      <c r="X166" s="500" t="e">
        <v>#NUM!</v>
      </c>
      <c r="Y166" s="500" t="e">
        <v>#NUM!</v>
      </c>
      <c r="Z166" s="496">
        <v>2.0833333333333332E-2</v>
      </c>
      <c r="AA166" s="497"/>
      <c r="AB166" s="497"/>
      <c r="AC166" s="498">
        <v>-2.0833333333333332E-2</v>
      </c>
      <c r="AD166" s="499">
        <v>0</v>
      </c>
      <c r="AE166" s="498">
        <v>-2.0833333333333332E-2</v>
      </c>
      <c r="AF166" s="500" t="e">
        <v>#NUM!</v>
      </c>
      <c r="AG166" s="500" t="e">
        <v>#NUM!</v>
      </c>
      <c r="AH166" s="501"/>
      <c r="AI166" s="501"/>
      <c r="AJ166" s="501"/>
      <c r="AK166" s="502"/>
      <c r="AL166" s="499"/>
      <c r="AM166" s="502"/>
      <c r="AN166" s="495"/>
      <c r="AO166" s="495"/>
      <c r="AP166" s="496">
        <v>2.7777777777777776E-2</v>
      </c>
      <c r="AQ166" s="503"/>
      <c r="AR166" s="503"/>
      <c r="AS166" s="502">
        <v>-2.7777777777777776E-2</v>
      </c>
      <c r="AT166" s="504">
        <v>0</v>
      </c>
      <c r="AU166" s="502">
        <v>-2.7777777777777776E-2</v>
      </c>
      <c r="AV166" s="500" t="e">
        <v>#NUM!</v>
      </c>
      <c r="AW166" s="500" t="e">
        <v>#NUM!</v>
      </c>
      <c r="AX166" s="491"/>
      <c r="AY166" s="515"/>
      <c r="AZ166" s="492"/>
      <c r="BA166" s="505"/>
      <c r="BB166" s="494"/>
      <c r="BC166" s="505"/>
      <c r="BD166" s="495"/>
      <c r="BE166" s="495"/>
      <c r="BF166" s="516" t="e">
        <v>#NUM!</v>
      </c>
      <c r="BG166" s="507" t="e">
        <v>#NUM!</v>
      </c>
      <c r="BH166" s="508">
        <v>-0.40277777777777779</v>
      </c>
      <c r="BI166" s="508">
        <v>-0.40277777777777779</v>
      </c>
      <c r="BJ166" s="509"/>
      <c r="BK166" s="510">
        <v>80</v>
      </c>
      <c r="BL166" s="511" t="e">
        <v>#NUM!</v>
      </c>
      <c r="BM166" s="511" t="e">
        <v>#NUM!</v>
      </c>
      <c r="BN166" s="512"/>
      <c r="BO166" s="512"/>
      <c r="BP166" s="513"/>
      <c r="BQ166" s="513"/>
      <c r="BR166" s="513"/>
      <c r="BS166" s="513"/>
      <c r="BT166" s="513"/>
      <c r="BU166" s="513"/>
      <c r="BV166" s="513"/>
      <c r="BW166" s="513"/>
      <c r="BX166" s="514"/>
    </row>
    <row r="167" spans="1:76" s="345" customFormat="1" hidden="1">
      <c r="A167" s="487">
        <v>5</v>
      </c>
      <c r="B167" s="488">
        <v>80</v>
      </c>
      <c r="C167" s="489"/>
      <c r="D167" s="490"/>
      <c r="E167" s="490"/>
      <c r="F167" s="490"/>
      <c r="G167" s="490"/>
      <c r="H167" s="490"/>
      <c r="I167" s="490"/>
      <c r="J167" s="491"/>
      <c r="K167" s="492"/>
      <c r="L167" s="492"/>
      <c r="M167" s="493"/>
      <c r="N167" s="494"/>
      <c r="O167" s="493"/>
      <c r="P167" s="495"/>
      <c r="Q167" s="495"/>
      <c r="R167" s="496">
        <v>0.35416666666666669</v>
      </c>
      <c r="S167" s="497"/>
      <c r="T167" s="497"/>
      <c r="U167" s="498">
        <v>-0.35416666666666669</v>
      </c>
      <c r="V167" s="499">
        <v>0</v>
      </c>
      <c r="W167" s="498">
        <v>-0.35416666666666669</v>
      </c>
      <c r="X167" s="500" t="e">
        <v>#NUM!</v>
      </c>
      <c r="Y167" s="500" t="e">
        <v>#NUM!</v>
      </c>
      <c r="Z167" s="496">
        <v>2.0833333333333332E-2</v>
      </c>
      <c r="AA167" s="497"/>
      <c r="AB167" s="497"/>
      <c r="AC167" s="498">
        <v>-2.0833333333333332E-2</v>
      </c>
      <c r="AD167" s="499">
        <v>0</v>
      </c>
      <c r="AE167" s="498">
        <v>-2.0833333333333332E-2</v>
      </c>
      <c r="AF167" s="500" t="e">
        <v>#NUM!</v>
      </c>
      <c r="AG167" s="500" t="e">
        <v>#NUM!</v>
      </c>
      <c r="AH167" s="501"/>
      <c r="AI167" s="501"/>
      <c r="AJ167" s="501"/>
      <c r="AK167" s="502"/>
      <c r="AL167" s="499"/>
      <c r="AM167" s="502"/>
      <c r="AN167" s="495"/>
      <c r="AO167" s="495"/>
      <c r="AP167" s="496">
        <v>2.7777777777777776E-2</v>
      </c>
      <c r="AQ167" s="503"/>
      <c r="AR167" s="503"/>
      <c r="AS167" s="502">
        <v>-2.7777777777777776E-2</v>
      </c>
      <c r="AT167" s="504">
        <v>0</v>
      </c>
      <c r="AU167" s="502">
        <v>-2.7777777777777776E-2</v>
      </c>
      <c r="AV167" s="500" t="e">
        <v>#NUM!</v>
      </c>
      <c r="AW167" s="500" t="e">
        <v>#NUM!</v>
      </c>
      <c r="AX167" s="491"/>
      <c r="AY167" s="492"/>
      <c r="AZ167" s="492"/>
      <c r="BA167" s="505"/>
      <c r="BB167" s="494"/>
      <c r="BC167" s="505"/>
      <c r="BD167" s="495"/>
      <c r="BE167" s="495"/>
      <c r="BF167" s="506" t="e">
        <v>#NUM!</v>
      </c>
      <c r="BG167" s="507" t="e">
        <v>#NUM!</v>
      </c>
      <c r="BH167" s="508">
        <v>-0.40277777777777779</v>
      </c>
      <c r="BI167" s="508">
        <v>-0.40277777777777779</v>
      </c>
      <c r="BJ167" s="509"/>
      <c r="BK167" s="510">
        <v>80</v>
      </c>
      <c r="BL167" s="511" t="e">
        <v>#NUM!</v>
      </c>
      <c r="BM167" s="511" t="e">
        <v>#NUM!</v>
      </c>
      <c r="BN167" s="512"/>
      <c r="BO167" s="512"/>
      <c r="BP167" s="513"/>
      <c r="BQ167" s="513"/>
      <c r="BR167" s="513"/>
      <c r="BS167" s="513"/>
      <c r="BT167" s="513"/>
      <c r="BU167" s="513"/>
      <c r="BV167" s="513"/>
      <c r="BW167" s="513"/>
      <c r="BX167" s="514"/>
    </row>
    <row r="168" spans="1:76" s="345" customFormat="1" hidden="1">
      <c r="A168" s="487">
        <v>6</v>
      </c>
      <c r="B168" s="488">
        <v>80</v>
      </c>
      <c r="C168" s="489"/>
      <c r="D168" s="490"/>
      <c r="E168" s="490"/>
      <c r="F168" s="490"/>
      <c r="G168" s="490"/>
      <c r="H168" s="490"/>
      <c r="I168" s="490"/>
      <c r="J168" s="491"/>
      <c r="K168" s="492"/>
      <c r="L168" s="492"/>
      <c r="M168" s="493"/>
      <c r="N168" s="494"/>
      <c r="O168" s="493"/>
      <c r="P168" s="495"/>
      <c r="Q168" s="495"/>
      <c r="R168" s="496">
        <v>0.35416666666666702</v>
      </c>
      <c r="S168" s="497"/>
      <c r="T168" s="497"/>
      <c r="U168" s="498">
        <v>-0.35416666666666702</v>
      </c>
      <c r="V168" s="499">
        <v>0</v>
      </c>
      <c r="W168" s="498">
        <v>-0.35416666666666702</v>
      </c>
      <c r="X168" s="500" t="e">
        <v>#NUM!</v>
      </c>
      <c r="Y168" s="500" t="e">
        <v>#NUM!</v>
      </c>
      <c r="Z168" s="496">
        <v>2.0833333333333332E-2</v>
      </c>
      <c r="AA168" s="497"/>
      <c r="AB168" s="497"/>
      <c r="AC168" s="498">
        <v>-2.0833333333333332E-2</v>
      </c>
      <c r="AD168" s="499">
        <v>0</v>
      </c>
      <c r="AE168" s="498">
        <v>-2.0833333333333332E-2</v>
      </c>
      <c r="AF168" s="500" t="e">
        <v>#NUM!</v>
      </c>
      <c r="AG168" s="500" t="e">
        <v>#NUM!</v>
      </c>
      <c r="AH168" s="501"/>
      <c r="AI168" s="501"/>
      <c r="AJ168" s="501"/>
      <c r="AK168" s="502"/>
      <c r="AL168" s="499"/>
      <c r="AM168" s="502"/>
      <c r="AN168" s="495"/>
      <c r="AO168" s="495"/>
      <c r="AP168" s="496">
        <v>2.7777777777777776E-2</v>
      </c>
      <c r="AQ168" s="503"/>
      <c r="AR168" s="503"/>
      <c r="AS168" s="502">
        <v>-2.7777777777777776E-2</v>
      </c>
      <c r="AT168" s="504">
        <v>0</v>
      </c>
      <c r="AU168" s="502">
        <v>-2.7777777777777776E-2</v>
      </c>
      <c r="AV168" s="500" t="e">
        <v>#NUM!</v>
      </c>
      <c r="AW168" s="500" t="e">
        <v>#NUM!</v>
      </c>
      <c r="AX168" s="491"/>
      <c r="AY168" s="515"/>
      <c r="AZ168" s="492"/>
      <c r="BA168" s="505"/>
      <c r="BB168" s="494"/>
      <c r="BC168" s="505"/>
      <c r="BD168" s="495"/>
      <c r="BE168" s="495"/>
      <c r="BF168" s="516" t="e">
        <v>#NUM!</v>
      </c>
      <c r="BG168" s="507" t="e">
        <v>#NUM!</v>
      </c>
      <c r="BH168" s="508">
        <v>-0.40277777777777812</v>
      </c>
      <c r="BI168" s="508">
        <v>-0.40277777777777812</v>
      </c>
      <c r="BJ168" s="509"/>
      <c r="BK168" s="510">
        <v>80</v>
      </c>
      <c r="BL168" s="511" t="e">
        <v>#NUM!</v>
      </c>
      <c r="BM168" s="511" t="e">
        <v>#NUM!</v>
      </c>
      <c r="BN168" s="512"/>
      <c r="BO168" s="512"/>
      <c r="BP168" s="513"/>
      <c r="BQ168" s="513"/>
      <c r="BR168" s="513"/>
      <c r="BS168" s="513"/>
      <c r="BT168" s="513"/>
      <c r="BU168" s="513"/>
      <c r="BV168" s="513"/>
      <c r="BW168" s="513"/>
      <c r="BX168" s="514"/>
    </row>
    <row r="169" spans="1:76" s="345" customFormat="1" hidden="1">
      <c r="A169" s="487">
        <v>7</v>
      </c>
      <c r="B169" s="488">
        <v>80</v>
      </c>
      <c r="C169" s="489"/>
      <c r="D169" s="490"/>
      <c r="E169" s="490"/>
      <c r="F169" s="490"/>
      <c r="G169" s="490"/>
      <c r="H169" s="490"/>
      <c r="I169" s="490"/>
      <c r="J169" s="491"/>
      <c r="K169" s="492"/>
      <c r="L169" s="492"/>
      <c r="M169" s="493"/>
      <c r="N169" s="494"/>
      <c r="O169" s="493"/>
      <c r="P169" s="495"/>
      <c r="Q169" s="495"/>
      <c r="R169" s="496">
        <v>0.35416666666666702</v>
      </c>
      <c r="S169" s="497"/>
      <c r="T169" s="497"/>
      <c r="U169" s="498">
        <v>-0.35416666666666702</v>
      </c>
      <c r="V169" s="499">
        <v>0</v>
      </c>
      <c r="W169" s="498">
        <v>-0.35416666666666702</v>
      </c>
      <c r="X169" s="500" t="e">
        <v>#NUM!</v>
      </c>
      <c r="Y169" s="500" t="e">
        <v>#NUM!</v>
      </c>
      <c r="Z169" s="496">
        <v>2.0833333333333332E-2</v>
      </c>
      <c r="AA169" s="497"/>
      <c r="AB169" s="497"/>
      <c r="AC169" s="498">
        <v>-2.0833333333333332E-2</v>
      </c>
      <c r="AD169" s="499">
        <v>0</v>
      </c>
      <c r="AE169" s="498">
        <v>-2.0833333333333332E-2</v>
      </c>
      <c r="AF169" s="500" t="e">
        <v>#NUM!</v>
      </c>
      <c r="AG169" s="500" t="e">
        <v>#NUM!</v>
      </c>
      <c r="AH169" s="501"/>
      <c r="AI169" s="501"/>
      <c r="AJ169" s="501"/>
      <c r="AK169" s="502"/>
      <c r="AL169" s="499"/>
      <c r="AM169" s="502"/>
      <c r="AN169" s="495"/>
      <c r="AO169" s="495"/>
      <c r="AP169" s="496">
        <v>2.7777777777777776E-2</v>
      </c>
      <c r="AQ169" s="503"/>
      <c r="AR169" s="503"/>
      <c r="AS169" s="502">
        <v>-2.7777777777777776E-2</v>
      </c>
      <c r="AT169" s="504">
        <v>0</v>
      </c>
      <c r="AU169" s="502">
        <v>-2.7777777777777776E-2</v>
      </c>
      <c r="AV169" s="500" t="e">
        <v>#NUM!</v>
      </c>
      <c r="AW169" s="500" t="e">
        <v>#NUM!</v>
      </c>
      <c r="AX169" s="491"/>
      <c r="AY169" s="492"/>
      <c r="AZ169" s="492"/>
      <c r="BA169" s="505"/>
      <c r="BB169" s="494"/>
      <c r="BC169" s="505"/>
      <c r="BD169" s="495"/>
      <c r="BE169" s="495"/>
      <c r="BF169" s="506" t="e">
        <v>#NUM!</v>
      </c>
      <c r="BG169" s="507" t="e">
        <v>#NUM!</v>
      </c>
      <c r="BH169" s="508">
        <v>-0.40277777777777812</v>
      </c>
      <c r="BI169" s="508">
        <v>-0.40277777777777812</v>
      </c>
      <c r="BJ169" s="509"/>
      <c r="BK169" s="510">
        <v>80</v>
      </c>
      <c r="BL169" s="511" t="e">
        <v>#NUM!</v>
      </c>
      <c r="BM169" s="511" t="e">
        <v>#NUM!</v>
      </c>
      <c r="BN169" s="512"/>
      <c r="BO169" s="512"/>
      <c r="BP169" s="513"/>
      <c r="BQ169" s="513"/>
      <c r="BR169" s="513"/>
      <c r="BS169" s="513"/>
      <c r="BT169" s="513"/>
      <c r="BU169" s="513"/>
      <c r="BV169" s="513"/>
      <c r="BW169" s="513"/>
      <c r="BX169" s="514"/>
    </row>
    <row r="170" spans="1:76" s="332" customFormat="1" hidden="1">
      <c r="A170" s="517"/>
      <c r="B170" s="517" t="s">
        <v>58</v>
      </c>
      <c r="C170" s="518" t="s">
        <v>59</v>
      </c>
      <c r="D170" s="518"/>
      <c r="E170" s="518"/>
      <c r="F170" s="518"/>
      <c r="G170" s="518"/>
      <c r="H170" s="518"/>
      <c r="I170" s="518"/>
      <c r="J170" s="519"/>
      <c r="K170" s="520"/>
      <c r="L170" s="520"/>
      <c r="M170" s="521"/>
      <c r="N170" s="521"/>
      <c r="O170" s="521"/>
      <c r="P170" s="521"/>
      <c r="Q170" s="521"/>
      <c r="R170" s="519"/>
      <c r="S170" s="522"/>
      <c r="T170" s="522"/>
      <c r="U170" s="521"/>
      <c r="V170" s="523"/>
      <c r="W170" s="521"/>
      <c r="X170" s="521"/>
      <c r="Y170" s="524"/>
      <c r="Z170" s="524"/>
      <c r="AA170" s="525"/>
      <c r="AB170" s="525"/>
      <c r="AC170" s="525"/>
      <c r="AD170" s="526"/>
      <c r="AE170" s="525"/>
      <c r="AF170" s="525"/>
      <c r="AG170" s="525"/>
      <c r="AH170" s="527"/>
      <c r="AI170" s="522"/>
      <c r="AJ170" s="522"/>
      <c r="AK170" s="527"/>
      <c r="AL170" s="528"/>
      <c r="AM170" s="527"/>
      <c r="AN170" s="527"/>
      <c r="AO170" s="527"/>
      <c r="AP170" s="527"/>
      <c r="AQ170" s="522"/>
      <c r="AR170" s="522"/>
      <c r="AS170" s="519"/>
      <c r="AT170" s="529"/>
      <c r="AU170" s="519"/>
      <c r="AV170" s="527"/>
      <c r="AW170" s="527"/>
      <c r="AX170" s="519"/>
      <c r="AY170" s="519"/>
      <c r="AZ170" s="519"/>
      <c r="BA170" s="519"/>
      <c r="BB170" s="530"/>
      <c r="BC170" s="519"/>
      <c r="BD170" s="519"/>
      <c r="BE170" s="519"/>
      <c r="BF170" s="519"/>
      <c r="BG170" s="531"/>
      <c r="BH170" s="527"/>
      <c r="BI170" s="531">
        <v>60</v>
      </c>
      <c r="BJ170" s="509"/>
      <c r="BK170" s="532">
        <v>0.67361111111111116</v>
      </c>
      <c r="BL170" s="533">
        <v>0.67361111111111116</v>
      </c>
      <c r="BM170" s="534"/>
      <c r="BN170" s="534"/>
      <c r="BO170" s="534"/>
      <c r="BP170" s="534"/>
      <c r="BQ170" s="534"/>
      <c r="BR170" s="534"/>
      <c r="BS170" s="534"/>
      <c r="BT170" s="534"/>
      <c r="BU170" s="534"/>
      <c r="BV170" s="534"/>
      <c r="BW170" s="534"/>
      <c r="BX170" s="534"/>
    </row>
    <row r="171" spans="1:76" s="345" customFormat="1" hidden="1">
      <c r="A171" s="487">
        <v>1</v>
      </c>
      <c r="B171" s="488">
        <v>60</v>
      </c>
      <c r="C171" s="489"/>
      <c r="D171" s="490"/>
      <c r="E171" s="490"/>
      <c r="F171" s="490"/>
      <c r="G171" s="490"/>
      <c r="H171" s="490"/>
      <c r="I171" s="490"/>
      <c r="J171" s="535"/>
      <c r="K171" s="536"/>
      <c r="L171" s="536"/>
      <c r="M171" s="498"/>
      <c r="N171" s="498"/>
      <c r="O171" s="498"/>
      <c r="P171" s="537"/>
      <c r="Q171" s="537"/>
      <c r="R171" s="491"/>
      <c r="S171" s="538"/>
      <c r="T171" s="538"/>
      <c r="U171" s="493"/>
      <c r="V171" s="494"/>
      <c r="W171" s="493"/>
      <c r="X171" s="495"/>
      <c r="Y171" s="495"/>
      <c r="Z171" s="496">
        <v>0.5</v>
      </c>
      <c r="AA171" s="497"/>
      <c r="AB171" s="497"/>
      <c r="AC171" s="498">
        <v>-0.5</v>
      </c>
      <c r="AD171" s="504">
        <v>0</v>
      </c>
      <c r="AE171" s="498">
        <v>-0.5</v>
      </c>
      <c r="AF171" s="500" t="e">
        <v>#NUM!</v>
      </c>
      <c r="AG171" s="500" t="e">
        <v>#NUM!</v>
      </c>
      <c r="AH171" s="491"/>
      <c r="AI171" s="538"/>
      <c r="AJ171" s="538"/>
      <c r="AK171" s="505"/>
      <c r="AL171" s="494"/>
      <c r="AM171" s="505"/>
      <c r="AN171" s="539"/>
      <c r="AO171" s="495"/>
      <c r="AP171" s="496">
        <v>2.0833333333333332E-2</v>
      </c>
      <c r="AQ171" s="497"/>
      <c r="AR171" s="497"/>
      <c r="AS171" s="502">
        <v>-2.0833333333333332E-2</v>
      </c>
      <c r="AT171" s="504">
        <v>0</v>
      </c>
      <c r="AU171" s="502">
        <v>-2.0833333333333332E-2</v>
      </c>
      <c r="AV171" s="537" t="e">
        <v>#NUM!</v>
      </c>
      <c r="AW171" s="500" t="e">
        <v>#NUM!</v>
      </c>
      <c r="AX171" s="496">
        <v>2.0833333333333332E-2</v>
      </c>
      <c r="AY171" s="497"/>
      <c r="AZ171" s="497"/>
      <c r="BA171" s="502">
        <v>-2.0833333333333332E-2</v>
      </c>
      <c r="BB171" s="499">
        <v>0</v>
      </c>
      <c r="BC171" s="502">
        <v>-2.0833333333333332E-2</v>
      </c>
      <c r="BD171" s="500" t="e">
        <v>#NUM!</v>
      </c>
      <c r="BE171" s="500" t="e">
        <v>#NUM!</v>
      </c>
      <c r="BF171" s="506" t="e">
        <v>#NUM!</v>
      </c>
      <c r="BG171" s="507" t="e">
        <v>#NUM!</v>
      </c>
      <c r="BH171" s="508">
        <v>-0.54166666666666674</v>
      </c>
      <c r="BI171" s="508">
        <v>-0.54166666666666674</v>
      </c>
      <c r="BJ171" s="509"/>
      <c r="BK171" s="510">
        <v>60</v>
      </c>
      <c r="BL171" s="511" t="e">
        <v>#NUM!</v>
      </c>
      <c r="BM171" s="511" t="e">
        <v>#NUM!</v>
      </c>
      <c r="BN171" s="512"/>
      <c r="BO171" s="512"/>
      <c r="BP171" s="513"/>
      <c r="BQ171" s="513"/>
      <c r="BR171" s="513"/>
      <c r="BS171" s="513"/>
      <c r="BT171" s="513"/>
      <c r="BU171" s="513"/>
      <c r="BV171" s="513"/>
      <c r="BW171" s="513"/>
      <c r="BX171" s="514"/>
    </row>
    <row r="172" spans="1:76" s="345" customFormat="1" hidden="1">
      <c r="A172" s="487">
        <v>2</v>
      </c>
      <c r="B172" s="488">
        <v>60</v>
      </c>
      <c r="C172" s="489"/>
      <c r="D172" s="490"/>
      <c r="E172" s="490"/>
      <c r="F172" s="490"/>
      <c r="G172" s="490"/>
      <c r="H172" s="490"/>
      <c r="I172" s="490"/>
      <c r="J172" s="535"/>
      <c r="K172" s="536"/>
      <c r="L172" s="536"/>
      <c r="M172" s="498"/>
      <c r="N172" s="498"/>
      <c r="O172" s="498"/>
      <c r="P172" s="537"/>
      <c r="Q172" s="537"/>
      <c r="R172" s="491"/>
      <c r="S172" s="538"/>
      <c r="T172" s="538"/>
      <c r="U172" s="493"/>
      <c r="V172" s="494"/>
      <c r="W172" s="493"/>
      <c r="X172" s="495"/>
      <c r="Y172" s="495"/>
      <c r="Z172" s="496">
        <v>0.5</v>
      </c>
      <c r="AA172" s="497"/>
      <c r="AB172" s="497"/>
      <c r="AC172" s="498">
        <v>-0.5</v>
      </c>
      <c r="AD172" s="504">
        <v>0</v>
      </c>
      <c r="AE172" s="498">
        <v>-0.5</v>
      </c>
      <c r="AF172" s="500" t="e">
        <v>#NUM!</v>
      </c>
      <c r="AG172" s="500" t="e">
        <v>#NUM!</v>
      </c>
      <c r="AH172" s="491"/>
      <c r="AI172" s="538"/>
      <c r="AJ172" s="538"/>
      <c r="AK172" s="505"/>
      <c r="AL172" s="494"/>
      <c r="AM172" s="505"/>
      <c r="AN172" s="539"/>
      <c r="AO172" s="495"/>
      <c r="AP172" s="496">
        <v>2.0833333333333332E-2</v>
      </c>
      <c r="AQ172" s="497"/>
      <c r="AR172" s="497"/>
      <c r="AS172" s="502">
        <v>-2.0833333333333332E-2</v>
      </c>
      <c r="AT172" s="504">
        <v>0</v>
      </c>
      <c r="AU172" s="502">
        <v>-2.0833333333333332E-2</v>
      </c>
      <c r="AV172" s="537" t="e">
        <v>#NUM!</v>
      </c>
      <c r="AW172" s="500" t="e">
        <v>#NUM!</v>
      </c>
      <c r="AX172" s="496">
        <v>2.0833333333333332E-2</v>
      </c>
      <c r="AY172" s="497"/>
      <c r="AZ172" s="497"/>
      <c r="BA172" s="502">
        <v>-2.0833333333333332E-2</v>
      </c>
      <c r="BB172" s="499">
        <v>0</v>
      </c>
      <c r="BC172" s="502">
        <v>-2.0833333333333332E-2</v>
      </c>
      <c r="BD172" s="500" t="e">
        <v>#NUM!</v>
      </c>
      <c r="BE172" s="500" t="e">
        <v>#NUM!</v>
      </c>
      <c r="BF172" s="506" t="e">
        <v>#NUM!</v>
      </c>
      <c r="BG172" s="507" t="e">
        <v>#NUM!</v>
      </c>
      <c r="BH172" s="508">
        <v>-0.54166666666666674</v>
      </c>
      <c r="BI172" s="508">
        <v>-0.54166666666666674</v>
      </c>
      <c r="BJ172" s="509"/>
      <c r="BK172" s="510">
        <v>60</v>
      </c>
      <c r="BL172" s="511" t="e">
        <v>#NUM!</v>
      </c>
      <c r="BM172" s="511" t="e">
        <v>#NUM!</v>
      </c>
      <c r="BN172" s="512"/>
      <c r="BO172" s="512"/>
      <c r="BP172" s="513"/>
      <c r="BQ172" s="513"/>
      <c r="BR172" s="513"/>
      <c r="BS172" s="513"/>
      <c r="BT172" s="513"/>
      <c r="BU172" s="513"/>
      <c r="BV172" s="513"/>
      <c r="BW172" s="513"/>
      <c r="BX172" s="514"/>
    </row>
    <row r="173" spans="1:76" s="345" customFormat="1" hidden="1">
      <c r="A173" s="487">
        <v>3</v>
      </c>
      <c r="B173" s="488">
        <v>60</v>
      </c>
      <c r="C173" s="489"/>
      <c r="D173" s="490"/>
      <c r="E173" s="490"/>
      <c r="F173" s="490"/>
      <c r="G173" s="490"/>
      <c r="H173" s="490"/>
      <c r="I173" s="490"/>
      <c r="J173" s="535"/>
      <c r="K173" s="536"/>
      <c r="L173" s="536"/>
      <c r="M173" s="498"/>
      <c r="N173" s="498"/>
      <c r="O173" s="498"/>
      <c r="P173" s="537"/>
      <c r="Q173" s="537"/>
      <c r="R173" s="491"/>
      <c r="S173" s="538"/>
      <c r="T173" s="538"/>
      <c r="U173" s="493"/>
      <c r="V173" s="494"/>
      <c r="W173" s="493"/>
      <c r="X173" s="495"/>
      <c r="Y173" s="495"/>
      <c r="Z173" s="496">
        <v>0.5</v>
      </c>
      <c r="AA173" s="497"/>
      <c r="AB173" s="497"/>
      <c r="AC173" s="498">
        <v>-0.5</v>
      </c>
      <c r="AD173" s="504">
        <v>0</v>
      </c>
      <c r="AE173" s="498">
        <v>-0.5</v>
      </c>
      <c r="AF173" s="500" t="e">
        <v>#NUM!</v>
      </c>
      <c r="AG173" s="500" t="e">
        <v>#NUM!</v>
      </c>
      <c r="AH173" s="491"/>
      <c r="AI173" s="538"/>
      <c r="AJ173" s="538"/>
      <c r="AK173" s="505"/>
      <c r="AL173" s="494"/>
      <c r="AM173" s="505"/>
      <c r="AN173" s="539"/>
      <c r="AO173" s="495"/>
      <c r="AP173" s="496">
        <v>2.0833333333333332E-2</v>
      </c>
      <c r="AQ173" s="497"/>
      <c r="AR173" s="497"/>
      <c r="AS173" s="502">
        <v>-2.0833333333333332E-2</v>
      </c>
      <c r="AT173" s="504">
        <v>0</v>
      </c>
      <c r="AU173" s="502">
        <v>-2.0833333333333332E-2</v>
      </c>
      <c r="AV173" s="537" t="e">
        <v>#NUM!</v>
      </c>
      <c r="AW173" s="500" t="e">
        <v>#NUM!</v>
      </c>
      <c r="AX173" s="496">
        <v>2.0833333333333332E-2</v>
      </c>
      <c r="AY173" s="497"/>
      <c r="AZ173" s="497"/>
      <c r="BA173" s="502">
        <v>-2.0833333333333332E-2</v>
      </c>
      <c r="BB173" s="499">
        <v>0</v>
      </c>
      <c r="BC173" s="502">
        <v>-2.0833333333333332E-2</v>
      </c>
      <c r="BD173" s="500" t="e">
        <v>#NUM!</v>
      </c>
      <c r="BE173" s="500" t="e">
        <v>#NUM!</v>
      </c>
      <c r="BF173" s="506" t="e">
        <v>#NUM!</v>
      </c>
      <c r="BG173" s="507" t="e">
        <v>#NUM!</v>
      </c>
      <c r="BH173" s="508">
        <v>-0.54166666666666674</v>
      </c>
      <c r="BI173" s="508">
        <v>-0.54166666666666674</v>
      </c>
      <c r="BJ173" s="509"/>
      <c r="BK173" s="510">
        <v>60</v>
      </c>
      <c r="BL173" s="511" t="e">
        <v>#NUM!</v>
      </c>
      <c r="BM173" s="511" t="e">
        <v>#NUM!</v>
      </c>
      <c r="BN173" s="512"/>
      <c r="BO173" s="512"/>
      <c r="BP173" s="513"/>
      <c r="BQ173" s="513"/>
      <c r="BR173" s="513"/>
      <c r="BS173" s="513"/>
      <c r="BT173" s="513"/>
      <c r="BU173" s="513"/>
      <c r="BV173" s="513"/>
      <c r="BW173" s="513"/>
      <c r="BX173" s="514"/>
    </row>
    <row r="174" spans="1:76" s="345" customFormat="1" hidden="1">
      <c r="A174" s="487">
        <v>4</v>
      </c>
      <c r="B174" s="488">
        <v>60</v>
      </c>
      <c r="C174" s="489"/>
      <c r="D174" s="490"/>
      <c r="E174" s="490"/>
      <c r="F174" s="490"/>
      <c r="G174" s="490"/>
      <c r="H174" s="490"/>
      <c r="I174" s="490"/>
      <c r="J174" s="535"/>
      <c r="K174" s="536"/>
      <c r="L174" s="536"/>
      <c r="M174" s="498"/>
      <c r="N174" s="498"/>
      <c r="O174" s="498"/>
      <c r="P174" s="537"/>
      <c r="Q174" s="537"/>
      <c r="R174" s="491"/>
      <c r="S174" s="538"/>
      <c r="T174" s="538"/>
      <c r="U174" s="493"/>
      <c r="V174" s="494"/>
      <c r="W174" s="493"/>
      <c r="X174" s="495"/>
      <c r="Y174" s="495"/>
      <c r="Z174" s="496">
        <v>0.5</v>
      </c>
      <c r="AA174" s="497"/>
      <c r="AB174" s="497"/>
      <c r="AC174" s="498">
        <v>-0.5</v>
      </c>
      <c r="AD174" s="504">
        <v>0</v>
      </c>
      <c r="AE174" s="498">
        <v>-0.5</v>
      </c>
      <c r="AF174" s="500" t="e">
        <v>#NUM!</v>
      </c>
      <c r="AG174" s="500" t="e">
        <v>#NUM!</v>
      </c>
      <c r="AH174" s="491"/>
      <c r="AI174" s="538"/>
      <c r="AJ174" s="538"/>
      <c r="AK174" s="505"/>
      <c r="AL174" s="494"/>
      <c r="AM174" s="505"/>
      <c r="AN174" s="539"/>
      <c r="AO174" s="495"/>
      <c r="AP174" s="496">
        <v>2.0833333333333332E-2</v>
      </c>
      <c r="AQ174" s="497"/>
      <c r="AR174" s="497"/>
      <c r="AS174" s="502">
        <v>-2.0833333333333332E-2</v>
      </c>
      <c r="AT174" s="504">
        <v>0</v>
      </c>
      <c r="AU174" s="502">
        <v>-2.0833333333333332E-2</v>
      </c>
      <c r="AV174" s="537" t="e">
        <v>#NUM!</v>
      </c>
      <c r="AW174" s="500" t="e">
        <v>#NUM!</v>
      </c>
      <c r="AX174" s="496">
        <v>2.0833333333333332E-2</v>
      </c>
      <c r="AY174" s="497"/>
      <c r="AZ174" s="497"/>
      <c r="BA174" s="502">
        <v>-2.0833333333333332E-2</v>
      </c>
      <c r="BB174" s="499">
        <v>0</v>
      </c>
      <c r="BC174" s="502">
        <v>-2.0833333333333332E-2</v>
      </c>
      <c r="BD174" s="500" t="e">
        <v>#NUM!</v>
      </c>
      <c r="BE174" s="500" t="e">
        <v>#NUM!</v>
      </c>
      <c r="BF174" s="506" t="e">
        <v>#NUM!</v>
      </c>
      <c r="BG174" s="507" t="e">
        <v>#NUM!</v>
      </c>
      <c r="BH174" s="508">
        <v>-0.54166666666666674</v>
      </c>
      <c r="BI174" s="508">
        <v>-0.54166666666666674</v>
      </c>
      <c r="BJ174" s="509"/>
      <c r="BK174" s="510">
        <v>60</v>
      </c>
      <c r="BL174" s="511" t="e">
        <v>#NUM!</v>
      </c>
      <c r="BM174" s="511" t="e">
        <v>#NUM!</v>
      </c>
      <c r="BN174" s="512"/>
      <c r="BO174" s="512"/>
      <c r="BP174" s="513"/>
      <c r="BQ174" s="513"/>
      <c r="BR174" s="513"/>
      <c r="BS174" s="513"/>
      <c r="BT174" s="513"/>
      <c r="BU174" s="513"/>
      <c r="BV174" s="513"/>
      <c r="BW174" s="513"/>
      <c r="BX174" s="514"/>
    </row>
    <row r="175" spans="1:76" s="345" customFormat="1" hidden="1">
      <c r="A175" s="487">
        <v>5</v>
      </c>
      <c r="B175" s="488">
        <v>60</v>
      </c>
      <c r="C175" s="489"/>
      <c r="D175" s="490"/>
      <c r="E175" s="490"/>
      <c r="F175" s="490"/>
      <c r="G175" s="490"/>
      <c r="H175" s="490"/>
      <c r="I175" s="490"/>
      <c r="J175" s="535"/>
      <c r="K175" s="536"/>
      <c r="L175" s="536"/>
      <c r="M175" s="498"/>
      <c r="N175" s="498"/>
      <c r="O175" s="498"/>
      <c r="P175" s="537"/>
      <c r="Q175" s="537"/>
      <c r="R175" s="491"/>
      <c r="S175" s="538"/>
      <c r="T175" s="538"/>
      <c r="U175" s="493"/>
      <c r="V175" s="494"/>
      <c r="W175" s="493"/>
      <c r="X175" s="495"/>
      <c r="Y175" s="495"/>
      <c r="Z175" s="496">
        <v>0.5</v>
      </c>
      <c r="AA175" s="497"/>
      <c r="AB175" s="497"/>
      <c r="AC175" s="498">
        <v>-0.5</v>
      </c>
      <c r="AD175" s="504">
        <v>0</v>
      </c>
      <c r="AE175" s="498">
        <v>-0.5</v>
      </c>
      <c r="AF175" s="500" t="e">
        <v>#NUM!</v>
      </c>
      <c r="AG175" s="500" t="e">
        <v>#NUM!</v>
      </c>
      <c r="AH175" s="491"/>
      <c r="AI175" s="538"/>
      <c r="AJ175" s="538"/>
      <c r="AK175" s="505"/>
      <c r="AL175" s="494"/>
      <c r="AM175" s="505"/>
      <c r="AN175" s="539"/>
      <c r="AO175" s="495"/>
      <c r="AP175" s="496">
        <v>2.0833333333333332E-2</v>
      </c>
      <c r="AQ175" s="497"/>
      <c r="AR175" s="497"/>
      <c r="AS175" s="502">
        <v>-2.0833333333333332E-2</v>
      </c>
      <c r="AT175" s="504">
        <v>0</v>
      </c>
      <c r="AU175" s="502">
        <v>-2.0833333333333332E-2</v>
      </c>
      <c r="AV175" s="537" t="e">
        <v>#NUM!</v>
      </c>
      <c r="AW175" s="500" t="e">
        <v>#NUM!</v>
      </c>
      <c r="AX175" s="496">
        <v>2.0833333333333332E-2</v>
      </c>
      <c r="AY175" s="497"/>
      <c r="AZ175" s="497"/>
      <c r="BA175" s="502">
        <v>-2.0833333333333332E-2</v>
      </c>
      <c r="BB175" s="499">
        <v>0</v>
      </c>
      <c r="BC175" s="502">
        <v>-2.0833333333333332E-2</v>
      </c>
      <c r="BD175" s="500" t="e">
        <v>#NUM!</v>
      </c>
      <c r="BE175" s="500" t="e">
        <v>#NUM!</v>
      </c>
      <c r="BF175" s="506" t="e">
        <v>#NUM!</v>
      </c>
      <c r="BG175" s="507" t="e">
        <v>#NUM!</v>
      </c>
      <c r="BH175" s="508">
        <v>-0.54166666666666674</v>
      </c>
      <c r="BI175" s="508">
        <v>-0.54166666666666674</v>
      </c>
      <c r="BJ175" s="509"/>
      <c r="BK175" s="510">
        <v>60</v>
      </c>
      <c r="BL175" s="511" t="e">
        <v>#NUM!</v>
      </c>
      <c r="BM175" s="511" t="e">
        <v>#NUM!</v>
      </c>
      <c r="BN175" s="512"/>
      <c r="BO175" s="512"/>
      <c r="BP175" s="513"/>
      <c r="BQ175" s="513"/>
      <c r="BR175" s="513"/>
      <c r="BS175" s="513"/>
      <c r="BT175" s="513"/>
      <c r="BU175" s="513"/>
      <c r="BV175" s="513"/>
      <c r="BW175" s="513"/>
      <c r="BX175" s="514"/>
    </row>
    <row r="176" spans="1:76" s="345" customFormat="1" hidden="1">
      <c r="A176" s="487">
        <v>6</v>
      </c>
      <c r="B176" s="488">
        <v>60</v>
      </c>
      <c r="C176" s="489"/>
      <c r="D176" s="490"/>
      <c r="E176" s="490"/>
      <c r="F176" s="490"/>
      <c r="G176" s="490"/>
      <c r="H176" s="490"/>
      <c r="I176" s="490"/>
      <c r="J176" s="535"/>
      <c r="K176" s="536"/>
      <c r="L176" s="536"/>
      <c r="M176" s="498"/>
      <c r="N176" s="498"/>
      <c r="O176" s="498"/>
      <c r="P176" s="537"/>
      <c r="Q176" s="537"/>
      <c r="R176" s="491"/>
      <c r="S176" s="538"/>
      <c r="T176" s="538"/>
      <c r="U176" s="493"/>
      <c r="V176" s="494"/>
      <c r="W176" s="493"/>
      <c r="X176" s="495"/>
      <c r="Y176" s="495"/>
      <c r="Z176" s="496">
        <v>0.5</v>
      </c>
      <c r="AA176" s="497"/>
      <c r="AB176" s="497"/>
      <c r="AC176" s="498">
        <v>-0.5</v>
      </c>
      <c r="AD176" s="504">
        <v>0</v>
      </c>
      <c r="AE176" s="498">
        <v>-0.5</v>
      </c>
      <c r="AF176" s="500" t="e">
        <v>#NUM!</v>
      </c>
      <c r="AG176" s="500" t="e">
        <v>#NUM!</v>
      </c>
      <c r="AH176" s="491"/>
      <c r="AI176" s="538"/>
      <c r="AJ176" s="538"/>
      <c r="AK176" s="505"/>
      <c r="AL176" s="494"/>
      <c r="AM176" s="505"/>
      <c r="AN176" s="539"/>
      <c r="AO176" s="495"/>
      <c r="AP176" s="496">
        <v>2.0833333333333332E-2</v>
      </c>
      <c r="AQ176" s="497"/>
      <c r="AR176" s="497"/>
      <c r="AS176" s="502">
        <v>-2.0833333333333332E-2</v>
      </c>
      <c r="AT176" s="504">
        <v>0</v>
      </c>
      <c r="AU176" s="502">
        <v>-2.0833333333333332E-2</v>
      </c>
      <c r="AV176" s="537" t="e">
        <v>#NUM!</v>
      </c>
      <c r="AW176" s="500" t="e">
        <v>#NUM!</v>
      </c>
      <c r="AX176" s="496">
        <v>2.0833333333333332E-2</v>
      </c>
      <c r="AY176" s="497"/>
      <c r="AZ176" s="497"/>
      <c r="BA176" s="502">
        <v>-2.0833333333333332E-2</v>
      </c>
      <c r="BB176" s="499">
        <v>0</v>
      </c>
      <c r="BC176" s="502">
        <v>-2.0833333333333332E-2</v>
      </c>
      <c r="BD176" s="500" t="e">
        <v>#NUM!</v>
      </c>
      <c r="BE176" s="500" t="e">
        <v>#NUM!</v>
      </c>
      <c r="BF176" s="506" t="e">
        <v>#NUM!</v>
      </c>
      <c r="BG176" s="507" t="e">
        <v>#NUM!</v>
      </c>
      <c r="BH176" s="508">
        <v>-0.54166666666666674</v>
      </c>
      <c r="BI176" s="508">
        <v>-0.54166666666666674</v>
      </c>
      <c r="BJ176" s="509"/>
      <c r="BK176" s="510">
        <v>60</v>
      </c>
      <c r="BL176" s="511" t="e">
        <v>#NUM!</v>
      </c>
      <c r="BM176" s="511" t="e">
        <v>#NUM!</v>
      </c>
      <c r="BN176" s="512"/>
      <c r="BO176" s="512"/>
      <c r="BP176" s="513"/>
      <c r="BQ176" s="513"/>
      <c r="BR176" s="513"/>
      <c r="BS176" s="513"/>
      <c r="BT176" s="513"/>
      <c r="BU176" s="513"/>
      <c r="BV176" s="513"/>
      <c r="BW176" s="513"/>
      <c r="BX176" s="514"/>
    </row>
    <row r="177" spans="1:76" s="345" customFormat="1" hidden="1">
      <c r="A177" s="487">
        <v>7</v>
      </c>
      <c r="B177" s="488">
        <v>60</v>
      </c>
      <c r="C177" s="489"/>
      <c r="D177" s="490"/>
      <c r="E177" s="490"/>
      <c r="F177" s="490"/>
      <c r="G177" s="490"/>
      <c r="H177" s="490"/>
      <c r="I177" s="490"/>
      <c r="J177" s="535"/>
      <c r="K177" s="536"/>
      <c r="L177" s="536"/>
      <c r="M177" s="498"/>
      <c r="N177" s="498"/>
      <c r="O177" s="498"/>
      <c r="P177" s="537"/>
      <c r="Q177" s="537"/>
      <c r="R177" s="491"/>
      <c r="S177" s="538"/>
      <c r="T177" s="538"/>
      <c r="U177" s="493"/>
      <c r="V177" s="494"/>
      <c r="W177" s="493"/>
      <c r="X177" s="495"/>
      <c r="Y177" s="495"/>
      <c r="Z177" s="496">
        <v>0.5</v>
      </c>
      <c r="AA177" s="497"/>
      <c r="AB177" s="497"/>
      <c r="AC177" s="498">
        <v>-0.5</v>
      </c>
      <c r="AD177" s="504">
        <v>0</v>
      </c>
      <c r="AE177" s="498">
        <v>-0.5</v>
      </c>
      <c r="AF177" s="500" t="e">
        <v>#NUM!</v>
      </c>
      <c r="AG177" s="500" t="e">
        <v>#NUM!</v>
      </c>
      <c r="AH177" s="491"/>
      <c r="AI177" s="538"/>
      <c r="AJ177" s="538"/>
      <c r="AK177" s="505"/>
      <c r="AL177" s="494"/>
      <c r="AM177" s="505"/>
      <c r="AN177" s="539"/>
      <c r="AO177" s="495"/>
      <c r="AP177" s="496">
        <v>2.0833333333333332E-2</v>
      </c>
      <c r="AQ177" s="497"/>
      <c r="AR177" s="497"/>
      <c r="AS177" s="502">
        <v>-2.0833333333333332E-2</v>
      </c>
      <c r="AT177" s="504">
        <v>0</v>
      </c>
      <c r="AU177" s="502">
        <v>-2.0833333333333332E-2</v>
      </c>
      <c r="AV177" s="537" t="e">
        <v>#NUM!</v>
      </c>
      <c r="AW177" s="500" t="e">
        <v>#NUM!</v>
      </c>
      <c r="AX177" s="496">
        <v>2.0833333333333332E-2</v>
      </c>
      <c r="AY177" s="497"/>
      <c r="AZ177" s="497"/>
      <c r="BA177" s="502">
        <v>-2.0833333333333332E-2</v>
      </c>
      <c r="BB177" s="499">
        <v>0</v>
      </c>
      <c r="BC177" s="502">
        <v>-2.0833333333333332E-2</v>
      </c>
      <c r="BD177" s="500" t="e">
        <v>#NUM!</v>
      </c>
      <c r="BE177" s="500" t="e">
        <v>#NUM!</v>
      </c>
      <c r="BF177" s="506" t="e">
        <v>#NUM!</v>
      </c>
      <c r="BG177" s="507" t="e">
        <v>#NUM!</v>
      </c>
      <c r="BH177" s="508">
        <v>-0.54166666666666674</v>
      </c>
      <c r="BI177" s="508">
        <v>-0.54166666666666674</v>
      </c>
      <c r="BJ177" s="509"/>
      <c r="BK177" s="510">
        <v>60</v>
      </c>
      <c r="BL177" s="511" t="e">
        <v>#NUM!</v>
      </c>
      <c r="BM177" s="511" t="e">
        <v>#NUM!</v>
      </c>
      <c r="BN177" s="512"/>
      <c r="BO177" s="512"/>
      <c r="BP177" s="513"/>
      <c r="BQ177" s="513"/>
      <c r="BR177" s="513"/>
      <c r="BS177" s="513"/>
      <c r="BT177" s="513"/>
      <c r="BU177" s="513"/>
      <c r="BV177" s="513"/>
      <c r="BW177" s="513"/>
      <c r="BX177" s="514"/>
    </row>
    <row r="178" spans="1:76" s="345" customFormat="1" hidden="1">
      <c r="A178" s="487">
        <v>8</v>
      </c>
      <c r="B178" s="488">
        <v>60</v>
      </c>
      <c r="C178" s="489"/>
      <c r="D178" s="490"/>
      <c r="E178" s="490"/>
      <c r="F178" s="490"/>
      <c r="G178" s="490"/>
      <c r="H178" s="490"/>
      <c r="I178" s="490"/>
      <c r="J178" s="535"/>
      <c r="K178" s="536"/>
      <c r="L178" s="536"/>
      <c r="M178" s="498"/>
      <c r="N178" s="498"/>
      <c r="O178" s="498"/>
      <c r="P178" s="537"/>
      <c r="Q178" s="537"/>
      <c r="R178" s="491"/>
      <c r="S178" s="538"/>
      <c r="T178" s="538"/>
      <c r="U178" s="493"/>
      <c r="V178" s="494"/>
      <c r="W178" s="493"/>
      <c r="X178" s="495"/>
      <c r="Y178" s="495"/>
      <c r="Z178" s="496">
        <v>0.5</v>
      </c>
      <c r="AA178" s="497"/>
      <c r="AB178" s="497"/>
      <c r="AC178" s="498">
        <v>-0.5</v>
      </c>
      <c r="AD178" s="504">
        <v>0</v>
      </c>
      <c r="AE178" s="498">
        <v>-0.5</v>
      </c>
      <c r="AF178" s="500" t="e">
        <v>#NUM!</v>
      </c>
      <c r="AG178" s="500" t="e">
        <v>#NUM!</v>
      </c>
      <c r="AH178" s="491"/>
      <c r="AI178" s="538"/>
      <c r="AJ178" s="538"/>
      <c r="AK178" s="505"/>
      <c r="AL178" s="494"/>
      <c r="AM178" s="505"/>
      <c r="AN178" s="539"/>
      <c r="AO178" s="495"/>
      <c r="AP178" s="496">
        <v>2.0833333333333332E-2</v>
      </c>
      <c r="AQ178" s="497"/>
      <c r="AR178" s="497"/>
      <c r="AS178" s="502">
        <v>-2.0833333333333332E-2</v>
      </c>
      <c r="AT178" s="504">
        <v>0</v>
      </c>
      <c r="AU178" s="502">
        <v>-2.0833333333333332E-2</v>
      </c>
      <c r="AV178" s="537" t="e">
        <v>#NUM!</v>
      </c>
      <c r="AW178" s="500" t="e">
        <v>#NUM!</v>
      </c>
      <c r="AX178" s="496">
        <v>2.0833333333333332E-2</v>
      </c>
      <c r="AY178" s="497"/>
      <c r="AZ178" s="497"/>
      <c r="BA178" s="502">
        <v>-2.0833333333333332E-2</v>
      </c>
      <c r="BB178" s="499">
        <v>0</v>
      </c>
      <c r="BC178" s="502">
        <v>-2.0833333333333332E-2</v>
      </c>
      <c r="BD178" s="500" t="e">
        <v>#NUM!</v>
      </c>
      <c r="BE178" s="500" t="e">
        <v>#NUM!</v>
      </c>
      <c r="BF178" s="506" t="e">
        <v>#NUM!</v>
      </c>
      <c r="BG178" s="507" t="e">
        <v>#NUM!</v>
      </c>
      <c r="BH178" s="508">
        <v>-0.54166666666666674</v>
      </c>
      <c r="BI178" s="508">
        <v>-0.54166666666666674</v>
      </c>
      <c r="BJ178" s="509"/>
      <c r="BK178" s="510">
        <v>60</v>
      </c>
      <c r="BL178" s="511" t="e">
        <v>#NUM!</v>
      </c>
      <c r="BM178" s="511" t="e">
        <v>#NUM!</v>
      </c>
      <c r="BN178" s="512"/>
      <c r="BO178" s="512"/>
      <c r="BP178" s="513"/>
      <c r="BQ178" s="513"/>
      <c r="BR178" s="513"/>
      <c r="BS178" s="513"/>
      <c r="BT178" s="513"/>
      <c r="BU178" s="513"/>
      <c r="BV178" s="513"/>
      <c r="BW178" s="513"/>
      <c r="BX178" s="514"/>
    </row>
    <row r="179" spans="1:76" s="345" customFormat="1" hidden="1">
      <c r="A179" s="487">
        <v>9</v>
      </c>
      <c r="B179" s="488">
        <v>60</v>
      </c>
      <c r="C179" s="489"/>
      <c r="D179" s="490"/>
      <c r="E179" s="490"/>
      <c r="F179" s="490"/>
      <c r="G179" s="490"/>
      <c r="H179" s="490"/>
      <c r="I179" s="490"/>
      <c r="J179" s="535"/>
      <c r="K179" s="536"/>
      <c r="L179" s="536"/>
      <c r="M179" s="498"/>
      <c r="N179" s="498"/>
      <c r="O179" s="498"/>
      <c r="P179" s="537"/>
      <c r="Q179" s="537"/>
      <c r="R179" s="491"/>
      <c r="S179" s="538"/>
      <c r="T179" s="538"/>
      <c r="U179" s="493"/>
      <c r="V179" s="494"/>
      <c r="W179" s="493"/>
      <c r="X179" s="495"/>
      <c r="Y179" s="495"/>
      <c r="Z179" s="496">
        <v>0.5</v>
      </c>
      <c r="AA179" s="497"/>
      <c r="AB179" s="497"/>
      <c r="AC179" s="498">
        <v>-0.5</v>
      </c>
      <c r="AD179" s="504">
        <v>0</v>
      </c>
      <c r="AE179" s="498">
        <v>-0.5</v>
      </c>
      <c r="AF179" s="500" t="e">
        <v>#NUM!</v>
      </c>
      <c r="AG179" s="500" t="e">
        <v>#NUM!</v>
      </c>
      <c r="AH179" s="491"/>
      <c r="AI179" s="538"/>
      <c r="AJ179" s="538"/>
      <c r="AK179" s="505"/>
      <c r="AL179" s="494"/>
      <c r="AM179" s="505"/>
      <c r="AN179" s="539"/>
      <c r="AO179" s="495"/>
      <c r="AP179" s="496">
        <v>2.0833333333333332E-2</v>
      </c>
      <c r="AQ179" s="497"/>
      <c r="AR179" s="497"/>
      <c r="AS179" s="502">
        <v>-2.0833333333333332E-2</v>
      </c>
      <c r="AT179" s="504">
        <v>0</v>
      </c>
      <c r="AU179" s="502">
        <v>-2.0833333333333332E-2</v>
      </c>
      <c r="AV179" s="537" t="e">
        <v>#NUM!</v>
      </c>
      <c r="AW179" s="500" t="e">
        <v>#NUM!</v>
      </c>
      <c r="AX179" s="496">
        <v>2.0833333333333332E-2</v>
      </c>
      <c r="AY179" s="497"/>
      <c r="AZ179" s="497"/>
      <c r="BA179" s="502">
        <v>-2.0833333333333332E-2</v>
      </c>
      <c r="BB179" s="499">
        <v>0</v>
      </c>
      <c r="BC179" s="502">
        <v>-2.0833333333333332E-2</v>
      </c>
      <c r="BD179" s="500" t="e">
        <v>#NUM!</v>
      </c>
      <c r="BE179" s="500" t="e">
        <v>#NUM!</v>
      </c>
      <c r="BF179" s="506" t="e">
        <v>#NUM!</v>
      </c>
      <c r="BG179" s="507" t="e">
        <v>#NUM!</v>
      </c>
      <c r="BH179" s="508">
        <v>-0.54166666666666674</v>
      </c>
      <c r="BI179" s="508">
        <v>-0.54166666666666674</v>
      </c>
      <c r="BJ179" s="509"/>
      <c r="BK179" s="510">
        <v>60</v>
      </c>
      <c r="BL179" s="511" t="e">
        <v>#NUM!</v>
      </c>
      <c r="BM179" s="511" t="e">
        <v>#NUM!</v>
      </c>
      <c r="BN179" s="512"/>
      <c r="BO179" s="512"/>
      <c r="BP179" s="513"/>
      <c r="BQ179" s="513"/>
      <c r="BR179" s="513"/>
      <c r="BS179" s="513"/>
      <c r="BT179" s="513"/>
      <c r="BU179" s="513"/>
      <c r="BV179" s="513"/>
      <c r="BW179" s="513"/>
      <c r="BX179" s="514"/>
    </row>
    <row r="180" spans="1:76" hidden="1">
      <c r="A180" s="540"/>
      <c r="B180" s="540" t="s">
        <v>58</v>
      </c>
      <c r="C180" s="541" t="s">
        <v>60</v>
      </c>
      <c r="D180" s="541"/>
      <c r="E180" s="541"/>
      <c r="F180" s="541"/>
      <c r="G180" s="541"/>
      <c r="H180" s="541"/>
      <c r="I180" s="541"/>
      <c r="J180" s="542"/>
      <c r="K180" s="543"/>
      <c r="L180" s="543"/>
      <c r="M180" s="544"/>
      <c r="N180" s="544"/>
      <c r="O180" s="544"/>
      <c r="P180" s="545"/>
      <c r="Q180" s="545"/>
      <c r="R180" s="546"/>
      <c r="S180" s="544"/>
      <c r="T180" s="547"/>
      <c r="U180" s="544"/>
      <c r="V180" s="548"/>
      <c r="W180" s="544"/>
      <c r="X180" s="549"/>
      <c r="Y180" s="549"/>
      <c r="Z180" s="550"/>
      <c r="AA180" s="551"/>
      <c r="AB180" s="551"/>
      <c r="AC180" s="550"/>
      <c r="AD180" s="552"/>
      <c r="AE180" s="550"/>
      <c r="AF180" s="549"/>
      <c r="AG180" s="549"/>
      <c r="AH180" s="550"/>
      <c r="AI180" s="551"/>
      <c r="AJ180" s="551"/>
      <c r="AK180" s="550"/>
      <c r="AL180" s="553"/>
      <c r="AM180" s="550"/>
      <c r="AN180" s="549"/>
      <c r="AO180" s="549"/>
      <c r="AP180" s="554"/>
      <c r="AQ180" s="555"/>
      <c r="AR180" s="555"/>
      <c r="AS180" s="554"/>
      <c r="AT180" s="556"/>
      <c r="AU180" s="554"/>
      <c r="AV180" s="554"/>
      <c r="AW180" s="554"/>
      <c r="AX180" s="554"/>
      <c r="AY180" s="557"/>
      <c r="AZ180" s="557"/>
      <c r="BA180" s="554"/>
      <c r="BB180" s="558"/>
      <c r="BC180" s="554"/>
      <c r="BD180" s="554"/>
      <c r="BE180" s="554"/>
      <c r="BF180" s="549"/>
      <c r="BG180" s="559"/>
      <c r="BH180" s="549"/>
      <c r="BI180" s="540">
        <v>40</v>
      </c>
      <c r="BJ180" s="509"/>
      <c r="BK180" s="560">
        <v>0.67361111111111116</v>
      </c>
      <c r="BL180" s="561">
        <v>0.67361111111111116</v>
      </c>
      <c r="BM180" s="562"/>
      <c r="BN180" s="562"/>
      <c r="BO180" s="562"/>
      <c r="BP180" s="562"/>
      <c r="BQ180" s="562"/>
      <c r="BR180" s="562"/>
      <c r="BS180" s="562"/>
      <c r="BT180" s="562"/>
      <c r="BU180" s="562"/>
      <c r="BV180" s="562"/>
      <c r="BW180" s="562"/>
      <c r="BX180" s="562"/>
    </row>
    <row r="181" spans="1:76" s="345" customFormat="1" hidden="1">
      <c r="A181" s="487">
        <v>1</v>
      </c>
      <c r="B181" s="488">
        <v>40</v>
      </c>
      <c r="C181" s="489"/>
      <c r="D181" s="490"/>
      <c r="E181" s="490"/>
      <c r="F181" s="490"/>
      <c r="G181" s="490"/>
      <c r="H181" s="490"/>
      <c r="I181" s="490"/>
      <c r="J181" s="535"/>
      <c r="K181" s="536"/>
      <c r="L181" s="536"/>
      <c r="M181" s="498"/>
      <c r="N181" s="498"/>
      <c r="O181" s="498"/>
      <c r="P181" s="537"/>
      <c r="Q181" s="537"/>
      <c r="R181" s="491"/>
      <c r="S181" s="538"/>
      <c r="T181" s="538"/>
      <c r="U181" s="493"/>
      <c r="V181" s="494"/>
      <c r="W181" s="493"/>
      <c r="X181" s="495"/>
      <c r="Y181" s="495"/>
      <c r="Z181" s="496">
        <v>0.52083333333333337</v>
      </c>
      <c r="AA181" s="497"/>
      <c r="AB181" s="497"/>
      <c r="AC181" s="498">
        <v>-0.52083333333333337</v>
      </c>
      <c r="AD181" s="504">
        <v>0</v>
      </c>
      <c r="AE181" s="498">
        <v>-0.52083333333333337</v>
      </c>
      <c r="AF181" s="500" t="e">
        <v>#NUM!</v>
      </c>
      <c r="AG181" s="500" t="e">
        <v>#NUM!</v>
      </c>
      <c r="AH181" s="502"/>
      <c r="AI181" s="536"/>
      <c r="AJ181" s="536"/>
      <c r="AK181" s="502"/>
      <c r="AL181" s="499"/>
      <c r="AM181" s="502"/>
      <c r="AN181" s="537"/>
      <c r="AO181" s="537"/>
      <c r="AP181" s="502"/>
      <c r="AQ181" s="563"/>
      <c r="AR181" s="563"/>
      <c r="AS181" s="502"/>
      <c r="AT181" s="504"/>
      <c r="AU181" s="502"/>
      <c r="AV181" s="537"/>
      <c r="AW181" s="537"/>
      <c r="AX181" s="496">
        <v>2.0833333333333332E-2</v>
      </c>
      <c r="AY181" s="497"/>
      <c r="AZ181" s="497"/>
      <c r="BA181" s="502">
        <v>-2.0833333333333332E-2</v>
      </c>
      <c r="BB181" s="499">
        <v>0</v>
      </c>
      <c r="BC181" s="502">
        <v>-2.0833333333333332E-2</v>
      </c>
      <c r="BD181" s="500" t="e">
        <v>#NUM!</v>
      </c>
      <c r="BE181" s="500" t="e">
        <v>#NUM!</v>
      </c>
      <c r="BF181" s="506" t="e">
        <v>#NUM!</v>
      </c>
      <c r="BG181" s="507" t="e">
        <v>#NUM!</v>
      </c>
      <c r="BH181" s="508">
        <v>-0.54166666666666674</v>
      </c>
      <c r="BI181" s="508">
        <v>-0.54166666666666674</v>
      </c>
      <c r="BJ181" s="509"/>
      <c r="BK181" s="510">
        <v>40</v>
      </c>
      <c r="BL181" s="511" t="e">
        <v>#NUM!</v>
      </c>
      <c r="BM181" s="511" t="e">
        <v>#NUM!</v>
      </c>
      <c r="BN181" s="512"/>
      <c r="BO181" s="512"/>
      <c r="BP181" s="513"/>
      <c r="BQ181" s="513"/>
      <c r="BR181" s="513"/>
      <c r="BS181" s="513"/>
      <c r="BT181" s="513"/>
      <c r="BU181" s="513"/>
      <c r="BV181" s="513"/>
      <c r="BW181" s="513"/>
      <c r="BX181" s="514"/>
    </row>
    <row r="182" spans="1:76" s="345" customFormat="1" hidden="1">
      <c r="A182" s="487">
        <v>2</v>
      </c>
      <c r="B182" s="488">
        <v>40</v>
      </c>
      <c r="C182" s="489"/>
      <c r="D182" s="490"/>
      <c r="E182" s="490"/>
      <c r="F182" s="490"/>
      <c r="G182" s="490"/>
      <c r="H182" s="490"/>
      <c r="I182" s="490"/>
      <c r="J182" s="535"/>
      <c r="K182" s="536"/>
      <c r="L182" s="536"/>
      <c r="M182" s="498"/>
      <c r="N182" s="498"/>
      <c r="O182" s="498"/>
      <c r="P182" s="537"/>
      <c r="Q182" s="537"/>
      <c r="R182" s="491"/>
      <c r="S182" s="538"/>
      <c r="T182" s="538"/>
      <c r="U182" s="493"/>
      <c r="V182" s="494"/>
      <c r="W182" s="493"/>
      <c r="X182" s="495"/>
      <c r="Y182" s="495"/>
      <c r="Z182" s="496">
        <v>0.52083333333333337</v>
      </c>
      <c r="AA182" s="564"/>
      <c r="AB182" s="497"/>
      <c r="AC182" s="498">
        <v>-0.52083333333333337</v>
      </c>
      <c r="AD182" s="504">
        <v>0</v>
      </c>
      <c r="AE182" s="498">
        <v>-0.52083333333333337</v>
      </c>
      <c r="AF182" s="500" t="e">
        <v>#NUM!</v>
      </c>
      <c r="AG182" s="500" t="e">
        <v>#NUM!</v>
      </c>
      <c r="AH182" s="502"/>
      <c r="AI182" s="536"/>
      <c r="AJ182" s="536"/>
      <c r="AK182" s="502"/>
      <c r="AL182" s="499"/>
      <c r="AM182" s="502"/>
      <c r="AN182" s="537"/>
      <c r="AO182" s="537"/>
      <c r="AP182" s="502"/>
      <c r="AQ182" s="563"/>
      <c r="AR182" s="563"/>
      <c r="AS182" s="502"/>
      <c r="AT182" s="504"/>
      <c r="AU182" s="502"/>
      <c r="AV182" s="537"/>
      <c r="AW182" s="537"/>
      <c r="AX182" s="496">
        <v>2.0833333333333332E-2</v>
      </c>
      <c r="AY182" s="497"/>
      <c r="AZ182" s="497"/>
      <c r="BA182" s="502">
        <v>-2.0833333333333332E-2</v>
      </c>
      <c r="BB182" s="499">
        <v>0</v>
      </c>
      <c r="BC182" s="502">
        <v>-2.0833333333333332E-2</v>
      </c>
      <c r="BD182" s="500" t="e">
        <v>#NUM!</v>
      </c>
      <c r="BE182" s="500" t="e">
        <v>#NUM!</v>
      </c>
      <c r="BF182" s="506" t="e">
        <v>#NUM!</v>
      </c>
      <c r="BG182" s="507" t="e">
        <v>#NUM!</v>
      </c>
      <c r="BH182" s="508">
        <v>-0.54166666666666674</v>
      </c>
      <c r="BI182" s="508">
        <v>-0.54166666666666674</v>
      </c>
      <c r="BJ182" s="509"/>
      <c r="BK182" s="510">
        <v>40</v>
      </c>
      <c r="BL182" s="511" t="e">
        <v>#NUM!</v>
      </c>
      <c r="BM182" s="511" t="e">
        <v>#NUM!</v>
      </c>
      <c r="BN182" s="512"/>
      <c r="BO182" s="512"/>
      <c r="BP182" s="513"/>
      <c r="BQ182" s="513"/>
      <c r="BR182" s="513"/>
      <c r="BS182" s="513"/>
      <c r="BT182" s="513"/>
      <c r="BU182" s="513"/>
      <c r="BV182" s="513"/>
      <c r="BW182" s="513"/>
      <c r="BX182" s="514"/>
    </row>
    <row r="183" spans="1:76" s="345" customFormat="1" hidden="1">
      <c r="A183" s="487">
        <v>3</v>
      </c>
      <c r="B183" s="488">
        <v>40</v>
      </c>
      <c r="C183" s="489"/>
      <c r="D183" s="490"/>
      <c r="E183" s="490"/>
      <c r="F183" s="490"/>
      <c r="G183" s="490"/>
      <c r="H183" s="490"/>
      <c r="I183" s="490"/>
      <c r="J183" s="535"/>
      <c r="K183" s="536"/>
      <c r="L183" s="536"/>
      <c r="M183" s="498"/>
      <c r="N183" s="498"/>
      <c r="O183" s="498"/>
      <c r="P183" s="537"/>
      <c r="Q183" s="537"/>
      <c r="R183" s="491"/>
      <c r="S183" s="538"/>
      <c r="T183" s="538"/>
      <c r="U183" s="493"/>
      <c r="V183" s="494"/>
      <c r="W183" s="493"/>
      <c r="X183" s="495"/>
      <c r="Y183" s="495"/>
      <c r="Z183" s="496">
        <v>0.52083333333333304</v>
      </c>
      <c r="AA183" s="564"/>
      <c r="AB183" s="497"/>
      <c r="AC183" s="498">
        <v>-0.52083333333333304</v>
      </c>
      <c r="AD183" s="504">
        <v>0</v>
      </c>
      <c r="AE183" s="498">
        <v>-0.52083333333333304</v>
      </c>
      <c r="AF183" s="500" t="e">
        <v>#NUM!</v>
      </c>
      <c r="AG183" s="500" t="e">
        <v>#NUM!</v>
      </c>
      <c r="AH183" s="502"/>
      <c r="AI183" s="536"/>
      <c r="AJ183" s="536"/>
      <c r="AK183" s="502"/>
      <c r="AL183" s="499"/>
      <c r="AM183" s="502"/>
      <c r="AN183" s="537"/>
      <c r="AO183" s="537"/>
      <c r="AP183" s="502"/>
      <c r="AQ183" s="563"/>
      <c r="AR183" s="563"/>
      <c r="AS183" s="502"/>
      <c r="AT183" s="504"/>
      <c r="AU183" s="502"/>
      <c r="AV183" s="537"/>
      <c r="AW183" s="537"/>
      <c r="AX183" s="496">
        <v>2.0833333333333332E-2</v>
      </c>
      <c r="AY183" s="497"/>
      <c r="AZ183" s="497"/>
      <c r="BA183" s="502">
        <v>-2.0833333333333332E-2</v>
      </c>
      <c r="BB183" s="499">
        <v>0</v>
      </c>
      <c r="BC183" s="502">
        <v>-2.0833333333333332E-2</v>
      </c>
      <c r="BD183" s="500" t="e">
        <v>#NUM!</v>
      </c>
      <c r="BE183" s="500" t="e">
        <v>#NUM!</v>
      </c>
      <c r="BF183" s="506" t="e">
        <v>#NUM!</v>
      </c>
      <c r="BG183" s="507" t="e">
        <v>#NUM!</v>
      </c>
      <c r="BH183" s="508">
        <v>-0.54166666666666641</v>
      </c>
      <c r="BI183" s="508">
        <v>-0.54166666666666641</v>
      </c>
      <c r="BJ183" s="509"/>
      <c r="BK183" s="510">
        <v>40</v>
      </c>
      <c r="BL183" s="511" t="e">
        <v>#NUM!</v>
      </c>
      <c r="BM183" s="511" t="e">
        <v>#NUM!</v>
      </c>
      <c r="BN183" s="512"/>
      <c r="BO183" s="512"/>
      <c r="BP183" s="513"/>
      <c r="BQ183" s="513"/>
      <c r="BR183" s="513"/>
      <c r="BS183" s="513"/>
      <c r="BT183" s="513"/>
      <c r="BU183" s="513"/>
      <c r="BV183" s="513"/>
      <c r="BW183" s="513"/>
      <c r="BX183" s="514"/>
    </row>
    <row r="184" spans="1:76" s="345" customFormat="1" hidden="1">
      <c r="A184" s="487">
        <v>4</v>
      </c>
      <c r="B184" s="488">
        <v>40</v>
      </c>
      <c r="C184" s="489"/>
      <c r="D184" s="490"/>
      <c r="E184" s="490"/>
      <c r="F184" s="490"/>
      <c r="G184" s="490"/>
      <c r="H184" s="490"/>
      <c r="I184" s="490"/>
      <c r="J184" s="535"/>
      <c r="K184" s="536"/>
      <c r="L184" s="536"/>
      <c r="M184" s="498"/>
      <c r="N184" s="498"/>
      <c r="O184" s="498"/>
      <c r="P184" s="537"/>
      <c r="Q184" s="537"/>
      <c r="R184" s="491"/>
      <c r="S184" s="538"/>
      <c r="T184" s="538"/>
      <c r="U184" s="493"/>
      <c r="V184" s="494"/>
      <c r="W184" s="493"/>
      <c r="X184" s="495"/>
      <c r="Y184" s="495"/>
      <c r="Z184" s="496">
        <v>0.52083333333333304</v>
      </c>
      <c r="AA184" s="564"/>
      <c r="AB184" s="497"/>
      <c r="AC184" s="498">
        <v>-0.52083333333333304</v>
      </c>
      <c r="AD184" s="504">
        <v>0</v>
      </c>
      <c r="AE184" s="498">
        <v>-0.52083333333333304</v>
      </c>
      <c r="AF184" s="500" t="e">
        <v>#NUM!</v>
      </c>
      <c r="AG184" s="500" t="e">
        <v>#NUM!</v>
      </c>
      <c r="AH184" s="502"/>
      <c r="AI184" s="536"/>
      <c r="AJ184" s="536"/>
      <c r="AK184" s="502"/>
      <c r="AL184" s="499"/>
      <c r="AM184" s="502"/>
      <c r="AN184" s="537"/>
      <c r="AO184" s="537"/>
      <c r="AP184" s="502"/>
      <c r="AQ184" s="563"/>
      <c r="AR184" s="563"/>
      <c r="AS184" s="502"/>
      <c r="AT184" s="504"/>
      <c r="AU184" s="502"/>
      <c r="AV184" s="537"/>
      <c r="AW184" s="537"/>
      <c r="AX184" s="496">
        <v>2.0833333333333332E-2</v>
      </c>
      <c r="AY184" s="497"/>
      <c r="AZ184" s="497"/>
      <c r="BA184" s="502">
        <v>-2.0833333333333332E-2</v>
      </c>
      <c r="BB184" s="499">
        <v>0</v>
      </c>
      <c r="BC184" s="502">
        <v>-2.0833333333333332E-2</v>
      </c>
      <c r="BD184" s="500" t="e">
        <v>#NUM!</v>
      </c>
      <c r="BE184" s="500" t="e">
        <v>#NUM!</v>
      </c>
      <c r="BF184" s="506" t="e">
        <v>#NUM!</v>
      </c>
      <c r="BG184" s="507" t="e">
        <v>#NUM!</v>
      </c>
      <c r="BH184" s="508">
        <v>-0.54166666666666641</v>
      </c>
      <c r="BI184" s="508">
        <v>-0.54166666666666641</v>
      </c>
      <c r="BJ184" s="509"/>
      <c r="BK184" s="510">
        <v>40</v>
      </c>
      <c r="BL184" s="511" t="e">
        <v>#NUM!</v>
      </c>
      <c r="BM184" s="511" t="e">
        <v>#NUM!</v>
      </c>
      <c r="BN184" s="512"/>
      <c r="BO184" s="512"/>
      <c r="BP184" s="513"/>
      <c r="BQ184" s="513"/>
      <c r="BR184" s="513"/>
      <c r="BS184" s="513"/>
      <c r="BT184" s="513"/>
      <c r="BU184" s="513"/>
      <c r="BV184" s="513"/>
      <c r="BW184" s="513"/>
      <c r="BX184" s="514"/>
    </row>
    <row r="185" spans="1:76" s="345" customFormat="1" hidden="1">
      <c r="A185" s="487">
        <v>5</v>
      </c>
      <c r="B185" s="488">
        <v>40</v>
      </c>
      <c r="C185" s="489"/>
      <c r="D185" s="490"/>
      <c r="E185" s="490"/>
      <c r="F185" s="490"/>
      <c r="G185" s="490"/>
      <c r="H185" s="490"/>
      <c r="I185" s="490"/>
      <c r="J185" s="535"/>
      <c r="K185" s="536"/>
      <c r="L185" s="536"/>
      <c r="M185" s="498"/>
      <c r="N185" s="498"/>
      <c r="O185" s="498"/>
      <c r="P185" s="537"/>
      <c r="Q185" s="537"/>
      <c r="R185" s="491"/>
      <c r="S185" s="538"/>
      <c r="T185" s="538"/>
      <c r="U185" s="493"/>
      <c r="V185" s="494"/>
      <c r="W185" s="493"/>
      <c r="X185" s="495"/>
      <c r="Y185" s="495"/>
      <c r="Z185" s="496">
        <v>0.52083333333333304</v>
      </c>
      <c r="AA185" s="564"/>
      <c r="AB185" s="497"/>
      <c r="AC185" s="498">
        <v>-0.52083333333333304</v>
      </c>
      <c r="AD185" s="504">
        <v>0</v>
      </c>
      <c r="AE185" s="498">
        <v>-0.52083333333333304</v>
      </c>
      <c r="AF185" s="500" t="e">
        <v>#NUM!</v>
      </c>
      <c r="AG185" s="500" t="e">
        <v>#NUM!</v>
      </c>
      <c r="AH185" s="502"/>
      <c r="AI185" s="536"/>
      <c r="AJ185" s="536"/>
      <c r="AK185" s="502"/>
      <c r="AL185" s="499"/>
      <c r="AM185" s="502"/>
      <c r="AN185" s="537"/>
      <c r="AO185" s="537"/>
      <c r="AP185" s="502"/>
      <c r="AQ185" s="563"/>
      <c r="AR185" s="563"/>
      <c r="AS185" s="502"/>
      <c r="AT185" s="504"/>
      <c r="AU185" s="502"/>
      <c r="AV185" s="537"/>
      <c r="AW185" s="537"/>
      <c r="AX185" s="496">
        <v>2.0833333333333332E-2</v>
      </c>
      <c r="AY185" s="497"/>
      <c r="AZ185" s="497"/>
      <c r="BA185" s="502">
        <v>-2.0833333333333332E-2</v>
      </c>
      <c r="BB185" s="499">
        <v>0</v>
      </c>
      <c r="BC185" s="502">
        <v>-2.0833333333333332E-2</v>
      </c>
      <c r="BD185" s="500" t="e">
        <v>#NUM!</v>
      </c>
      <c r="BE185" s="500" t="e">
        <v>#NUM!</v>
      </c>
      <c r="BF185" s="506" t="e">
        <v>#NUM!</v>
      </c>
      <c r="BG185" s="507" t="e">
        <v>#NUM!</v>
      </c>
      <c r="BH185" s="508">
        <v>-0.54166666666666641</v>
      </c>
      <c r="BI185" s="508">
        <v>-0.54166666666666641</v>
      </c>
      <c r="BJ185" s="509"/>
      <c r="BK185" s="510">
        <v>40</v>
      </c>
      <c r="BL185" s="511" t="e">
        <v>#NUM!</v>
      </c>
      <c r="BM185" s="511" t="e">
        <v>#NUM!</v>
      </c>
      <c r="BN185" s="512"/>
      <c r="BO185" s="512"/>
      <c r="BP185" s="513"/>
      <c r="BQ185" s="513"/>
      <c r="BR185" s="513"/>
      <c r="BS185" s="513"/>
      <c r="BT185" s="513"/>
      <c r="BU185" s="513"/>
      <c r="BV185" s="513"/>
      <c r="BW185" s="513"/>
      <c r="BX185" s="514"/>
    </row>
    <row r="186" spans="1:76" s="345" customFormat="1" hidden="1">
      <c r="A186" s="487">
        <v>6</v>
      </c>
      <c r="B186" s="488">
        <v>40</v>
      </c>
      <c r="C186" s="489"/>
      <c r="D186" s="490"/>
      <c r="E186" s="490"/>
      <c r="F186" s="490"/>
      <c r="G186" s="490"/>
      <c r="H186" s="490"/>
      <c r="I186" s="490"/>
      <c r="J186" s="535"/>
      <c r="K186" s="536"/>
      <c r="L186" s="536"/>
      <c r="M186" s="498"/>
      <c r="N186" s="498"/>
      <c r="O186" s="498"/>
      <c r="P186" s="537"/>
      <c r="Q186" s="537"/>
      <c r="R186" s="491"/>
      <c r="S186" s="538"/>
      <c r="T186" s="538"/>
      <c r="U186" s="493"/>
      <c r="V186" s="494"/>
      <c r="W186" s="493"/>
      <c r="X186" s="495"/>
      <c r="Y186" s="495"/>
      <c r="Z186" s="496">
        <v>0.52083333333333304</v>
      </c>
      <c r="AA186" s="564"/>
      <c r="AB186" s="497"/>
      <c r="AC186" s="498">
        <v>-0.52083333333333304</v>
      </c>
      <c r="AD186" s="504">
        <v>0</v>
      </c>
      <c r="AE186" s="498">
        <v>-0.52083333333333304</v>
      </c>
      <c r="AF186" s="500" t="e">
        <v>#NUM!</v>
      </c>
      <c r="AG186" s="500" t="e">
        <v>#NUM!</v>
      </c>
      <c r="AH186" s="502"/>
      <c r="AI186" s="536"/>
      <c r="AJ186" s="536"/>
      <c r="AK186" s="502"/>
      <c r="AL186" s="499"/>
      <c r="AM186" s="502"/>
      <c r="AN186" s="537"/>
      <c r="AO186" s="537"/>
      <c r="AP186" s="502"/>
      <c r="AQ186" s="563"/>
      <c r="AR186" s="563"/>
      <c r="AS186" s="502"/>
      <c r="AT186" s="504"/>
      <c r="AU186" s="502"/>
      <c r="AV186" s="537"/>
      <c r="AW186" s="537"/>
      <c r="AX186" s="496">
        <v>2.0833333333333332E-2</v>
      </c>
      <c r="AY186" s="497"/>
      <c r="AZ186" s="497"/>
      <c r="BA186" s="502">
        <v>-2.0833333333333332E-2</v>
      </c>
      <c r="BB186" s="499">
        <v>0</v>
      </c>
      <c r="BC186" s="502">
        <v>-2.0833333333333332E-2</v>
      </c>
      <c r="BD186" s="500" t="e">
        <v>#NUM!</v>
      </c>
      <c r="BE186" s="500" t="e">
        <v>#NUM!</v>
      </c>
      <c r="BF186" s="506" t="e">
        <v>#NUM!</v>
      </c>
      <c r="BG186" s="507" t="e">
        <v>#NUM!</v>
      </c>
      <c r="BH186" s="508">
        <v>-0.54166666666666641</v>
      </c>
      <c r="BI186" s="508">
        <v>-0.54166666666666641</v>
      </c>
      <c r="BJ186" s="509"/>
      <c r="BK186" s="510">
        <v>40</v>
      </c>
      <c r="BL186" s="511" t="e">
        <v>#NUM!</v>
      </c>
      <c r="BM186" s="511" t="e">
        <v>#NUM!</v>
      </c>
      <c r="BN186" s="512"/>
      <c r="BO186" s="512"/>
      <c r="BP186" s="513"/>
      <c r="BQ186" s="513"/>
      <c r="BR186" s="513"/>
      <c r="BS186" s="513"/>
      <c r="BT186" s="513"/>
      <c r="BU186" s="513"/>
      <c r="BV186" s="513"/>
      <c r="BW186" s="513"/>
      <c r="BX186" s="514"/>
    </row>
    <row r="187" spans="1:76" s="345" customFormat="1" hidden="1">
      <c r="A187" s="487">
        <v>7</v>
      </c>
      <c r="B187" s="488">
        <v>40</v>
      </c>
      <c r="C187" s="489"/>
      <c r="D187" s="490"/>
      <c r="E187" s="490"/>
      <c r="F187" s="490"/>
      <c r="G187" s="490"/>
      <c r="H187" s="490"/>
      <c r="I187" s="490"/>
      <c r="J187" s="535"/>
      <c r="K187" s="536"/>
      <c r="L187" s="536"/>
      <c r="M187" s="498"/>
      <c r="N187" s="498"/>
      <c r="O187" s="498"/>
      <c r="P187" s="537"/>
      <c r="Q187" s="537"/>
      <c r="R187" s="491"/>
      <c r="S187" s="538"/>
      <c r="T187" s="538"/>
      <c r="U187" s="493"/>
      <c r="V187" s="494"/>
      <c r="W187" s="493"/>
      <c r="X187" s="495"/>
      <c r="Y187" s="495"/>
      <c r="Z187" s="496">
        <v>0.52083333333333304</v>
      </c>
      <c r="AA187" s="564"/>
      <c r="AB187" s="497"/>
      <c r="AC187" s="498">
        <v>-0.52083333333333304</v>
      </c>
      <c r="AD187" s="504">
        <v>0</v>
      </c>
      <c r="AE187" s="498">
        <v>-0.52083333333333304</v>
      </c>
      <c r="AF187" s="500" t="e">
        <v>#NUM!</v>
      </c>
      <c r="AG187" s="500" t="e">
        <v>#NUM!</v>
      </c>
      <c r="AH187" s="502"/>
      <c r="AI187" s="536"/>
      <c r="AJ187" s="536"/>
      <c r="AK187" s="502"/>
      <c r="AL187" s="499"/>
      <c r="AM187" s="502"/>
      <c r="AN187" s="537"/>
      <c r="AO187" s="537"/>
      <c r="AP187" s="502"/>
      <c r="AQ187" s="563"/>
      <c r="AR187" s="563"/>
      <c r="AS187" s="502"/>
      <c r="AT187" s="504"/>
      <c r="AU187" s="502"/>
      <c r="AV187" s="537"/>
      <c r="AW187" s="537"/>
      <c r="AX187" s="496">
        <v>2.0833333333333332E-2</v>
      </c>
      <c r="AY187" s="497"/>
      <c r="AZ187" s="497"/>
      <c r="BA187" s="502">
        <v>-2.0833333333333332E-2</v>
      </c>
      <c r="BB187" s="499">
        <v>0</v>
      </c>
      <c r="BC187" s="502">
        <v>-2.0833333333333332E-2</v>
      </c>
      <c r="BD187" s="500" t="e">
        <v>#NUM!</v>
      </c>
      <c r="BE187" s="500" t="e">
        <v>#NUM!</v>
      </c>
      <c r="BF187" s="506" t="e">
        <v>#NUM!</v>
      </c>
      <c r="BG187" s="507" t="e">
        <v>#NUM!</v>
      </c>
      <c r="BH187" s="508">
        <v>-0.54166666666666641</v>
      </c>
      <c r="BI187" s="508">
        <v>-0.54166666666666641</v>
      </c>
      <c r="BJ187" s="509"/>
      <c r="BK187" s="510">
        <v>40</v>
      </c>
      <c r="BL187" s="511" t="e">
        <v>#NUM!</v>
      </c>
      <c r="BM187" s="511" t="e">
        <v>#NUM!</v>
      </c>
      <c r="BN187" s="512"/>
      <c r="BO187" s="512"/>
      <c r="BP187" s="513"/>
      <c r="BQ187" s="513"/>
      <c r="BR187" s="513"/>
      <c r="BS187" s="513"/>
      <c r="BT187" s="513"/>
      <c r="BU187" s="513"/>
      <c r="BV187" s="513"/>
      <c r="BW187" s="513"/>
      <c r="BX187" s="514"/>
    </row>
    <row r="188" spans="1:76" s="345" customFormat="1" hidden="1">
      <c r="A188" s="487">
        <v>8</v>
      </c>
      <c r="B188" s="488">
        <v>40</v>
      </c>
      <c r="C188" s="489"/>
      <c r="D188" s="490"/>
      <c r="E188" s="490"/>
      <c r="F188" s="490"/>
      <c r="G188" s="490"/>
      <c r="H188" s="490"/>
      <c r="I188" s="490"/>
      <c r="J188" s="535"/>
      <c r="K188" s="536"/>
      <c r="L188" s="536"/>
      <c r="M188" s="498"/>
      <c r="N188" s="498"/>
      <c r="O188" s="498"/>
      <c r="P188" s="537"/>
      <c r="Q188" s="537"/>
      <c r="R188" s="491"/>
      <c r="S188" s="538"/>
      <c r="T188" s="538"/>
      <c r="U188" s="493"/>
      <c r="V188" s="494"/>
      <c r="W188" s="493"/>
      <c r="X188" s="495"/>
      <c r="Y188" s="495"/>
      <c r="Z188" s="496">
        <v>0.52083333333333304</v>
      </c>
      <c r="AA188" s="564"/>
      <c r="AB188" s="497"/>
      <c r="AC188" s="498">
        <v>-0.52083333333333304</v>
      </c>
      <c r="AD188" s="504">
        <v>0</v>
      </c>
      <c r="AE188" s="498">
        <v>-0.52083333333333304</v>
      </c>
      <c r="AF188" s="500" t="e">
        <v>#NUM!</v>
      </c>
      <c r="AG188" s="500" t="e">
        <v>#NUM!</v>
      </c>
      <c r="AH188" s="502"/>
      <c r="AI188" s="536"/>
      <c r="AJ188" s="536"/>
      <c r="AK188" s="502"/>
      <c r="AL188" s="499"/>
      <c r="AM188" s="502"/>
      <c r="AN188" s="537"/>
      <c r="AO188" s="537"/>
      <c r="AP188" s="502"/>
      <c r="AQ188" s="563"/>
      <c r="AR188" s="563"/>
      <c r="AS188" s="502"/>
      <c r="AT188" s="504"/>
      <c r="AU188" s="502"/>
      <c r="AV188" s="537"/>
      <c r="AW188" s="537"/>
      <c r="AX188" s="496">
        <v>2.0833333333333332E-2</v>
      </c>
      <c r="AY188" s="497"/>
      <c r="AZ188" s="497"/>
      <c r="BA188" s="502">
        <v>-2.0833333333333332E-2</v>
      </c>
      <c r="BB188" s="499">
        <v>0</v>
      </c>
      <c r="BC188" s="502">
        <v>-2.0833333333333332E-2</v>
      </c>
      <c r="BD188" s="500" t="e">
        <v>#NUM!</v>
      </c>
      <c r="BE188" s="500" t="e">
        <v>#NUM!</v>
      </c>
      <c r="BF188" s="506" t="e">
        <v>#NUM!</v>
      </c>
      <c r="BG188" s="507" t="e">
        <v>#NUM!</v>
      </c>
      <c r="BH188" s="508">
        <v>-0.54166666666666641</v>
      </c>
      <c r="BI188" s="508">
        <v>-0.54166666666666641</v>
      </c>
      <c r="BJ188" s="509"/>
      <c r="BK188" s="510">
        <v>40</v>
      </c>
      <c r="BL188" s="511" t="e">
        <v>#NUM!</v>
      </c>
      <c r="BM188" s="511" t="e">
        <v>#NUM!</v>
      </c>
      <c r="BN188" s="512"/>
      <c r="BO188" s="512"/>
      <c r="BP188" s="513"/>
      <c r="BQ188" s="513"/>
      <c r="BR188" s="513"/>
      <c r="BS188" s="513"/>
      <c r="BT188" s="513"/>
      <c r="BU188" s="513"/>
      <c r="BV188" s="513"/>
      <c r="BW188" s="513"/>
      <c r="BX188" s="514"/>
    </row>
    <row r="189" spans="1:76" s="345" customFormat="1" hidden="1">
      <c r="A189" s="487">
        <v>9</v>
      </c>
      <c r="B189" s="488">
        <v>40</v>
      </c>
      <c r="C189" s="489"/>
      <c r="D189" s="490"/>
      <c r="E189" s="490"/>
      <c r="F189" s="490"/>
      <c r="G189" s="490"/>
      <c r="H189" s="490"/>
      <c r="I189" s="490"/>
      <c r="J189" s="535"/>
      <c r="K189" s="536"/>
      <c r="L189" s="536"/>
      <c r="M189" s="498"/>
      <c r="N189" s="498"/>
      <c r="O189" s="498"/>
      <c r="P189" s="537"/>
      <c r="Q189" s="537"/>
      <c r="R189" s="491"/>
      <c r="S189" s="538"/>
      <c r="T189" s="538"/>
      <c r="U189" s="493"/>
      <c r="V189" s="494"/>
      <c r="W189" s="493"/>
      <c r="X189" s="495"/>
      <c r="Y189" s="495"/>
      <c r="Z189" s="496">
        <v>0.52083333333333304</v>
      </c>
      <c r="AA189" s="564"/>
      <c r="AB189" s="497"/>
      <c r="AC189" s="498">
        <v>-0.52083333333333304</v>
      </c>
      <c r="AD189" s="504">
        <v>0</v>
      </c>
      <c r="AE189" s="498">
        <v>-0.52083333333333304</v>
      </c>
      <c r="AF189" s="500" t="e">
        <v>#NUM!</v>
      </c>
      <c r="AG189" s="500" t="e">
        <v>#NUM!</v>
      </c>
      <c r="AH189" s="502"/>
      <c r="AI189" s="536"/>
      <c r="AJ189" s="536"/>
      <c r="AK189" s="502"/>
      <c r="AL189" s="499"/>
      <c r="AM189" s="502"/>
      <c r="AN189" s="537"/>
      <c r="AO189" s="537"/>
      <c r="AP189" s="502"/>
      <c r="AQ189" s="563"/>
      <c r="AR189" s="563"/>
      <c r="AS189" s="502"/>
      <c r="AT189" s="504"/>
      <c r="AU189" s="502"/>
      <c r="AV189" s="537"/>
      <c r="AW189" s="537"/>
      <c r="AX189" s="496">
        <v>2.0833333333333332E-2</v>
      </c>
      <c r="AY189" s="497"/>
      <c r="AZ189" s="497"/>
      <c r="BA189" s="502">
        <v>-2.0833333333333332E-2</v>
      </c>
      <c r="BB189" s="499">
        <v>0</v>
      </c>
      <c r="BC189" s="502">
        <v>-2.0833333333333332E-2</v>
      </c>
      <c r="BD189" s="500" t="e">
        <v>#NUM!</v>
      </c>
      <c r="BE189" s="500" t="e">
        <v>#NUM!</v>
      </c>
      <c r="BF189" s="506" t="e">
        <v>#NUM!</v>
      </c>
      <c r="BG189" s="507" t="e">
        <v>#NUM!</v>
      </c>
      <c r="BH189" s="508">
        <v>-0.54166666666666641</v>
      </c>
      <c r="BI189" s="508">
        <v>-0.54166666666666641</v>
      </c>
      <c r="BJ189" s="509"/>
      <c r="BK189" s="510">
        <v>40</v>
      </c>
      <c r="BL189" s="511" t="e">
        <v>#NUM!</v>
      </c>
      <c r="BM189" s="511" t="e">
        <v>#NUM!</v>
      </c>
      <c r="BN189" s="512"/>
      <c r="BO189" s="512"/>
      <c r="BP189" s="513"/>
      <c r="BQ189" s="513"/>
      <c r="BR189" s="513"/>
      <c r="BS189" s="513"/>
      <c r="BT189" s="513"/>
      <c r="BU189" s="513"/>
      <c r="BV189" s="513"/>
      <c r="BW189" s="513"/>
      <c r="BX189" s="514"/>
    </row>
    <row r="190" spans="1:76" s="345" customFormat="1" hidden="1">
      <c r="A190" s="487">
        <v>10</v>
      </c>
      <c r="B190" s="488">
        <v>40</v>
      </c>
      <c r="C190" s="489"/>
      <c r="D190" s="490"/>
      <c r="E190" s="490"/>
      <c r="F190" s="490"/>
      <c r="G190" s="490"/>
      <c r="H190" s="490"/>
      <c r="I190" s="490"/>
      <c r="J190" s="535"/>
      <c r="K190" s="536"/>
      <c r="L190" s="536"/>
      <c r="M190" s="498"/>
      <c r="N190" s="498"/>
      <c r="O190" s="498"/>
      <c r="P190" s="537"/>
      <c r="Q190" s="537"/>
      <c r="R190" s="491"/>
      <c r="S190" s="538"/>
      <c r="T190" s="538"/>
      <c r="U190" s="493"/>
      <c r="V190" s="494"/>
      <c r="W190" s="493"/>
      <c r="X190" s="495"/>
      <c r="Y190" s="495"/>
      <c r="Z190" s="496">
        <v>0.52083333333333304</v>
      </c>
      <c r="AA190" s="564"/>
      <c r="AB190" s="497"/>
      <c r="AC190" s="498">
        <v>-0.52083333333333304</v>
      </c>
      <c r="AD190" s="504">
        <v>0</v>
      </c>
      <c r="AE190" s="498">
        <v>-0.52083333333333304</v>
      </c>
      <c r="AF190" s="500" t="e">
        <v>#NUM!</v>
      </c>
      <c r="AG190" s="500" t="e">
        <v>#NUM!</v>
      </c>
      <c r="AH190" s="502"/>
      <c r="AI190" s="536"/>
      <c r="AJ190" s="536"/>
      <c r="AK190" s="502"/>
      <c r="AL190" s="499"/>
      <c r="AM190" s="502"/>
      <c r="AN190" s="537"/>
      <c r="AO190" s="537"/>
      <c r="AP190" s="502"/>
      <c r="AQ190" s="563"/>
      <c r="AR190" s="563"/>
      <c r="AS190" s="502"/>
      <c r="AT190" s="504"/>
      <c r="AU190" s="502"/>
      <c r="AV190" s="537"/>
      <c r="AW190" s="537"/>
      <c r="AX190" s="496">
        <v>2.0833333333333332E-2</v>
      </c>
      <c r="AY190" s="497"/>
      <c r="AZ190" s="497"/>
      <c r="BA190" s="502">
        <v>-2.0833333333333332E-2</v>
      </c>
      <c r="BB190" s="499">
        <v>0</v>
      </c>
      <c r="BC190" s="502">
        <v>-2.0833333333333332E-2</v>
      </c>
      <c r="BD190" s="500" t="e">
        <v>#NUM!</v>
      </c>
      <c r="BE190" s="500" t="e">
        <v>#NUM!</v>
      </c>
      <c r="BF190" s="506" t="e">
        <v>#NUM!</v>
      </c>
      <c r="BG190" s="507" t="e">
        <v>#NUM!</v>
      </c>
      <c r="BH190" s="508">
        <v>-0.54166666666666641</v>
      </c>
      <c r="BI190" s="508">
        <v>-0.54166666666666641</v>
      </c>
      <c r="BJ190" s="509"/>
      <c r="BK190" s="510">
        <v>40</v>
      </c>
      <c r="BL190" s="511" t="e">
        <v>#NUM!</v>
      </c>
      <c r="BM190" s="511" t="e">
        <v>#NUM!</v>
      </c>
      <c r="BN190" s="512"/>
      <c r="BO190" s="512"/>
      <c r="BP190" s="513"/>
      <c r="BQ190" s="513"/>
      <c r="BR190" s="513"/>
      <c r="BS190" s="513"/>
      <c r="BT190" s="513"/>
      <c r="BU190" s="513"/>
      <c r="BV190" s="513"/>
      <c r="BW190" s="513"/>
      <c r="BX190" s="514"/>
    </row>
    <row r="191" spans="1:76">
      <c r="A191" s="1563" t="s">
        <v>61</v>
      </c>
      <c r="B191" s="1564"/>
      <c r="C191" s="575">
        <v>137</v>
      </c>
      <c r="D191" s="565"/>
      <c r="E191" s="565"/>
      <c r="F191" s="565"/>
      <c r="G191" s="565"/>
      <c r="H191" s="566"/>
      <c r="I191" s="566"/>
      <c r="J191" s="567"/>
      <c r="K191" s="568"/>
      <c r="L191" s="568"/>
      <c r="M191" s="569"/>
      <c r="N191" s="569"/>
      <c r="O191" s="569"/>
      <c r="P191" s="569"/>
      <c r="Q191" s="569"/>
      <c r="R191" s="569"/>
      <c r="S191" s="570"/>
      <c r="T191" s="570"/>
      <c r="U191" s="569"/>
      <c r="V191" s="569"/>
      <c r="W191" s="569"/>
      <c r="X191" s="569"/>
      <c r="Y191" s="569"/>
      <c r="Z191" s="569"/>
      <c r="AA191" s="570"/>
      <c r="AB191" s="570"/>
      <c r="AC191" s="569"/>
      <c r="AD191" s="569"/>
      <c r="AE191" s="569"/>
      <c r="AF191" s="569"/>
      <c r="AG191" s="569"/>
      <c r="AH191" s="569"/>
      <c r="AI191" s="570"/>
      <c r="AJ191" s="570"/>
      <c r="AK191" s="569"/>
      <c r="AL191" s="569"/>
      <c r="AM191" s="569"/>
      <c r="AN191" s="569"/>
      <c r="AO191" s="569"/>
      <c r="AP191" s="569"/>
      <c r="AQ191" s="570"/>
      <c r="AR191" s="570"/>
      <c r="AS191" s="569"/>
      <c r="AT191" s="569"/>
      <c r="AU191" s="569"/>
      <c r="AV191" s="569"/>
      <c r="AW191" s="569"/>
      <c r="AX191" s="569"/>
      <c r="AY191" s="502"/>
      <c r="AZ191" s="502"/>
      <c r="BA191" s="569"/>
      <c r="BB191" s="569"/>
      <c r="BC191" s="569"/>
      <c r="BD191" s="569"/>
      <c r="BE191" s="569"/>
      <c r="BF191" s="569"/>
      <c r="BG191" s="569"/>
      <c r="BH191" s="569"/>
      <c r="BI191" s="571"/>
      <c r="BJ191" s="571"/>
      <c r="BK191" s="571"/>
      <c r="BL191" s="571"/>
      <c r="BM191" s="571"/>
      <c r="BN191" s="571"/>
      <c r="BO191" s="571"/>
      <c r="BP191" s="512"/>
      <c r="BQ191" s="571"/>
      <c r="BR191" s="571"/>
      <c r="BS191" s="571"/>
      <c r="BT191" s="571"/>
      <c r="BU191" s="571"/>
      <c r="BV191" s="571"/>
      <c r="BW191" s="571"/>
      <c r="BX191" s="571"/>
    </row>
    <row r="192" spans="1:76">
      <c r="A192" s="1565" t="s">
        <v>62</v>
      </c>
      <c r="B192" s="1566"/>
      <c r="C192" s="576">
        <v>108</v>
      </c>
      <c r="D192" s="572"/>
      <c r="E192" s="572"/>
      <c r="F192" s="572"/>
      <c r="G192" s="572"/>
      <c r="H192" s="566"/>
      <c r="I192" s="566"/>
      <c r="J192" s="567"/>
      <c r="K192" s="568"/>
      <c r="L192" s="568"/>
      <c r="M192" s="569"/>
      <c r="N192" s="569"/>
      <c r="O192" s="569"/>
      <c r="P192" s="569"/>
      <c r="Q192" s="569"/>
      <c r="R192" s="569"/>
      <c r="S192" s="570"/>
      <c r="T192" s="570"/>
      <c r="U192" s="569"/>
      <c r="V192" s="569"/>
      <c r="W192" s="569"/>
      <c r="X192" s="569"/>
      <c r="Y192" s="569"/>
      <c r="Z192" s="569"/>
      <c r="AA192" s="570"/>
      <c r="AB192" s="570"/>
      <c r="AC192" s="569"/>
      <c r="AD192" s="569"/>
      <c r="AE192" s="569"/>
      <c r="AF192" s="569"/>
      <c r="AG192" s="569"/>
      <c r="AH192" s="569"/>
      <c r="AI192" s="570"/>
      <c r="AJ192" s="570"/>
      <c r="AK192" s="569"/>
      <c r="AL192" s="569"/>
      <c r="AM192" s="569"/>
      <c r="AN192" s="569"/>
      <c r="AO192" s="569"/>
      <c r="AP192" s="569"/>
      <c r="AQ192" s="570"/>
      <c r="AR192" s="570"/>
      <c r="AS192" s="569"/>
      <c r="AT192" s="569"/>
      <c r="AU192" s="569"/>
      <c r="AV192" s="569"/>
      <c r="AW192" s="569"/>
      <c r="AX192" s="569"/>
      <c r="AY192" s="502"/>
      <c r="AZ192" s="502"/>
      <c r="BA192" s="569"/>
      <c r="BB192" s="569"/>
      <c r="BC192" s="569"/>
      <c r="BD192" s="569"/>
      <c r="BE192" s="569"/>
      <c r="BF192" s="569"/>
      <c r="BG192" s="569"/>
      <c r="BH192" s="569"/>
      <c r="BI192" s="571"/>
      <c r="BJ192" s="571"/>
      <c r="BK192" s="571"/>
      <c r="BL192" s="571"/>
      <c r="BM192" s="571"/>
      <c r="BN192" s="571"/>
      <c r="BO192" s="571"/>
      <c r="BP192" s="512"/>
      <c r="BQ192" s="571"/>
      <c r="BR192" s="571"/>
      <c r="BS192" s="571"/>
      <c r="BT192" s="571"/>
      <c r="BU192" s="571"/>
      <c r="BV192" s="571"/>
      <c r="BW192" s="571"/>
      <c r="BX192" s="571"/>
    </row>
    <row r="193" spans="1:77" ht="13.5" thickBot="1">
      <c r="A193" s="1567" t="s">
        <v>63</v>
      </c>
      <c r="B193" s="1568"/>
      <c r="C193" s="577">
        <v>0.21167883211678828</v>
      </c>
      <c r="D193" s="573"/>
      <c r="E193" s="573"/>
      <c r="F193" s="573"/>
      <c r="G193" s="573"/>
      <c r="H193" s="566"/>
      <c r="I193" s="566"/>
      <c r="J193" s="567"/>
      <c r="K193" s="568"/>
      <c r="L193" s="568"/>
      <c r="M193" s="569"/>
      <c r="N193" s="569"/>
      <c r="O193" s="569"/>
      <c r="P193" s="569"/>
      <c r="Q193" s="569"/>
      <c r="R193" s="569"/>
      <c r="S193" s="570"/>
      <c r="T193" s="570"/>
      <c r="U193" s="569"/>
      <c r="V193" s="569"/>
      <c r="W193" s="569"/>
      <c r="X193" s="569"/>
      <c r="Y193" s="569"/>
      <c r="Z193" s="569"/>
      <c r="AA193" s="570"/>
      <c r="AB193" s="570"/>
      <c r="AC193" s="569"/>
      <c r="AD193" s="569"/>
      <c r="AE193" s="569"/>
      <c r="AF193" s="569"/>
      <c r="AG193" s="569"/>
      <c r="AH193" s="569"/>
      <c r="AI193" s="570"/>
      <c r="AJ193" s="570"/>
      <c r="AK193" s="569"/>
      <c r="AL193" s="569"/>
      <c r="AM193" s="569"/>
      <c r="AN193" s="569"/>
      <c r="AO193" s="569"/>
      <c r="AP193" s="569"/>
      <c r="AQ193" s="570"/>
      <c r="AR193" s="570"/>
      <c r="AS193" s="569"/>
      <c r="AT193" s="569"/>
      <c r="AU193" s="569"/>
      <c r="AV193" s="569"/>
      <c r="AW193" s="569"/>
      <c r="AX193" s="569"/>
      <c r="AY193" s="502"/>
      <c r="AZ193" s="502"/>
      <c r="BA193" s="569"/>
      <c r="BB193" s="569"/>
      <c r="BC193" s="569"/>
      <c r="BD193" s="569"/>
      <c r="BE193" s="569"/>
      <c r="BF193" s="569"/>
      <c r="BG193" s="569"/>
      <c r="BH193" s="569"/>
      <c r="BI193" s="571"/>
      <c r="BJ193" s="571"/>
      <c r="BK193" s="571"/>
      <c r="BL193" s="571"/>
      <c r="BM193" s="571"/>
      <c r="BN193" s="571"/>
      <c r="BO193" s="571"/>
      <c r="BP193" s="512"/>
      <c r="BQ193" s="571"/>
      <c r="BR193" s="571"/>
      <c r="BS193" s="571"/>
      <c r="BT193" s="571"/>
      <c r="BU193" s="571"/>
      <c r="BV193" s="571"/>
      <c r="BW193" s="571"/>
      <c r="BX193" s="571"/>
      <c r="BY193" s="574"/>
    </row>
    <row r="194" spans="1:77">
      <c r="B194" s="422"/>
    </row>
    <row r="199" spans="1:77">
      <c r="L199" s="423"/>
    </row>
    <row r="200" spans="1:77">
      <c r="L200" s="423"/>
    </row>
  </sheetData>
  <sheetProtection password="C955" sheet="1" objects="1" scenarios="1"/>
  <mergeCells count="65">
    <mergeCell ref="AP6:AR6"/>
    <mergeCell ref="AH4:AJ4"/>
    <mergeCell ref="AP4:AR4"/>
    <mergeCell ref="AX4:AZ4"/>
    <mergeCell ref="J1:L1"/>
    <mergeCell ref="P1:P8"/>
    <mergeCell ref="Q1:Q8"/>
    <mergeCell ref="R1:T1"/>
    <mergeCell ref="X1:X8"/>
    <mergeCell ref="R3:T3"/>
    <mergeCell ref="J4:L4"/>
    <mergeCell ref="R4:T4"/>
    <mergeCell ref="J5:L5"/>
    <mergeCell ref="R5:T5"/>
    <mergeCell ref="J7:L7"/>
    <mergeCell ref="R7:T7"/>
    <mergeCell ref="Z3:AB3"/>
    <mergeCell ref="AH3:AJ3"/>
    <mergeCell ref="Z4:AB4"/>
    <mergeCell ref="AC4:AE4"/>
    <mergeCell ref="Z5:AB5"/>
    <mergeCell ref="AH5:AJ5"/>
    <mergeCell ref="BF1:BF8"/>
    <mergeCell ref="BG1:BG8"/>
    <mergeCell ref="C2:H2"/>
    <mergeCell ref="J2:L2"/>
    <mergeCell ref="R2:T2"/>
    <mergeCell ref="Z2:AB2"/>
    <mergeCell ref="AH2:AJ2"/>
    <mergeCell ref="AP2:AR2"/>
    <mergeCell ref="AX2:AZ2"/>
    <mergeCell ref="J3:L3"/>
    <mergeCell ref="AP1:AR1"/>
    <mergeCell ref="AV1:AV8"/>
    <mergeCell ref="AW1:AW8"/>
    <mergeCell ref="AX1:AZ1"/>
    <mergeCell ref="BD1:BD8"/>
    <mergeCell ref="BE1:BE8"/>
    <mergeCell ref="AP5:AR5"/>
    <mergeCell ref="AX5:AZ5"/>
    <mergeCell ref="Y1:Y8"/>
    <mergeCell ref="Z7:AB7"/>
    <mergeCell ref="AH7:AJ7"/>
    <mergeCell ref="AP7:AR7"/>
    <mergeCell ref="AP3:AR3"/>
    <mergeCell ref="AX3:AZ3"/>
    <mergeCell ref="AX6:AZ6"/>
    <mergeCell ref="AX7:AZ7"/>
    <mergeCell ref="Z1:AB1"/>
    <mergeCell ref="AF1:AF8"/>
    <mergeCell ref="AG1:AG8"/>
    <mergeCell ref="AH1:AJ1"/>
    <mergeCell ref="AN1:AN8"/>
    <mergeCell ref="AO1:AO8"/>
    <mergeCell ref="C6:H6"/>
    <mergeCell ref="J6:L6"/>
    <mergeCell ref="R6:T6"/>
    <mergeCell ref="Z6:AB6"/>
    <mergeCell ref="AH6:AJ6"/>
    <mergeCell ref="C9:H9"/>
    <mergeCell ref="A191:B191"/>
    <mergeCell ref="A192:B192"/>
    <mergeCell ref="A193:B193"/>
    <mergeCell ref="C7:H7"/>
    <mergeCell ref="D8:F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H179"/>
  <sheetViews>
    <sheetView zoomScale="82" zoomScaleNormal="82" workbookViewId="0">
      <pane xSplit="13" ySplit="8" topLeftCell="AP9" activePane="bottomRight" state="frozen"/>
      <selection pane="topRight" activeCell="N1" sqref="N1"/>
      <selection pane="bottomLeft" activeCell="A9" sqref="A9"/>
      <selection pane="bottomRight" sqref="A1:XFD1048576"/>
    </sheetView>
  </sheetViews>
  <sheetFormatPr baseColWidth="10" defaultColWidth="11.42578125" defaultRowHeight="12.75"/>
  <cols>
    <col min="1" max="1" width="3.42578125" style="332" customWidth="1"/>
    <col min="2" max="2" width="4.140625" style="332" customWidth="1"/>
    <col min="3" max="3" width="5" style="334" bestFit="1" customWidth="1"/>
    <col min="4" max="4" width="33.28515625" style="415" customWidth="1"/>
    <col min="5" max="5" width="22.140625" style="415" customWidth="1"/>
    <col min="6" max="6" width="6.5703125" style="415" bestFit="1" customWidth="1"/>
    <col min="7" max="7" width="8.28515625" style="1067" hidden="1" customWidth="1"/>
    <col min="8" max="9" width="8.85546875" style="1068" hidden="1" customWidth="1"/>
    <col min="10" max="12" width="7.42578125" style="1069" hidden="1" customWidth="1"/>
    <col min="13" max="13" width="5.140625" style="1069" hidden="1" customWidth="1"/>
    <col min="14" max="14" width="7.42578125" style="418" bestFit="1" customWidth="1"/>
    <col min="15" max="15" width="8.85546875" style="1070" bestFit="1" customWidth="1"/>
    <col min="16" max="16" width="8.85546875" style="1068" bestFit="1" customWidth="1"/>
    <col min="17" max="17" width="7.42578125" style="1069" hidden="1" customWidth="1"/>
    <col min="18" max="18" width="7.85546875" style="1069" hidden="1" customWidth="1"/>
    <col min="19" max="19" width="7.42578125" style="1069" hidden="1" customWidth="1"/>
    <col min="20" max="20" width="5.140625" style="1069" bestFit="1" customWidth="1"/>
    <col min="21" max="21" width="8.140625" style="1069" bestFit="1" customWidth="1"/>
    <col min="22" max="22" width="8.5703125" style="1070" bestFit="1" customWidth="1"/>
    <col min="23" max="23" width="8.5703125" style="1068" bestFit="1" customWidth="1"/>
    <col min="24" max="25" width="7.85546875" style="1069" hidden="1" customWidth="1"/>
    <col min="26" max="26" width="7.42578125" style="1069" hidden="1" customWidth="1"/>
    <col min="27" max="27" width="5.140625" style="1069" bestFit="1" customWidth="1"/>
    <col min="28" max="28" width="8.5703125" style="1069" bestFit="1" customWidth="1"/>
    <col min="29" max="29" width="8.5703125" style="1070" bestFit="1" customWidth="1"/>
    <col min="30" max="30" width="8.5703125" style="1068" bestFit="1" customWidth="1"/>
    <col min="31" max="32" width="7.85546875" style="1069" hidden="1" customWidth="1"/>
    <col min="33" max="33" width="8.5703125" style="1069" hidden="1" customWidth="1"/>
    <col min="34" max="34" width="5.140625" style="1069" bestFit="1" customWidth="1"/>
    <col min="35" max="35" width="8.5703125" style="1069" bestFit="1" customWidth="1"/>
    <col min="36" max="36" width="8.5703125" style="1070" bestFit="1" customWidth="1"/>
    <col min="37" max="37" width="8.5703125" style="1068" bestFit="1" customWidth="1"/>
    <col min="38" max="40" width="7.85546875" style="1069" hidden="1" customWidth="1"/>
    <col min="41" max="41" width="5.140625" style="1069" bestFit="1" customWidth="1"/>
    <col min="42" max="42" width="8.5703125" style="1069" bestFit="1" customWidth="1"/>
    <col min="43" max="44" width="8.5703125" style="1071" bestFit="1" customWidth="1"/>
    <col min="45" max="47" width="7.85546875" style="1069" hidden="1" customWidth="1"/>
    <col min="48" max="49" width="5.140625" style="1069" bestFit="1" customWidth="1"/>
    <col min="50" max="50" width="2.140625" style="1069" customWidth="1"/>
    <col min="51" max="51" width="2.5703125" style="1072" bestFit="1" customWidth="1"/>
    <col min="52" max="52" width="5.5703125" style="1072" customWidth="1"/>
    <col min="53" max="53" width="6.28515625" style="1072" bestFit="1" customWidth="1"/>
    <col min="54" max="54" width="6.5703125" style="1072" bestFit="1" customWidth="1"/>
    <col min="55" max="55" width="6.28515625" style="1072" bestFit="1" customWidth="1"/>
    <col min="56" max="16384" width="11.42578125" style="334"/>
  </cols>
  <sheetData>
    <row r="1" spans="1:60" s="332" customFormat="1">
      <c r="A1" s="951"/>
      <c r="B1" s="952"/>
      <c r="C1" s="953"/>
      <c r="D1" s="954"/>
      <c r="E1" s="954"/>
      <c r="F1" s="954"/>
      <c r="G1" s="955" t="s">
        <v>4390</v>
      </c>
      <c r="H1" s="955"/>
      <c r="I1" s="955"/>
      <c r="J1" s="1613" t="s">
        <v>437</v>
      </c>
      <c r="K1" s="1613"/>
      <c r="L1" s="1613"/>
      <c r="M1" s="1622" t="s">
        <v>3</v>
      </c>
      <c r="N1" s="956"/>
      <c r="O1" s="956"/>
      <c r="P1" s="955"/>
      <c r="Q1" s="1613" t="s">
        <v>437</v>
      </c>
      <c r="R1" s="1613"/>
      <c r="S1" s="1613"/>
      <c r="T1" s="1624" t="s">
        <v>3</v>
      </c>
      <c r="U1" s="955"/>
      <c r="V1" s="955"/>
      <c r="W1" s="955"/>
      <c r="X1" s="1613" t="s">
        <v>437</v>
      </c>
      <c r="Y1" s="1613"/>
      <c r="Z1" s="1613"/>
      <c r="AA1" s="1614" t="s">
        <v>3</v>
      </c>
      <c r="AB1" s="955"/>
      <c r="AC1" s="955"/>
      <c r="AD1" s="955"/>
      <c r="AE1" s="1613" t="s">
        <v>437</v>
      </c>
      <c r="AF1" s="1613"/>
      <c r="AG1" s="1613"/>
      <c r="AH1" s="1614" t="s">
        <v>3</v>
      </c>
      <c r="AI1" s="955"/>
      <c r="AJ1" s="955"/>
      <c r="AK1" s="955"/>
      <c r="AL1" s="1613" t="s">
        <v>437</v>
      </c>
      <c r="AM1" s="1613"/>
      <c r="AN1" s="1613"/>
      <c r="AO1" s="1616" t="s">
        <v>3</v>
      </c>
      <c r="AP1" s="955"/>
      <c r="AQ1" s="955"/>
      <c r="AR1" s="955"/>
      <c r="AS1" s="1613" t="s">
        <v>437</v>
      </c>
      <c r="AT1" s="1613"/>
      <c r="AU1" s="1613"/>
      <c r="AV1" s="1616" t="s">
        <v>3</v>
      </c>
      <c r="AW1" s="1619" t="s">
        <v>9</v>
      </c>
      <c r="AX1" s="1592"/>
      <c r="AY1" s="957"/>
      <c r="AZ1" s="958"/>
      <c r="BA1" s="953"/>
      <c r="BB1" s="958" t="s">
        <v>0</v>
      </c>
      <c r="BC1" s="959"/>
    </row>
    <row r="2" spans="1:60">
      <c r="A2" s="583"/>
      <c r="B2" s="584"/>
      <c r="C2" s="1569" t="s">
        <v>11</v>
      </c>
      <c r="D2" s="1569"/>
      <c r="E2" s="1569"/>
      <c r="F2" s="947"/>
      <c r="G2" s="1595" t="s">
        <v>12</v>
      </c>
      <c r="H2" s="1596"/>
      <c r="I2" s="1596"/>
      <c r="J2" s="1596"/>
      <c r="K2" s="1596"/>
      <c r="L2" s="1597"/>
      <c r="M2" s="1623"/>
      <c r="N2" s="1598" t="s">
        <v>12</v>
      </c>
      <c r="O2" s="1599"/>
      <c r="P2" s="1599"/>
      <c r="Q2" s="1599"/>
      <c r="R2" s="1599"/>
      <c r="S2" s="1600"/>
      <c r="T2" s="1625"/>
      <c r="U2" s="1601" t="s">
        <v>13</v>
      </c>
      <c r="V2" s="1602"/>
      <c r="W2" s="1602"/>
      <c r="X2" s="1602"/>
      <c r="Y2" s="1602"/>
      <c r="Z2" s="1603"/>
      <c r="AA2" s="1615"/>
      <c r="AB2" s="1604" t="s">
        <v>14</v>
      </c>
      <c r="AC2" s="1605"/>
      <c r="AD2" s="1605"/>
      <c r="AE2" s="1605"/>
      <c r="AF2" s="1605"/>
      <c r="AG2" s="1606"/>
      <c r="AH2" s="1615"/>
      <c r="AI2" s="1607" t="s">
        <v>15</v>
      </c>
      <c r="AJ2" s="1608"/>
      <c r="AK2" s="1608"/>
      <c r="AL2" s="1608"/>
      <c r="AM2" s="1608"/>
      <c r="AN2" s="1609"/>
      <c r="AO2" s="1617"/>
      <c r="AP2" s="1610" t="s">
        <v>16</v>
      </c>
      <c r="AQ2" s="1611"/>
      <c r="AR2" s="1611"/>
      <c r="AS2" s="1611"/>
      <c r="AT2" s="1611"/>
      <c r="AU2" s="1612"/>
      <c r="AV2" s="1617"/>
      <c r="AW2" s="1620"/>
      <c r="AX2" s="1593"/>
      <c r="AY2" s="960"/>
      <c r="AZ2" s="588" t="s">
        <v>0</v>
      </c>
      <c r="BA2" s="588" t="s">
        <v>0</v>
      </c>
      <c r="BB2" s="588" t="s">
        <v>0</v>
      </c>
      <c r="BC2" s="961"/>
    </row>
    <row r="3" spans="1:60">
      <c r="A3" s="583"/>
      <c r="B3" s="584"/>
      <c r="C3" s="584"/>
      <c r="D3" s="592"/>
      <c r="E3" s="584"/>
      <c r="F3" s="584"/>
      <c r="G3" s="1595" t="s">
        <v>4392</v>
      </c>
      <c r="H3" s="1596"/>
      <c r="I3" s="1596"/>
      <c r="J3" s="1596"/>
      <c r="K3" s="1596"/>
      <c r="L3" s="1597"/>
      <c r="M3" s="1623"/>
      <c r="N3" s="1598" t="s">
        <v>5</v>
      </c>
      <c r="O3" s="1599"/>
      <c r="P3" s="1599"/>
      <c r="Q3" s="1599"/>
      <c r="R3" s="1599"/>
      <c r="S3" s="1600"/>
      <c r="T3" s="1625"/>
      <c r="U3" s="1601" t="s">
        <v>4</v>
      </c>
      <c r="V3" s="1602"/>
      <c r="W3" s="1602"/>
      <c r="X3" s="1602"/>
      <c r="Y3" s="1602"/>
      <c r="Z3" s="1603"/>
      <c r="AA3" s="1615"/>
      <c r="AB3" s="1604" t="s">
        <v>1</v>
      </c>
      <c r="AC3" s="1605"/>
      <c r="AD3" s="1605"/>
      <c r="AE3" s="1605"/>
      <c r="AF3" s="1605"/>
      <c r="AG3" s="1606"/>
      <c r="AH3" s="1615"/>
      <c r="AI3" s="1607" t="s">
        <v>8</v>
      </c>
      <c r="AJ3" s="1608"/>
      <c r="AK3" s="1608"/>
      <c r="AL3" s="1608"/>
      <c r="AM3" s="1608"/>
      <c r="AN3" s="1609"/>
      <c r="AO3" s="1617"/>
      <c r="AP3" s="1610" t="s">
        <v>6</v>
      </c>
      <c r="AQ3" s="1611"/>
      <c r="AR3" s="1611"/>
      <c r="AS3" s="1611"/>
      <c r="AT3" s="1611"/>
      <c r="AU3" s="1612"/>
      <c r="AV3" s="1617"/>
      <c r="AW3" s="1620"/>
      <c r="AX3" s="1593"/>
      <c r="AY3" s="960"/>
      <c r="AZ3" s="588"/>
      <c r="BA3" s="962"/>
      <c r="BB3" s="588"/>
      <c r="BC3" s="963"/>
    </row>
    <row r="4" spans="1:60">
      <c r="A4" s="583"/>
      <c r="B4" s="584"/>
      <c r="C4" s="1569" t="s">
        <v>24</v>
      </c>
      <c r="D4" s="1569"/>
      <c r="E4" s="1569"/>
      <c r="F4" s="947"/>
      <c r="G4" s="1595">
        <v>40</v>
      </c>
      <c r="H4" s="1596"/>
      <c r="I4" s="1596"/>
      <c r="J4" s="1596"/>
      <c r="K4" s="1596"/>
      <c r="L4" s="1597"/>
      <c r="M4" s="1623"/>
      <c r="N4" s="1598">
        <v>30</v>
      </c>
      <c r="O4" s="1599"/>
      <c r="P4" s="1599"/>
      <c r="Q4" s="1599"/>
      <c r="R4" s="1599"/>
      <c r="S4" s="1600"/>
      <c r="T4" s="1625"/>
      <c r="U4" s="1601">
        <v>25</v>
      </c>
      <c r="V4" s="1602"/>
      <c r="W4" s="1602"/>
      <c r="X4" s="1602"/>
      <c r="Y4" s="1602"/>
      <c r="Z4" s="1603"/>
      <c r="AA4" s="1615"/>
      <c r="AB4" s="1604">
        <v>30</v>
      </c>
      <c r="AC4" s="1605"/>
      <c r="AD4" s="1605"/>
      <c r="AE4" s="1605"/>
      <c r="AF4" s="1605"/>
      <c r="AG4" s="1606"/>
      <c r="AH4" s="1615"/>
      <c r="AI4" s="1607">
        <v>20</v>
      </c>
      <c r="AJ4" s="1608"/>
      <c r="AK4" s="1608"/>
      <c r="AL4" s="1608"/>
      <c r="AM4" s="1608"/>
      <c r="AN4" s="1609"/>
      <c r="AO4" s="1617"/>
      <c r="AP4" s="1610">
        <v>15</v>
      </c>
      <c r="AQ4" s="1611"/>
      <c r="AR4" s="1611"/>
      <c r="AS4" s="1611"/>
      <c r="AT4" s="1611"/>
      <c r="AU4" s="1612"/>
      <c r="AV4" s="1617"/>
      <c r="AW4" s="1620"/>
      <c r="AX4" s="1593"/>
      <c r="AY4" s="960"/>
      <c r="AZ4" s="588"/>
      <c r="BA4" s="964"/>
      <c r="BB4" s="965"/>
      <c r="BC4" s="963"/>
    </row>
    <row r="5" spans="1:60" ht="83.25" customHeight="1" thickBot="1">
      <c r="A5" s="598" t="s">
        <v>25</v>
      </c>
      <c r="B5" s="599" t="s">
        <v>26</v>
      </c>
      <c r="C5" s="600" t="s">
        <v>27</v>
      </c>
      <c r="D5" s="949" t="s">
        <v>28</v>
      </c>
      <c r="E5" s="949" t="s">
        <v>29</v>
      </c>
      <c r="F5" s="602" t="s">
        <v>82</v>
      </c>
      <c r="G5" s="966" t="s">
        <v>30</v>
      </c>
      <c r="H5" s="967" t="s">
        <v>31</v>
      </c>
      <c r="I5" s="967" t="s">
        <v>32</v>
      </c>
      <c r="J5" s="968" t="s">
        <v>33</v>
      </c>
      <c r="K5" s="968" t="s">
        <v>34</v>
      </c>
      <c r="L5" s="968" t="s">
        <v>35</v>
      </c>
      <c r="M5" s="1623"/>
      <c r="N5" s="969" t="s">
        <v>30</v>
      </c>
      <c r="O5" s="970" t="s">
        <v>31</v>
      </c>
      <c r="P5" s="967" t="s">
        <v>32</v>
      </c>
      <c r="Q5" s="968" t="s">
        <v>33</v>
      </c>
      <c r="R5" s="968" t="s">
        <v>34</v>
      </c>
      <c r="S5" s="968" t="s">
        <v>35</v>
      </c>
      <c r="T5" s="1626"/>
      <c r="U5" s="971" t="s">
        <v>30</v>
      </c>
      <c r="V5" s="970" t="s">
        <v>31</v>
      </c>
      <c r="W5" s="967" t="s">
        <v>32</v>
      </c>
      <c r="X5" s="968" t="s">
        <v>33</v>
      </c>
      <c r="Y5" s="968" t="s">
        <v>34</v>
      </c>
      <c r="Z5" s="968" t="s">
        <v>35</v>
      </c>
      <c r="AA5" s="1615"/>
      <c r="AB5" s="969" t="s">
        <v>30</v>
      </c>
      <c r="AC5" s="970" t="s">
        <v>31</v>
      </c>
      <c r="AD5" s="967" t="s">
        <v>32</v>
      </c>
      <c r="AE5" s="968" t="s">
        <v>33</v>
      </c>
      <c r="AF5" s="968" t="s">
        <v>34</v>
      </c>
      <c r="AG5" s="968" t="s">
        <v>35</v>
      </c>
      <c r="AH5" s="1615"/>
      <c r="AI5" s="969" t="s">
        <v>30</v>
      </c>
      <c r="AJ5" s="967" t="s">
        <v>31</v>
      </c>
      <c r="AK5" s="967" t="s">
        <v>32</v>
      </c>
      <c r="AL5" s="968" t="s">
        <v>33</v>
      </c>
      <c r="AM5" s="968" t="s">
        <v>34</v>
      </c>
      <c r="AN5" s="968" t="s">
        <v>35</v>
      </c>
      <c r="AO5" s="1618"/>
      <c r="AP5" s="969" t="s">
        <v>30</v>
      </c>
      <c r="AQ5" s="967" t="s">
        <v>31</v>
      </c>
      <c r="AR5" s="967" t="s">
        <v>32</v>
      </c>
      <c r="AS5" s="968" t="s">
        <v>33</v>
      </c>
      <c r="AT5" s="968" t="s">
        <v>34</v>
      </c>
      <c r="AU5" s="968" t="s">
        <v>35</v>
      </c>
      <c r="AV5" s="1618"/>
      <c r="AW5" s="1621"/>
      <c r="AX5" s="1594"/>
      <c r="AY5" s="960"/>
      <c r="AZ5" s="972" t="s">
        <v>38</v>
      </c>
      <c r="BA5" s="973" t="s">
        <v>41</v>
      </c>
      <c r="BB5" s="974" t="s">
        <v>42</v>
      </c>
      <c r="BC5" s="975" t="s">
        <v>45</v>
      </c>
    </row>
    <row r="6" spans="1:60" hidden="1">
      <c r="A6" s="611" t="s">
        <v>0</v>
      </c>
      <c r="B6" s="976">
        <v>160</v>
      </c>
      <c r="C6" s="976">
        <v>160</v>
      </c>
      <c r="D6" s="977"/>
      <c r="E6" s="978"/>
      <c r="F6" s="948"/>
      <c r="G6" s="616" t="s">
        <v>0</v>
      </c>
      <c r="H6" s="616" t="s">
        <v>0</v>
      </c>
      <c r="I6" s="616" t="s">
        <v>0</v>
      </c>
      <c r="J6" s="616" t="s">
        <v>0</v>
      </c>
      <c r="K6" s="616" t="s">
        <v>0</v>
      </c>
      <c r="L6" s="616" t="s">
        <v>0</v>
      </c>
      <c r="M6" s="979" t="s">
        <v>0</v>
      </c>
      <c r="N6" s="614" t="s">
        <v>0</v>
      </c>
      <c r="O6" s="616" t="s">
        <v>0</v>
      </c>
      <c r="P6" s="616" t="s">
        <v>0</v>
      </c>
      <c r="Q6" s="616" t="s">
        <v>0</v>
      </c>
      <c r="R6" s="616" t="s">
        <v>0</v>
      </c>
      <c r="S6" s="616" t="s">
        <v>0</v>
      </c>
      <c r="T6" s="616" t="s">
        <v>0</v>
      </c>
      <c r="U6" s="616" t="s">
        <v>0</v>
      </c>
      <c r="V6" s="616" t="s">
        <v>0</v>
      </c>
      <c r="W6" s="616" t="s">
        <v>0</v>
      </c>
      <c r="X6" s="616" t="s">
        <v>0</v>
      </c>
      <c r="Y6" s="616" t="s">
        <v>0</v>
      </c>
      <c r="Z6" s="616" t="s">
        <v>0</v>
      </c>
      <c r="AA6" s="616" t="s">
        <v>0</v>
      </c>
      <c r="AB6" s="616" t="s">
        <v>0</v>
      </c>
      <c r="AC6" s="616" t="s">
        <v>0</v>
      </c>
      <c r="AD6" s="616" t="s">
        <v>0</v>
      </c>
      <c r="AE6" s="616" t="s">
        <v>0</v>
      </c>
      <c r="AF6" s="616" t="s">
        <v>0</v>
      </c>
      <c r="AG6" s="616" t="s">
        <v>0</v>
      </c>
      <c r="AH6" s="616" t="s">
        <v>0</v>
      </c>
      <c r="AI6" s="616" t="s">
        <v>0</v>
      </c>
      <c r="AJ6" s="616" t="s">
        <v>0</v>
      </c>
      <c r="AK6" s="616" t="s">
        <v>0</v>
      </c>
      <c r="AL6" s="616" t="s">
        <v>0</v>
      </c>
      <c r="AM6" s="616" t="s">
        <v>0</v>
      </c>
      <c r="AN6" s="616" t="s">
        <v>0</v>
      </c>
      <c r="AO6" s="614" t="s">
        <v>0</v>
      </c>
      <c r="AP6" s="614" t="s">
        <v>0</v>
      </c>
      <c r="AQ6" s="614" t="s">
        <v>0</v>
      </c>
      <c r="AR6" s="614" t="s">
        <v>0</v>
      </c>
      <c r="AS6" s="614" t="s">
        <v>0</v>
      </c>
      <c r="AT6" s="614" t="s">
        <v>0</v>
      </c>
      <c r="AU6" s="614" t="s">
        <v>0</v>
      </c>
      <c r="AV6" s="614" t="s">
        <v>0</v>
      </c>
      <c r="AW6" s="614" t="s">
        <v>0</v>
      </c>
      <c r="AX6" s="980"/>
      <c r="AY6" s="960"/>
      <c r="AZ6" s="619" t="s">
        <v>4391</v>
      </c>
      <c r="BA6" s="981"/>
      <c r="BB6" s="981"/>
      <c r="BC6" s="982"/>
    </row>
    <row r="7" spans="1:60" s="345" customFormat="1" hidden="1">
      <c r="A7" s="628">
        <v>1</v>
      </c>
      <c r="B7" s="630">
        <v>160</v>
      </c>
      <c r="C7" s="630">
        <v>1</v>
      </c>
      <c r="D7" s="631" t="s">
        <v>4393</v>
      </c>
      <c r="E7" s="631" t="s">
        <v>4394</v>
      </c>
      <c r="F7" s="630" t="s">
        <v>4395</v>
      </c>
      <c r="G7" s="983">
        <v>0.16666666666666666</v>
      </c>
      <c r="H7" s="984" t="s">
        <v>4396</v>
      </c>
      <c r="I7" s="984" t="s">
        <v>4397</v>
      </c>
      <c r="J7" s="985">
        <v>7.3287037037037039E-2</v>
      </c>
      <c r="K7" s="780">
        <v>1.1574074074074403E-3</v>
      </c>
      <c r="L7" s="985">
        <v>7.444444444444448E-2</v>
      </c>
      <c r="M7" s="986">
        <v>22.388059701492537</v>
      </c>
      <c r="N7" s="987">
        <v>0.26194444444444448</v>
      </c>
      <c r="O7" s="763" t="s">
        <v>4398</v>
      </c>
      <c r="P7" s="763" t="s">
        <v>4399</v>
      </c>
      <c r="Q7" s="985">
        <v>8.2071759259259247E-2</v>
      </c>
      <c r="R7" s="780">
        <v>2.0833333333333259E-3</v>
      </c>
      <c r="S7" s="985">
        <v>8.4155092592592573E-2</v>
      </c>
      <c r="T7" s="988">
        <v>14.853527712831799</v>
      </c>
      <c r="U7" s="638">
        <v>0.36693287037037037</v>
      </c>
      <c r="V7" s="763" t="s">
        <v>4400</v>
      </c>
      <c r="W7" s="763" t="s">
        <v>4401</v>
      </c>
      <c r="X7" s="985">
        <v>4.9872685185185228E-2</v>
      </c>
      <c r="Y7" s="780">
        <v>8.2060185185184875E-3</v>
      </c>
      <c r="Z7" s="985">
        <v>5.8078703703703716E-2</v>
      </c>
      <c r="AA7" s="988">
        <v>17.935432443204462</v>
      </c>
      <c r="AB7" s="987">
        <v>0.4458449074074074</v>
      </c>
      <c r="AC7" s="763" t="s">
        <v>4402</v>
      </c>
      <c r="AD7" s="763" t="s">
        <v>4403</v>
      </c>
      <c r="AE7" s="985">
        <v>6.4733796296296331E-2</v>
      </c>
      <c r="AF7" s="780">
        <v>2.0833333333333259E-3</v>
      </c>
      <c r="AG7" s="985">
        <v>6.6817129629629657E-2</v>
      </c>
      <c r="AH7" s="988">
        <v>18.707777585310929</v>
      </c>
      <c r="AI7" s="987">
        <v>0.54738425925925926</v>
      </c>
      <c r="AJ7" s="763" t="s">
        <v>4404</v>
      </c>
      <c r="AK7" s="763" t="s">
        <v>4405</v>
      </c>
      <c r="AL7" s="780">
        <v>8.6111111111111138E-2</v>
      </c>
      <c r="AM7" s="985">
        <v>4.247685185185146E-3</v>
      </c>
      <c r="AN7" s="985">
        <v>9.0358796296296284E-2</v>
      </c>
      <c r="AO7" s="986">
        <v>9.2224926348149108</v>
      </c>
      <c r="AP7" s="987">
        <v>0.66552083333333334</v>
      </c>
      <c r="AQ7" s="763" t="s">
        <v>4406</v>
      </c>
      <c r="AR7" s="763" t="s">
        <v>4407</v>
      </c>
      <c r="AS7" s="985">
        <v>9.3437499999999951E-2</v>
      </c>
      <c r="AT7" s="780">
        <v>3.7152777777778034E-3</v>
      </c>
      <c r="AU7" s="985">
        <v>9.7152777777777755E-2</v>
      </c>
      <c r="AV7" s="986">
        <v>6.4331665475339532</v>
      </c>
      <c r="AW7" s="989">
        <v>14.266607222469906</v>
      </c>
      <c r="AX7" s="990"/>
      <c r="AY7" s="960"/>
      <c r="AZ7" s="991">
        <v>160</v>
      </c>
      <c r="BA7" s="992">
        <v>200</v>
      </c>
      <c r="BB7" s="992">
        <v>0</v>
      </c>
      <c r="BC7" s="993">
        <v>360</v>
      </c>
    </row>
    <row r="8" spans="1:60" s="345" customFormat="1" hidden="1">
      <c r="A8" s="628">
        <v>2</v>
      </c>
      <c r="B8" s="630">
        <v>160</v>
      </c>
      <c r="C8" s="630">
        <v>2</v>
      </c>
      <c r="D8" s="631" t="s">
        <v>4408</v>
      </c>
      <c r="E8" s="631" t="s">
        <v>4409</v>
      </c>
      <c r="F8" s="630" t="s">
        <v>4410</v>
      </c>
      <c r="G8" s="983">
        <v>0.16666666666666666</v>
      </c>
      <c r="H8" s="984" t="s">
        <v>4411</v>
      </c>
      <c r="I8" s="984" t="s">
        <v>4412</v>
      </c>
      <c r="J8" s="985">
        <v>7.4571759259259268E-2</v>
      </c>
      <c r="K8" s="780">
        <v>1.7476851851851993E-3</v>
      </c>
      <c r="L8" s="985">
        <v>7.6319444444444468E-2</v>
      </c>
      <c r="M8" s="986">
        <v>21.838034576888081</v>
      </c>
      <c r="N8" s="987">
        <v>0.26381944444444444</v>
      </c>
      <c r="O8" s="763" t="s">
        <v>4413</v>
      </c>
      <c r="P8" s="763" t="s">
        <v>4414</v>
      </c>
      <c r="Q8" s="985">
        <v>7.9525462962962923E-2</v>
      </c>
      <c r="R8" s="780">
        <v>4.6643518518518778E-3</v>
      </c>
      <c r="S8" s="985">
        <v>8.4189814814814801E-2</v>
      </c>
      <c r="T8" s="988">
        <v>14.847401704701676</v>
      </c>
      <c r="U8" s="638">
        <v>0.36884259259259256</v>
      </c>
      <c r="V8" s="763" t="s">
        <v>4415</v>
      </c>
      <c r="W8" s="763" t="s">
        <v>4416</v>
      </c>
      <c r="X8" s="985">
        <v>5.5752314814814852E-2</v>
      </c>
      <c r="Y8" s="780">
        <v>1.9675925925926041E-3</v>
      </c>
      <c r="Z8" s="985">
        <v>5.7719907407407456E-2</v>
      </c>
      <c r="AA8" s="988">
        <v>18.046921997192701</v>
      </c>
      <c r="AB8" s="987">
        <v>0.44739583333333333</v>
      </c>
      <c r="AC8" s="763" t="s">
        <v>4417</v>
      </c>
      <c r="AD8" s="763" t="s">
        <v>4418</v>
      </c>
      <c r="AE8" s="985">
        <v>6.1099537037037077E-2</v>
      </c>
      <c r="AF8" s="780">
        <v>1.8518518518517713E-3</v>
      </c>
      <c r="AG8" s="985">
        <v>6.2951388888888848E-2</v>
      </c>
      <c r="AH8" s="988">
        <v>19.856591285162715</v>
      </c>
      <c r="AI8" s="987">
        <v>0.54506944444444438</v>
      </c>
      <c r="AJ8" s="763" t="s">
        <v>4419</v>
      </c>
      <c r="AK8" s="763" t="s">
        <v>4420</v>
      </c>
      <c r="AL8" s="780">
        <v>8.9918981481481475E-2</v>
      </c>
      <c r="AM8" s="985">
        <v>5.9143518518518512E-3</v>
      </c>
      <c r="AN8" s="985">
        <v>9.5833333333333326E-2</v>
      </c>
      <c r="AO8" s="986">
        <v>8.6956521739130448</v>
      </c>
      <c r="AP8" s="987">
        <v>0.6686805555555555</v>
      </c>
      <c r="AQ8" s="763" t="s">
        <v>4421</v>
      </c>
      <c r="AR8" s="763" t="s">
        <v>4422</v>
      </c>
      <c r="AS8" s="985">
        <v>9.2939814814814947E-2</v>
      </c>
      <c r="AT8" s="780">
        <v>1.9571759259259136E-2</v>
      </c>
      <c r="AU8" s="985">
        <v>0.11251157407407408</v>
      </c>
      <c r="AV8" s="986">
        <v>5.5549840551383598</v>
      </c>
      <c r="AW8" s="989">
        <v>14.18579450300463</v>
      </c>
      <c r="AX8" s="990"/>
      <c r="AY8" s="960"/>
      <c r="AZ8" s="991">
        <v>160</v>
      </c>
      <c r="BA8" s="992">
        <v>195</v>
      </c>
      <c r="BB8" s="992">
        <v>-3.8333333333333335</v>
      </c>
      <c r="BC8" s="993">
        <v>351.16666666666674</v>
      </c>
    </row>
    <row r="9" spans="1:60" s="468" customFormat="1">
      <c r="A9" s="653"/>
      <c r="B9" s="994" t="s">
        <v>4423</v>
      </c>
      <c r="C9" s="656"/>
      <c r="D9" s="656"/>
      <c r="E9" s="656"/>
      <c r="F9" s="995"/>
      <c r="G9" s="996"/>
      <c r="H9" s="997"/>
      <c r="I9" s="997"/>
      <c r="J9" s="997"/>
      <c r="K9" s="997"/>
      <c r="L9" s="997"/>
      <c r="M9" s="995"/>
      <c r="N9" s="996"/>
      <c r="O9" s="995"/>
      <c r="P9" s="995"/>
      <c r="Q9" s="997"/>
      <c r="R9" s="998"/>
      <c r="S9" s="997"/>
      <c r="T9" s="999"/>
      <c r="U9" s="997"/>
      <c r="V9" s="995"/>
      <c r="W9" s="995"/>
      <c r="X9" s="997"/>
      <c r="Y9" s="998"/>
      <c r="Z9" s="997"/>
      <c r="AA9" s="999"/>
      <c r="AB9" s="997"/>
      <c r="AC9" s="995"/>
      <c r="AD9" s="995"/>
      <c r="AE9" s="997"/>
      <c r="AF9" s="998"/>
      <c r="AG9" s="997"/>
      <c r="AH9" s="999"/>
      <c r="AI9" s="997"/>
      <c r="AJ9" s="995"/>
      <c r="AK9" s="995"/>
      <c r="AL9" s="998"/>
      <c r="AM9" s="997"/>
      <c r="AN9" s="997"/>
      <c r="AO9" s="1000"/>
      <c r="AP9" s="997"/>
      <c r="AQ9" s="995"/>
      <c r="AR9" s="995"/>
      <c r="AS9" s="997"/>
      <c r="AT9" s="998"/>
      <c r="AU9" s="997"/>
      <c r="AV9" s="1000"/>
      <c r="AW9" s="1000"/>
      <c r="AX9" s="990"/>
      <c r="AY9" s="960"/>
      <c r="AZ9" s="656" t="s">
        <v>4424</v>
      </c>
      <c r="BA9" s="999"/>
      <c r="BB9" s="999"/>
      <c r="BC9" s="999"/>
    </row>
    <row r="10" spans="1:60" s="468" customFormat="1">
      <c r="A10" s="628">
        <v>1</v>
      </c>
      <c r="B10" s="750" t="s">
        <v>4425</v>
      </c>
      <c r="C10" s="630">
        <v>62</v>
      </c>
      <c r="D10" s="631" t="s">
        <v>4426</v>
      </c>
      <c r="E10" s="631" t="s">
        <v>492</v>
      </c>
      <c r="F10" s="650"/>
      <c r="G10" s="1001"/>
      <c r="H10" s="985"/>
      <c r="I10" s="985"/>
      <c r="J10" s="985"/>
      <c r="K10" s="985"/>
      <c r="L10" s="985"/>
      <c r="M10" s="630"/>
      <c r="N10" s="983">
        <v>0.3125</v>
      </c>
      <c r="O10" s="763" t="s">
        <v>4427</v>
      </c>
      <c r="P10" s="763" t="s">
        <v>4428</v>
      </c>
      <c r="Q10" s="985">
        <v>6.2962962962962943E-2</v>
      </c>
      <c r="R10" s="780">
        <v>2.1180555555555536E-3</v>
      </c>
      <c r="S10" s="985">
        <v>6.5081018518518496E-2</v>
      </c>
      <c r="T10" s="988">
        <v>19.206829094789256</v>
      </c>
      <c r="U10" s="638">
        <v>0.39841435185185181</v>
      </c>
      <c r="V10" s="763" t="s">
        <v>4429</v>
      </c>
      <c r="W10" s="763" t="s">
        <v>4430</v>
      </c>
      <c r="X10" s="985">
        <v>4.9722222222222279E-2</v>
      </c>
      <c r="Y10" s="780">
        <v>1.4004629629629783E-3</v>
      </c>
      <c r="Z10" s="985">
        <v>5.1122685185185257E-2</v>
      </c>
      <c r="AA10" s="988">
        <v>20.3758206927779</v>
      </c>
      <c r="AB10" s="987">
        <v>0.47037037037037038</v>
      </c>
      <c r="AC10" s="763" t="s">
        <v>4431</v>
      </c>
      <c r="AD10" s="763" t="s">
        <v>4432</v>
      </c>
      <c r="AE10" s="985">
        <v>6.0752314814814856E-2</v>
      </c>
      <c r="AF10" s="780">
        <v>1.2499999999999734E-3</v>
      </c>
      <c r="AG10" s="985">
        <v>6.200231481481483E-2</v>
      </c>
      <c r="AH10" s="988">
        <v>20.160537614336381</v>
      </c>
      <c r="AI10" s="987">
        <v>0.560150462962963</v>
      </c>
      <c r="AJ10" s="763" t="s">
        <v>3425</v>
      </c>
      <c r="AK10" s="763" t="s">
        <v>4433</v>
      </c>
      <c r="AL10" s="985">
        <v>4.903935185185182E-2</v>
      </c>
      <c r="AM10" s="780">
        <v>1.9560185185185652E-3</v>
      </c>
      <c r="AN10" s="985">
        <v>5.0995370370370385E-2</v>
      </c>
      <c r="AO10" s="986">
        <v>16.341352700862458</v>
      </c>
      <c r="AP10" s="987">
        <v>0.63892361111111118</v>
      </c>
      <c r="AQ10" s="763" t="s">
        <v>4434</v>
      </c>
      <c r="AR10" s="763" t="s">
        <v>3758</v>
      </c>
      <c r="AS10" s="985">
        <v>3.1539351851851749E-2</v>
      </c>
      <c r="AT10" s="780">
        <v>1.7013888888888218E-3</v>
      </c>
      <c r="AU10" s="985">
        <v>3.3240740740740571E-2</v>
      </c>
      <c r="AV10" s="986">
        <v>18.802228412256266</v>
      </c>
      <c r="AW10" s="989">
        <v>19.176136363636363</v>
      </c>
      <c r="AX10" s="990"/>
      <c r="AY10" s="960"/>
      <c r="AZ10" s="991">
        <v>120</v>
      </c>
      <c r="BA10" s="992">
        <v>200</v>
      </c>
      <c r="BB10" s="992">
        <v>0</v>
      </c>
      <c r="BC10" s="993">
        <v>320</v>
      </c>
    </row>
    <row r="11" spans="1:60" s="468" customFormat="1">
      <c r="A11" s="628">
        <v>2</v>
      </c>
      <c r="B11" s="750" t="s">
        <v>4425</v>
      </c>
      <c r="C11" s="630">
        <v>19</v>
      </c>
      <c r="D11" s="631" t="s">
        <v>4435</v>
      </c>
      <c r="E11" s="631" t="s">
        <v>66</v>
      </c>
      <c r="F11" s="650"/>
      <c r="G11" s="1001"/>
      <c r="H11" s="985"/>
      <c r="I11" s="985"/>
      <c r="J11" s="985"/>
      <c r="K11" s="985"/>
      <c r="L11" s="985"/>
      <c r="M11" s="630"/>
      <c r="N11" s="983">
        <v>0.3125</v>
      </c>
      <c r="O11" s="763" t="s">
        <v>4436</v>
      </c>
      <c r="P11" s="763" t="s">
        <v>4437</v>
      </c>
      <c r="Q11" s="985">
        <v>6.3009259259259265E-2</v>
      </c>
      <c r="R11" s="780">
        <v>2.2106481481481421E-3</v>
      </c>
      <c r="S11" s="985">
        <v>6.5219907407407407E-2</v>
      </c>
      <c r="T11" s="988">
        <v>19.165927240461404</v>
      </c>
      <c r="U11" s="638">
        <v>0.39855324074074072</v>
      </c>
      <c r="V11" s="763" t="s">
        <v>4438</v>
      </c>
      <c r="W11" s="763" t="s">
        <v>4439</v>
      </c>
      <c r="X11" s="985">
        <v>4.9791666666666734E-2</v>
      </c>
      <c r="Y11" s="780">
        <v>3.611111111111065E-3</v>
      </c>
      <c r="Z11" s="985">
        <v>5.3402777777777799E-2</v>
      </c>
      <c r="AA11" s="988">
        <v>19.50585175552666</v>
      </c>
      <c r="AB11" s="987">
        <v>0.47278935185185184</v>
      </c>
      <c r="AC11" s="763" t="s">
        <v>4440</v>
      </c>
      <c r="AD11" s="763" t="s">
        <v>4441</v>
      </c>
      <c r="AE11" s="985">
        <v>5.9155092592592606E-2</v>
      </c>
      <c r="AF11" s="780">
        <v>3.7037037037037646E-3</v>
      </c>
      <c r="AG11" s="985">
        <v>6.2858796296296371E-2</v>
      </c>
      <c r="AH11" s="988">
        <v>19.885840545019335</v>
      </c>
      <c r="AI11" s="987">
        <v>0.563425925925926</v>
      </c>
      <c r="AJ11" s="763" t="s">
        <v>4442</v>
      </c>
      <c r="AK11" s="763" t="s">
        <v>4443</v>
      </c>
      <c r="AL11" s="985">
        <v>4.8356481481481417E-2</v>
      </c>
      <c r="AM11" s="780">
        <v>3.1481481481481222E-3</v>
      </c>
      <c r="AN11" s="985">
        <v>5.1504629629629539E-2</v>
      </c>
      <c r="AO11" s="986">
        <v>16.179775280898877</v>
      </c>
      <c r="AP11" s="987">
        <v>0.64270833333333333</v>
      </c>
      <c r="AQ11" s="763" t="s">
        <v>4444</v>
      </c>
      <c r="AR11" s="763" t="s">
        <v>4445</v>
      </c>
      <c r="AS11" s="985">
        <v>4.1539351851851869E-2</v>
      </c>
      <c r="AT11" s="780">
        <v>3.5532407407407041E-3</v>
      </c>
      <c r="AU11" s="985">
        <v>4.5092592592592573E-2</v>
      </c>
      <c r="AV11" s="986">
        <v>13.860369609856264</v>
      </c>
      <c r="AW11" s="989">
        <v>18.213246764197478</v>
      </c>
      <c r="AX11" s="990"/>
      <c r="AY11" s="960"/>
      <c r="AZ11" s="991">
        <v>120</v>
      </c>
      <c r="BA11" s="992">
        <v>195</v>
      </c>
      <c r="BB11" s="992">
        <v>-19.850000000000001</v>
      </c>
      <c r="BC11" s="993">
        <v>295.14999999999998</v>
      </c>
      <c r="BH11" s="1002"/>
    </row>
    <row r="12" spans="1:60" s="468" customFormat="1">
      <c r="A12" s="628">
        <v>3</v>
      </c>
      <c r="B12" s="750" t="s">
        <v>4425</v>
      </c>
      <c r="C12" s="630">
        <v>20</v>
      </c>
      <c r="D12" s="631" t="s">
        <v>4446</v>
      </c>
      <c r="E12" s="631" t="s">
        <v>4447</v>
      </c>
      <c r="F12" s="650"/>
      <c r="G12" s="1001"/>
      <c r="H12" s="985"/>
      <c r="I12" s="985"/>
      <c r="J12" s="985"/>
      <c r="K12" s="985"/>
      <c r="L12" s="985"/>
      <c r="M12" s="630"/>
      <c r="N12" s="983">
        <v>0.3125</v>
      </c>
      <c r="O12" s="763" t="s">
        <v>4448</v>
      </c>
      <c r="P12" s="763" t="s">
        <v>4449</v>
      </c>
      <c r="Q12" s="985">
        <v>6.5879629629629621E-2</v>
      </c>
      <c r="R12" s="780">
        <v>2.1296296296295925E-3</v>
      </c>
      <c r="S12" s="985">
        <v>6.8009259259259214E-2</v>
      </c>
      <c r="T12" s="988">
        <v>18.379850238257319</v>
      </c>
      <c r="U12" s="638">
        <v>0.40134259259259253</v>
      </c>
      <c r="V12" s="763" t="s">
        <v>4450</v>
      </c>
      <c r="W12" s="763" t="s">
        <v>4451</v>
      </c>
      <c r="X12" s="985">
        <v>5.2997685185185273E-2</v>
      </c>
      <c r="Y12" s="780">
        <v>1.2731481481481066E-3</v>
      </c>
      <c r="Z12" s="985">
        <v>5.4270833333333379E-2</v>
      </c>
      <c r="AA12" s="988">
        <v>19.193857965451055</v>
      </c>
      <c r="AB12" s="987">
        <v>0.47644675925925922</v>
      </c>
      <c r="AC12" s="763" t="s">
        <v>4452</v>
      </c>
      <c r="AD12" s="763" t="s">
        <v>4453</v>
      </c>
      <c r="AE12" s="985">
        <v>6.9293981481481526E-2</v>
      </c>
      <c r="AF12" s="780">
        <v>2.1064814814815147E-3</v>
      </c>
      <c r="AG12" s="985">
        <v>7.1400462962963041E-2</v>
      </c>
      <c r="AH12" s="988">
        <v>17.506889285135355</v>
      </c>
      <c r="AI12" s="987">
        <v>0.57562500000000005</v>
      </c>
      <c r="AJ12" s="763" t="s">
        <v>4454</v>
      </c>
      <c r="AK12" s="763" t="s">
        <v>4455</v>
      </c>
      <c r="AL12" s="985">
        <v>5.4270833333333268E-2</v>
      </c>
      <c r="AM12" s="780">
        <v>2.2453703703703143E-3</v>
      </c>
      <c r="AN12" s="985">
        <v>5.6516203703703582E-2</v>
      </c>
      <c r="AO12" s="986">
        <v>14.745033790702434</v>
      </c>
      <c r="AP12" s="987">
        <v>0.65991898148148143</v>
      </c>
      <c r="AQ12" s="763" t="s">
        <v>4456</v>
      </c>
      <c r="AR12" s="763" t="s">
        <v>4457</v>
      </c>
      <c r="AS12" s="985">
        <v>4.6400462962963074E-2</v>
      </c>
      <c r="AT12" s="780">
        <v>2.6273148148147074E-3</v>
      </c>
      <c r="AU12" s="985">
        <v>4.9027777777777781E-2</v>
      </c>
      <c r="AV12" s="986">
        <v>12.747875354107649</v>
      </c>
      <c r="AW12" s="989">
        <v>16.85787871692812</v>
      </c>
      <c r="AX12" s="990"/>
      <c r="AY12" s="960"/>
      <c r="AZ12" s="991">
        <v>120</v>
      </c>
      <c r="BA12" s="992">
        <v>190</v>
      </c>
      <c r="BB12" s="992">
        <v>-51.633333333333333</v>
      </c>
      <c r="BC12" s="993">
        <v>258.36666666666667</v>
      </c>
      <c r="BH12" s="1002"/>
    </row>
    <row r="13" spans="1:60" s="468" customFormat="1">
      <c r="A13" s="628">
        <v>4</v>
      </c>
      <c r="B13" s="750" t="s">
        <v>4425</v>
      </c>
      <c r="C13" s="630">
        <v>26</v>
      </c>
      <c r="D13" s="631" t="s">
        <v>4280</v>
      </c>
      <c r="E13" s="631" t="s">
        <v>4458</v>
      </c>
      <c r="F13" s="650"/>
      <c r="G13" s="1001"/>
      <c r="H13" s="985"/>
      <c r="I13" s="985"/>
      <c r="J13" s="985"/>
      <c r="K13" s="985"/>
      <c r="L13" s="985"/>
      <c r="M13" s="630"/>
      <c r="N13" s="983">
        <v>0.3125</v>
      </c>
      <c r="O13" s="763" t="s">
        <v>4437</v>
      </c>
      <c r="P13" s="763" t="s">
        <v>4459</v>
      </c>
      <c r="Q13" s="985">
        <v>6.5219907407407407E-2</v>
      </c>
      <c r="R13" s="780">
        <v>2.6851851851851793E-3</v>
      </c>
      <c r="S13" s="985">
        <v>6.7905092592592586E-2</v>
      </c>
      <c r="T13" s="988">
        <v>18.408044997443326</v>
      </c>
      <c r="U13" s="638">
        <v>0.4012384259259259</v>
      </c>
      <c r="V13" s="763" t="s">
        <v>4460</v>
      </c>
      <c r="W13" s="763" t="s">
        <v>4461</v>
      </c>
      <c r="X13" s="985">
        <v>5.3136574074074072E-2</v>
      </c>
      <c r="Y13" s="780">
        <v>1.8518518518518268E-3</v>
      </c>
      <c r="Z13" s="985">
        <v>5.4988425925925899E-2</v>
      </c>
      <c r="AA13" s="988">
        <v>18.943380340980845</v>
      </c>
      <c r="AB13" s="987">
        <v>0.47706018518518511</v>
      </c>
      <c r="AC13" s="763" t="s">
        <v>4462</v>
      </c>
      <c r="AD13" s="763" t="s">
        <v>4463</v>
      </c>
      <c r="AE13" s="985">
        <v>6.8668981481481595E-2</v>
      </c>
      <c r="AF13" s="780">
        <v>2.7199074074073515E-3</v>
      </c>
      <c r="AG13" s="985">
        <v>7.1388888888888946E-2</v>
      </c>
      <c r="AH13" s="988">
        <v>17.509727626459142</v>
      </c>
      <c r="AI13" s="987">
        <v>0.57622685185185185</v>
      </c>
      <c r="AJ13" s="763" t="s">
        <v>4464</v>
      </c>
      <c r="AK13" s="763" t="s">
        <v>4465</v>
      </c>
      <c r="AL13" s="985">
        <v>5.368055555555562E-2</v>
      </c>
      <c r="AM13" s="780">
        <v>1.87499999999996E-3</v>
      </c>
      <c r="AN13" s="985">
        <v>5.555555555555558E-2</v>
      </c>
      <c r="AO13" s="986">
        <v>15</v>
      </c>
      <c r="AP13" s="987">
        <v>0.65956018518518522</v>
      </c>
      <c r="AQ13" s="763" t="s">
        <v>4466</v>
      </c>
      <c r="AR13" s="763" t="s">
        <v>4467</v>
      </c>
      <c r="AS13" s="985">
        <v>4.9884259259259212E-2</v>
      </c>
      <c r="AT13" s="780">
        <v>1.979166666666643E-3</v>
      </c>
      <c r="AU13" s="985">
        <v>5.1863425925925855E-2</v>
      </c>
      <c r="AV13" s="986">
        <v>12.050881499665252</v>
      </c>
      <c r="AW13" s="989">
        <v>16.682113067655237</v>
      </c>
      <c r="AX13" s="990"/>
      <c r="AY13" s="960"/>
      <c r="AZ13" s="991">
        <v>120</v>
      </c>
      <c r="BA13" s="992">
        <v>185</v>
      </c>
      <c r="BB13" s="992">
        <v>-56.133333333333333</v>
      </c>
      <c r="BC13" s="993">
        <v>248.86666666666667</v>
      </c>
      <c r="BH13" s="1002"/>
    </row>
    <row r="14" spans="1:60" s="468" customFormat="1">
      <c r="A14" s="628">
        <v>5</v>
      </c>
      <c r="B14" s="750" t="s">
        <v>4425</v>
      </c>
      <c r="C14" s="630">
        <v>3</v>
      </c>
      <c r="D14" s="631" t="s">
        <v>4468</v>
      </c>
      <c r="E14" s="631" t="s">
        <v>553</v>
      </c>
      <c r="F14" s="650"/>
      <c r="G14" s="1001"/>
      <c r="H14" s="985"/>
      <c r="I14" s="985"/>
      <c r="J14" s="985"/>
      <c r="K14" s="985"/>
      <c r="L14" s="985"/>
      <c r="M14" s="630"/>
      <c r="N14" s="983">
        <v>0.3125</v>
      </c>
      <c r="O14" s="763" t="s">
        <v>4469</v>
      </c>
      <c r="P14" s="763" t="s">
        <v>4470</v>
      </c>
      <c r="Q14" s="985">
        <v>8.9108796296296255E-2</v>
      </c>
      <c r="R14" s="780">
        <v>1.8865740740741099E-3</v>
      </c>
      <c r="S14" s="985">
        <v>9.0995370370370365E-2</v>
      </c>
      <c r="T14" s="988">
        <v>13.736962604935131</v>
      </c>
      <c r="U14" s="638">
        <v>0.42432870370370368</v>
      </c>
      <c r="V14" s="763" t="s">
        <v>4471</v>
      </c>
      <c r="W14" s="763" t="s">
        <v>4472</v>
      </c>
      <c r="X14" s="985">
        <v>5.7245370370370419E-2</v>
      </c>
      <c r="Y14" s="780">
        <v>1.6898148148147829E-3</v>
      </c>
      <c r="Z14" s="985">
        <v>5.8935185185185202E-2</v>
      </c>
      <c r="AA14" s="988">
        <v>17.674783974862532</v>
      </c>
      <c r="AB14" s="987">
        <v>0.5040972222222222</v>
      </c>
      <c r="AC14" s="763" t="s">
        <v>4473</v>
      </c>
      <c r="AD14" s="763" t="s">
        <v>4474</v>
      </c>
      <c r="AE14" s="985">
        <v>5.6793981481481515E-2</v>
      </c>
      <c r="AF14" s="780">
        <v>4.2361111111111072E-3</v>
      </c>
      <c r="AG14" s="985">
        <v>6.1030092592592622E-2</v>
      </c>
      <c r="AH14" s="988">
        <v>20.481699222454012</v>
      </c>
      <c r="AI14" s="987">
        <v>0.59290509259259261</v>
      </c>
      <c r="AJ14" s="763" t="s">
        <v>4475</v>
      </c>
      <c r="AK14" s="763" t="s">
        <v>4476</v>
      </c>
      <c r="AL14" s="985">
        <v>4.818287037037039E-2</v>
      </c>
      <c r="AM14" s="780">
        <v>3.6458333333333481E-3</v>
      </c>
      <c r="AN14" s="985">
        <v>5.1828703703703738E-2</v>
      </c>
      <c r="AO14" s="986">
        <v>16.078606520768197</v>
      </c>
      <c r="AP14" s="987">
        <v>0.67251157407407414</v>
      </c>
      <c r="AQ14" s="763" t="s">
        <v>4477</v>
      </c>
      <c r="AR14" s="763" t="s">
        <v>4478</v>
      </c>
      <c r="AS14" s="985">
        <v>3.9351851851851749E-2</v>
      </c>
      <c r="AT14" s="780">
        <v>4.7569444444444109E-3</v>
      </c>
      <c r="AU14" s="985">
        <v>4.410879629629616E-2</v>
      </c>
      <c r="AV14" s="986">
        <v>14.169509315140383</v>
      </c>
      <c r="AW14" s="989">
        <v>16.548553916874162</v>
      </c>
      <c r="AX14" s="990"/>
      <c r="AY14" s="960"/>
      <c r="AZ14" s="991">
        <v>120</v>
      </c>
      <c r="BA14" s="992">
        <v>180</v>
      </c>
      <c r="BB14" s="992">
        <v>-59.616666666666667</v>
      </c>
      <c r="BC14" s="993">
        <v>240.38333333333335</v>
      </c>
      <c r="BH14" s="1002"/>
    </row>
    <row r="15" spans="1:60" s="468" customFormat="1">
      <c r="A15" s="628">
        <v>6</v>
      </c>
      <c r="B15" s="750" t="s">
        <v>4425</v>
      </c>
      <c r="C15" s="630">
        <v>7</v>
      </c>
      <c r="D15" s="631" t="s">
        <v>4479</v>
      </c>
      <c r="E15" s="631" t="s">
        <v>4480</v>
      </c>
      <c r="F15" s="650"/>
      <c r="G15" s="1001"/>
      <c r="H15" s="985"/>
      <c r="I15" s="985"/>
      <c r="J15" s="985"/>
      <c r="K15" s="985"/>
      <c r="L15" s="985"/>
      <c r="M15" s="630"/>
      <c r="N15" s="983">
        <v>0.3125</v>
      </c>
      <c r="O15" s="763" t="s">
        <v>4481</v>
      </c>
      <c r="P15" s="763" t="s">
        <v>4482</v>
      </c>
      <c r="Q15" s="985">
        <v>7.8321759259259272E-2</v>
      </c>
      <c r="R15" s="780">
        <v>2.8124999999999956E-3</v>
      </c>
      <c r="S15" s="985">
        <v>8.1134259259259267E-2</v>
      </c>
      <c r="T15" s="988">
        <v>15.406562054208274</v>
      </c>
      <c r="U15" s="638">
        <v>0.41446759259259258</v>
      </c>
      <c r="V15" s="763" t="s">
        <v>4483</v>
      </c>
      <c r="W15" s="763" t="s">
        <v>4484</v>
      </c>
      <c r="X15" s="985">
        <v>6.7071759259259234E-2</v>
      </c>
      <c r="Y15" s="780">
        <v>2.3148148148148806E-3</v>
      </c>
      <c r="Z15" s="985">
        <v>6.9386574074074114E-2</v>
      </c>
      <c r="AA15" s="988">
        <v>15.012510425354463</v>
      </c>
      <c r="AB15" s="987">
        <v>0.50468750000000007</v>
      </c>
      <c r="AC15" s="763" t="s">
        <v>4485</v>
      </c>
      <c r="AD15" s="763" t="s">
        <v>4486</v>
      </c>
      <c r="AE15" s="985">
        <v>6.5416666666666567E-2</v>
      </c>
      <c r="AF15" s="780">
        <v>4.4791666666667007E-3</v>
      </c>
      <c r="AG15" s="985">
        <v>6.9895833333333268E-2</v>
      </c>
      <c r="AH15" s="988">
        <v>17.883755588673623</v>
      </c>
      <c r="AI15" s="987">
        <v>0.60236111111111112</v>
      </c>
      <c r="AJ15" s="763" t="s">
        <v>4487</v>
      </c>
      <c r="AK15" s="763" t="s">
        <v>4488</v>
      </c>
      <c r="AL15" s="985">
        <v>6.6238425925925881E-2</v>
      </c>
      <c r="AM15" s="780">
        <v>3.2291666666667274E-3</v>
      </c>
      <c r="AN15" s="985">
        <v>6.9467592592592609E-2</v>
      </c>
      <c r="AO15" s="986">
        <v>11.996001332889037</v>
      </c>
      <c r="AP15" s="987">
        <v>0.69960648148148152</v>
      </c>
      <c r="AQ15" s="763" t="s">
        <v>4489</v>
      </c>
      <c r="AR15" s="1078">
        <v>0.74736111111111114</v>
      </c>
      <c r="AS15" s="985">
        <v>4.4201388888888804E-2</v>
      </c>
      <c r="AT15" s="780">
        <v>3.5532407407408151E-3</v>
      </c>
      <c r="AU15" s="985">
        <v>4.3587962962962856E-2</v>
      </c>
      <c r="AV15" s="986">
        <v>14.338821030270843</v>
      </c>
      <c r="AW15" s="989">
        <v>14.966222068248744</v>
      </c>
      <c r="AX15" s="990"/>
      <c r="AY15" s="960"/>
      <c r="AZ15" s="991">
        <v>120</v>
      </c>
      <c r="BA15" s="992">
        <v>175</v>
      </c>
      <c r="BB15" s="992">
        <v>-105.61666666666667</v>
      </c>
      <c r="BC15" s="993">
        <v>189.3833333333333</v>
      </c>
      <c r="BH15" s="1002"/>
    </row>
    <row r="16" spans="1:60" s="468" customFormat="1">
      <c r="A16" s="691">
        <v>7</v>
      </c>
      <c r="B16" s="792" t="s">
        <v>4425</v>
      </c>
      <c r="C16" s="650">
        <v>71</v>
      </c>
      <c r="D16" s="651" t="s">
        <v>97</v>
      </c>
      <c r="E16" s="651" t="s">
        <v>98</v>
      </c>
      <c r="F16" s="650" t="s">
        <v>4490</v>
      </c>
      <c r="G16" s="1021"/>
      <c r="H16" s="780"/>
      <c r="I16" s="780"/>
      <c r="J16" s="780"/>
      <c r="K16" s="780"/>
      <c r="L16" s="780"/>
      <c r="M16" s="650"/>
      <c r="N16" s="1022">
        <v>0.3125</v>
      </c>
      <c r="O16" s="764" t="s">
        <v>4491</v>
      </c>
      <c r="P16" s="764" t="s">
        <v>4492</v>
      </c>
      <c r="Q16" s="780">
        <v>6.2708333333333366E-2</v>
      </c>
      <c r="R16" s="780">
        <v>1.1689814814814792E-3</v>
      </c>
      <c r="S16" s="780">
        <v>6.3877314814814845E-2</v>
      </c>
      <c r="T16" s="1023">
        <v>19.568762456966844</v>
      </c>
      <c r="U16" s="1074">
        <v>0.39721064814814816</v>
      </c>
      <c r="V16" s="764" t="s">
        <v>4493</v>
      </c>
      <c r="W16" s="764" t="s">
        <v>4494</v>
      </c>
      <c r="X16" s="780">
        <v>5.1157407407407429E-2</v>
      </c>
      <c r="Y16" s="780">
        <v>2.8935185185180456E-4</v>
      </c>
      <c r="Z16" s="780">
        <v>5.1446759259259234E-2</v>
      </c>
      <c r="AA16" s="1023">
        <v>20.247469066366705</v>
      </c>
      <c r="AB16" s="1025">
        <v>0.46949074074074071</v>
      </c>
      <c r="AC16" s="764" t="s">
        <v>4495</v>
      </c>
      <c r="AD16" s="764" t="s">
        <v>4496</v>
      </c>
      <c r="AE16" s="780">
        <v>6.1747685185185253E-2</v>
      </c>
      <c r="AF16" s="780">
        <v>1.9328703703703765E-3</v>
      </c>
      <c r="AG16" s="780">
        <v>6.3680555555555629E-2</v>
      </c>
      <c r="AH16" s="1023">
        <v>19.629225736095965</v>
      </c>
      <c r="AI16" s="1025">
        <v>0.56094907407407413</v>
      </c>
      <c r="AJ16" s="764" t="s">
        <v>4497</v>
      </c>
      <c r="AK16" s="764" t="s">
        <v>4498</v>
      </c>
      <c r="AL16" s="780">
        <v>5.7638888888888906E-2</v>
      </c>
      <c r="AM16" s="780">
        <v>5.0810185185183876E-3</v>
      </c>
      <c r="AN16" s="780">
        <v>6.2719907407407294E-2</v>
      </c>
      <c r="AO16" s="1027">
        <v>13.286584240634804</v>
      </c>
      <c r="AP16" s="1025">
        <v>0.65144675925925921</v>
      </c>
      <c r="AQ16" s="764"/>
      <c r="AR16" s="764"/>
      <c r="AS16" s="780"/>
      <c r="AT16" s="780"/>
      <c r="AU16" s="780"/>
      <c r="AV16" s="1027"/>
      <c r="AW16" s="1028"/>
      <c r="AX16" s="1075"/>
      <c r="AY16" s="1030"/>
      <c r="AZ16" s="1031"/>
      <c r="BA16" s="1032"/>
      <c r="BB16" s="1032"/>
      <c r="BC16" s="1033"/>
      <c r="BH16" s="1002"/>
    </row>
    <row r="17" spans="1:60" s="468" customFormat="1">
      <c r="A17" s="691">
        <v>8</v>
      </c>
      <c r="B17" s="792" t="s">
        <v>4425</v>
      </c>
      <c r="C17" s="650">
        <v>8</v>
      </c>
      <c r="D17" s="651" t="s">
        <v>4499</v>
      </c>
      <c r="E17" s="651" t="s">
        <v>4000</v>
      </c>
      <c r="F17" s="650" t="s">
        <v>4500</v>
      </c>
      <c r="G17" s="1021"/>
      <c r="H17" s="780"/>
      <c r="I17" s="780"/>
      <c r="J17" s="780"/>
      <c r="K17" s="780"/>
      <c r="L17" s="780"/>
      <c r="M17" s="650"/>
      <c r="N17" s="1022">
        <v>0.3125</v>
      </c>
      <c r="O17" s="764" t="s">
        <v>4501</v>
      </c>
      <c r="P17" s="764" t="s">
        <v>4502</v>
      </c>
      <c r="Q17" s="780">
        <v>6.5243055555555596E-2</v>
      </c>
      <c r="R17" s="780">
        <v>2.8009259259259012E-3</v>
      </c>
      <c r="S17" s="780">
        <v>6.8043981481481497E-2</v>
      </c>
      <c r="T17" s="1023">
        <v>18.370471168566084</v>
      </c>
      <c r="U17" s="1074">
        <v>0.40137731481481481</v>
      </c>
      <c r="V17" s="764" t="s">
        <v>4503</v>
      </c>
      <c r="W17" s="764" t="s">
        <v>4504</v>
      </c>
      <c r="X17" s="780">
        <v>8.0138888888888926E-2</v>
      </c>
      <c r="Y17" s="780">
        <v>2.9629629629628895E-3</v>
      </c>
      <c r="Z17" s="780">
        <v>8.3101851851851816E-2</v>
      </c>
      <c r="AA17" s="1023">
        <v>12.534818941504177</v>
      </c>
      <c r="AB17" s="1025">
        <v>0.50531249999999994</v>
      </c>
      <c r="AC17" s="764" t="s">
        <v>4505</v>
      </c>
      <c r="AD17" s="1080">
        <v>0.57164351851851858</v>
      </c>
      <c r="AE17" s="780">
        <v>6.3171296296296364E-2</v>
      </c>
      <c r="AF17" s="780">
        <v>3.1597222222222721E-3</v>
      </c>
      <c r="AG17" s="780">
        <v>0.93299768518518522</v>
      </c>
      <c r="AH17" s="1023">
        <v>1.339767525523812</v>
      </c>
      <c r="AI17" s="1025">
        <v>1.4660879629629628</v>
      </c>
      <c r="AJ17" s="764"/>
      <c r="AK17" s="764"/>
      <c r="AL17" s="985"/>
      <c r="AM17" s="780"/>
      <c r="AN17" s="780"/>
      <c r="AO17" s="1027"/>
      <c r="AP17" s="1025"/>
      <c r="AQ17" s="764"/>
      <c r="AR17" s="764"/>
      <c r="AS17" s="780"/>
      <c r="AT17" s="780"/>
      <c r="AU17" s="780"/>
      <c r="AV17" s="1027"/>
      <c r="AW17" s="1028"/>
      <c r="AX17" s="1075"/>
      <c r="AY17" s="1030"/>
      <c r="AZ17" s="1031"/>
      <c r="BA17" s="1032"/>
      <c r="BB17" s="1032"/>
      <c r="BC17" s="1033"/>
      <c r="BH17" s="1002"/>
    </row>
    <row r="18" spans="1:60" s="468" customFormat="1">
      <c r="A18" s="691">
        <v>9</v>
      </c>
      <c r="B18" s="792" t="s">
        <v>4425</v>
      </c>
      <c r="C18" s="650">
        <v>72</v>
      </c>
      <c r="D18" s="651" t="s">
        <v>4274</v>
      </c>
      <c r="E18" s="651" t="s">
        <v>1553</v>
      </c>
      <c r="F18" s="650" t="s">
        <v>83</v>
      </c>
      <c r="G18" s="1021"/>
      <c r="H18" s="780"/>
      <c r="I18" s="780"/>
      <c r="J18" s="780"/>
      <c r="K18" s="780"/>
      <c r="L18" s="780"/>
      <c r="M18" s="650"/>
      <c r="N18" s="1022">
        <v>0.3125</v>
      </c>
      <c r="O18" s="764" t="s">
        <v>4506</v>
      </c>
      <c r="P18" s="764" t="s">
        <v>4507</v>
      </c>
      <c r="Q18" s="780">
        <v>8.9074074074074083E-2</v>
      </c>
      <c r="R18" s="780">
        <v>4.69907407407405E-3</v>
      </c>
      <c r="S18" s="780">
        <v>9.3773148148148133E-2</v>
      </c>
      <c r="T18" s="1023">
        <v>13.330041964946926</v>
      </c>
      <c r="U18" s="1074">
        <v>0.42710648148148145</v>
      </c>
      <c r="V18" s="764" t="s">
        <v>4508</v>
      </c>
      <c r="W18" s="764" t="s">
        <v>4509</v>
      </c>
      <c r="X18" s="780">
        <v>5.432870370370374E-2</v>
      </c>
      <c r="Y18" s="780">
        <v>5.243055555555598E-3</v>
      </c>
      <c r="Z18" s="780">
        <v>5.9571759259259338E-2</v>
      </c>
      <c r="AA18" s="1023">
        <v>17.485914124732851</v>
      </c>
      <c r="AB18" s="1025">
        <v>0.5075115740740741</v>
      </c>
      <c r="AC18" s="764"/>
      <c r="AD18" s="764"/>
      <c r="AE18" s="780"/>
      <c r="AF18" s="780"/>
      <c r="AG18" s="780"/>
      <c r="AH18" s="1023"/>
      <c r="AI18" s="1025"/>
      <c r="AJ18" s="764"/>
      <c r="AK18" s="764"/>
      <c r="AL18" s="985"/>
      <c r="AM18" s="780"/>
      <c r="AN18" s="780"/>
      <c r="AO18" s="1027"/>
      <c r="AP18" s="1025"/>
      <c r="AQ18" s="764"/>
      <c r="AR18" s="764"/>
      <c r="AS18" s="780"/>
      <c r="AT18" s="780"/>
      <c r="AU18" s="780"/>
      <c r="AV18" s="1027"/>
      <c r="AW18" s="1028"/>
      <c r="AX18" s="1075"/>
      <c r="AY18" s="1030"/>
      <c r="AZ18" s="1031"/>
      <c r="BA18" s="1032"/>
      <c r="BB18" s="1032"/>
      <c r="BC18" s="1033"/>
      <c r="BH18" s="1002"/>
    </row>
    <row r="19" spans="1:60" s="468" customFormat="1">
      <c r="A19" s="691">
        <v>10</v>
      </c>
      <c r="B19" s="792" t="s">
        <v>4425</v>
      </c>
      <c r="C19" s="650">
        <v>51</v>
      </c>
      <c r="D19" s="651" t="s">
        <v>107</v>
      </c>
      <c r="E19" s="651" t="s">
        <v>1156</v>
      </c>
      <c r="F19" s="650" t="s">
        <v>5243</v>
      </c>
      <c r="G19" s="1021"/>
      <c r="H19" s="780"/>
      <c r="I19" s="780"/>
      <c r="J19" s="780"/>
      <c r="K19" s="780"/>
      <c r="L19" s="780"/>
      <c r="M19" s="650"/>
      <c r="N19" s="1022">
        <v>0.3125</v>
      </c>
      <c r="O19" s="764" t="s">
        <v>5241</v>
      </c>
      <c r="P19" s="764" t="s">
        <v>5242</v>
      </c>
      <c r="Q19" s="780">
        <v>6.2986111111111132E-2</v>
      </c>
      <c r="R19" s="780">
        <v>4.3865740740740566E-3</v>
      </c>
      <c r="S19" s="780">
        <v>6.7372685185185188E-2</v>
      </c>
      <c r="T19" s="1023">
        <v>18.553513142071807</v>
      </c>
      <c r="U19" s="1074">
        <v>0.4007060185185185</v>
      </c>
      <c r="V19" s="764" t="s">
        <v>5244</v>
      </c>
      <c r="W19" s="764" t="s">
        <v>5245</v>
      </c>
      <c r="X19" s="780">
        <v>4.7650462962962992E-2</v>
      </c>
      <c r="Y19" s="780">
        <v>1.4583333333333393E-3</v>
      </c>
      <c r="Z19" s="780">
        <v>4.9108796296296331E-2</v>
      </c>
      <c r="AA19" s="1023">
        <v>21.211407023332544</v>
      </c>
      <c r="AB19" s="1025">
        <v>0.47064814814814815</v>
      </c>
      <c r="AC19" s="764" t="s">
        <v>4666</v>
      </c>
      <c r="AD19" s="764" t="s">
        <v>5246</v>
      </c>
      <c r="AE19" s="780">
        <v>6.0578703703703662E-2</v>
      </c>
      <c r="AF19" s="780">
        <v>1.481481481481528E-3</v>
      </c>
      <c r="AG19" s="780">
        <v>6.206018518518519E-2</v>
      </c>
      <c r="AH19" s="1023">
        <v>20.141738157403953</v>
      </c>
      <c r="AI19" s="1025">
        <v>0.56048611111111113</v>
      </c>
      <c r="AJ19" s="764" t="s">
        <v>5247</v>
      </c>
      <c r="AK19" s="764" t="s">
        <v>5248</v>
      </c>
      <c r="AL19" s="985">
        <v>4.8715277777777732E-2</v>
      </c>
      <c r="AM19" s="780">
        <v>1.8750000000000711E-3</v>
      </c>
      <c r="AN19" s="780">
        <v>5.0590277777777803E-2</v>
      </c>
      <c r="AO19" s="1027">
        <v>16.472203157172274</v>
      </c>
      <c r="AP19" s="1025">
        <v>0.63885416666666672</v>
      </c>
      <c r="AQ19" s="764" t="s">
        <v>1237</v>
      </c>
      <c r="AR19" s="764"/>
      <c r="AS19" s="780"/>
      <c r="AT19" s="780"/>
      <c r="AU19" s="780"/>
      <c r="AV19" s="1027"/>
      <c r="AW19" s="1028"/>
      <c r="AX19" s="1075"/>
      <c r="AY19" s="1030"/>
      <c r="AZ19" s="1031"/>
      <c r="BA19" s="1032"/>
      <c r="BB19" s="1032"/>
      <c r="BC19" s="1033"/>
      <c r="BH19" s="1002"/>
    </row>
    <row r="20" spans="1:60" s="468" customFormat="1">
      <c r="A20" s="691">
        <v>11</v>
      </c>
      <c r="B20" s="792" t="s">
        <v>4425</v>
      </c>
      <c r="C20" s="650">
        <v>61</v>
      </c>
      <c r="D20" s="651" t="s">
        <v>4510</v>
      </c>
      <c r="E20" s="651" t="s">
        <v>4511</v>
      </c>
      <c r="F20" s="650" t="s">
        <v>83</v>
      </c>
      <c r="G20" s="1021"/>
      <c r="H20" s="780"/>
      <c r="I20" s="780"/>
      <c r="J20" s="780"/>
      <c r="K20" s="780"/>
      <c r="L20" s="780"/>
      <c r="M20" s="650"/>
      <c r="N20" s="1022">
        <v>0.3125</v>
      </c>
      <c r="O20" s="764" t="s">
        <v>4512</v>
      </c>
      <c r="P20" s="764" t="s">
        <v>4513</v>
      </c>
      <c r="Q20" s="780">
        <v>6.3032407407407398E-2</v>
      </c>
      <c r="R20" s="780">
        <v>4.0393518518518912E-3</v>
      </c>
      <c r="S20" s="780">
        <v>6.7071759259259289E-2</v>
      </c>
      <c r="T20" s="1023">
        <v>18.636755823986196</v>
      </c>
      <c r="U20" s="1074">
        <v>0.4004050925925926</v>
      </c>
      <c r="V20" s="764" t="s">
        <v>4514</v>
      </c>
      <c r="W20" s="764" t="s">
        <v>4515</v>
      </c>
      <c r="X20" s="780">
        <v>4.8206018518518523E-2</v>
      </c>
      <c r="Y20" s="780">
        <v>3.9120370370370194E-3</v>
      </c>
      <c r="Z20" s="780">
        <v>5.2118055555555542E-2</v>
      </c>
      <c r="AA20" s="1023">
        <v>19.986675549633578</v>
      </c>
      <c r="AB20" s="1025">
        <v>0.47335648148148146</v>
      </c>
      <c r="AC20" s="764" t="s">
        <v>4516</v>
      </c>
      <c r="AD20" s="764" t="s">
        <v>4517</v>
      </c>
      <c r="AE20" s="780">
        <v>5.8472222222222259E-2</v>
      </c>
      <c r="AF20" s="780">
        <v>4.2592592592592959E-3</v>
      </c>
      <c r="AG20" s="780">
        <v>6.2731481481481555E-2</v>
      </c>
      <c r="AH20" s="1023">
        <v>19.926199261992622</v>
      </c>
      <c r="AI20" s="1025">
        <v>0.56386574074074081</v>
      </c>
      <c r="AJ20" s="764" t="s">
        <v>4518</v>
      </c>
      <c r="AK20" s="764" t="s">
        <v>4519</v>
      </c>
      <c r="AL20" s="985">
        <v>4.7743055555555469E-2</v>
      </c>
      <c r="AM20" s="780">
        <v>3.7731481481482199E-3</v>
      </c>
      <c r="AN20" s="780">
        <v>5.1516203703703689E-2</v>
      </c>
      <c r="AO20" s="1027">
        <v>16.176140193215005</v>
      </c>
      <c r="AP20" s="1025">
        <v>0.64315972222222229</v>
      </c>
      <c r="AQ20" s="764"/>
      <c r="AR20" s="764"/>
      <c r="AS20" s="780"/>
      <c r="AT20" s="780"/>
      <c r="AU20" s="780"/>
      <c r="AV20" s="1027"/>
      <c r="AW20" s="1028"/>
      <c r="AX20" s="1075"/>
      <c r="AY20" s="1030"/>
      <c r="AZ20" s="1031"/>
      <c r="BA20" s="1032"/>
      <c r="BB20" s="1032"/>
      <c r="BC20" s="1033"/>
      <c r="BH20" s="1002"/>
    </row>
    <row r="21" spans="1:60">
      <c r="A21" s="611" t="s">
        <v>0</v>
      </c>
      <c r="B21" s="1003" t="s">
        <v>4520</v>
      </c>
      <c r="C21" s="716"/>
      <c r="D21" s="716"/>
      <c r="E21" s="716"/>
      <c r="F21" s="1004"/>
      <c r="G21" s="1005"/>
      <c r="H21" s="1006"/>
      <c r="I21" s="1006"/>
      <c r="J21" s="1006"/>
      <c r="K21" s="1006"/>
      <c r="L21" s="1006"/>
      <c r="M21" s="1007"/>
      <c r="N21" s="1005"/>
      <c r="O21" s="1007"/>
      <c r="P21" s="1007"/>
      <c r="Q21" s="1006"/>
      <c r="R21" s="1008"/>
      <c r="S21" s="1006"/>
      <c r="T21" s="1009"/>
      <c r="U21" s="1006"/>
      <c r="V21" s="1007"/>
      <c r="W21" s="1007"/>
      <c r="X21" s="1006"/>
      <c r="Y21" s="1008"/>
      <c r="Z21" s="1006"/>
      <c r="AA21" s="1009"/>
      <c r="AB21" s="1006"/>
      <c r="AC21" s="1007"/>
      <c r="AD21" s="1007"/>
      <c r="AE21" s="1006"/>
      <c r="AF21" s="1008"/>
      <c r="AG21" s="1006"/>
      <c r="AH21" s="1009"/>
      <c r="AI21" s="1006"/>
      <c r="AJ21" s="1007"/>
      <c r="AK21" s="1007"/>
      <c r="AL21" s="1006"/>
      <c r="AM21" s="1008"/>
      <c r="AN21" s="1006"/>
      <c r="AO21" s="1010"/>
      <c r="AP21" s="1006"/>
      <c r="AQ21" s="1007"/>
      <c r="AR21" s="1007"/>
      <c r="AS21" s="1006"/>
      <c r="AT21" s="1008"/>
      <c r="AU21" s="1006"/>
      <c r="AV21" s="1010"/>
      <c r="AW21" s="1010"/>
      <c r="AX21" s="990"/>
      <c r="AY21" s="960"/>
      <c r="AZ21" s="716" t="s">
        <v>4424</v>
      </c>
      <c r="BA21" s="1009"/>
      <c r="BB21" s="1009"/>
      <c r="BC21" s="1009"/>
      <c r="BH21" s="1011"/>
    </row>
    <row r="22" spans="1:60" s="345" customFormat="1">
      <c r="A22" s="628">
        <v>1</v>
      </c>
      <c r="B22" s="750" t="s">
        <v>4425</v>
      </c>
      <c r="C22" s="630">
        <v>29</v>
      </c>
      <c r="D22" s="631" t="s">
        <v>4521</v>
      </c>
      <c r="E22" s="631" t="s">
        <v>2414</v>
      </c>
      <c r="F22" s="650"/>
      <c r="G22" s="1001"/>
      <c r="H22" s="985"/>
      <c r="I22" s="985"/>
      <c r="J22" s="985"/>
      <c r="K22" s="985"/>
      <c r="L22" s="985"/>
      <c r="M22" s="630"/>
      <c r="N22" s="983">
        <v>0.3125</v>
      </c>
      <c r="O22" s="763" t="s">
        <v>4522</v>
      </c>
      <c r="P22" s="763" t="s">
        <v>4523</v>
      </c>
      <c r="Q22" s="985">
        <v>7.8344907407407405E-2</v>
      </c>
      <c r="R22" s="780">
        <v>1.979166666666643E-3</v>
      </c>
      <c r="S22" s="985">
        <v>8.0324074074074048E-2</v>
      </c>
      <c r="T22" s="988">
        <v>15.561959654178676</v>
      </c>
      <c r="U22" s="638">
        <v>0.41365740740740736</v>
      </c>
      <c r="V22" s="763" t="s">
        <v>4524</v>
      </c>
      <c r="W22" s="763" t="s">
        <v>4525</v>
      </c>
      <c r="X22" s="985">
        <v>6.7835648148148242E-2</v>
      </c>
      <c r="Y22" s="780">
        <v>1.5856481481481E-3</v>
      </c>
      <c r="Z22" s="985">
        <v>6.9421296296296342E-2</v>
      </c>
      <c r="AA22" s="988">
        <v>15.005001667222407</v>
      </c>
      <c r="AB22" s="987">
        <v>0.50391203703703702</v>
      </c>
      <c r="AC22" s="763" t="s">
        <v>4526</v>
      </c>
      <c r="AD22" s="763" t="s">
        <v>4527</v>
      </c>
      <c r="AE22" s="985">
        <v>7.3298611111111134E-2</v>
      </c>
      <c r="AF22" s="780">
        <v>1.8171296296296546E-3</v>
      </c>
      <c r="AG22" s="985">
        <v>7.5115740740740788E-2</v>
      </c>
      <c r="AH22" s="988">
        <v>16.640986132511557</v>
      </c>
      <c r="AI22" s="987">
        <v>0.6068055555555556</v>
      </c>
      <c r="AJ22" s="1078">
        <v>0.66859953703703701</v>
      </c>
      <c r="AK22" s="1078">
        <v>0.67182870370370373</v>
      </c>
      <c r="AL22" s="985">
        <v>6.3495370370370341E-2</v>
      </c>
      <c r="AM22" s="780">
        <v>3.2291666666667274E-3</v>
      </c>
      <c r="AN22" s="985">
        <v>6.1805555555555558E-2</v>
      </c>
      <c r="AO22" s="986">
        <v>13.48314606741573</v>
      </c>
      <c r="AP22" s="987">
        <v>0.69638888888888895</v>
      </c>
      <c r="AQ22" s="1078">
        <v>0.74381944444444448</v>
      </c>
      <c r="AR22" s="1078">
        <v>0.74569444444444455</v>
      </c>
      <c r="AS22" s="985">
        <v>5.1250000000000018E-2</v>
      </c>
      <c r="AT22" s="780">
        <v>1.8750000000000711E-3</v>
      </c>
      <c r="AU22" s="985">
        <v>4.7430555555555531E-2</v>
      </c>
      <c r="AV22" s="986">
        <v>13.177159590043926</v>
      </c>
      <c r="AW22" s="989">
        <v>14.796547472256474</v>
      </c>
      <c r="AX22" s="1012"/>
      <c r="AY22" s="960"/>
      <c r="AZ22" s="991">
        <v>120</v>
      </c>
      <c r="BA22" s="992">
        <v>200</v>
      </c>
      <c r="BB22" s="992">
        <v>0</v>
      </c>
      <c r="BC22" s="993">
        <v>320</v>
      </c>
    </row>
    <row r="23" spans="1:60" s="345" customFormat="1">
      <c r="A23" s="691">
        <v>2</v>
      </c>
      <c r="B23" s="792" t="s">
        <v>4425</v>
      </c>
      <c r="C23" s="650">
        <v>66</v>
      </c>
      <c r="D23" s="651" t="s">
        <v>174</v>
      </c>
      <c r="E23" s="651" t="s">
        <v>1492</v>
      </c>
      <c r="F23" s="650" t="s">
        <v>4490</v>
      </c>
      <c r="G23" s="1021"/>
      <c r="H23" s="780"/>
      <c r="I23" s="780"/>
      <c r="J23" s="780"/>
      <c r="K23" s="780"/>
      <c r="L23" s="780"/>
      <c r="M23" s="650"/>
      <c r="N23" s="1022">
        <v>0.3125</v>
      </c>
      <c r="O23" s="764" t="s">
        <v>4528</v>
      </c>
      <c r="P23" s="764" t="s">
        <v>4529</v>
      </c>
      <c r="Q23" s="780">
        <v>6.2951388888888904E-2</v>
      </c>
      <c r="R23" s="780">
        <v>1.8055555555555602E-3</v>
      </c>
      <c r="S23" s="780">
        <v>6.4756944444444464E-2</v>
      </c>
      <c r="T23" s="1023">
        <v>19.302949061662197</v>
      </c>
      <c r="U23" s="1074">
        <v>0.39809027777777778</v>
      </c>
      <c r="V23" s="764" t="s">
        <v>4530</v>
      </c>
      <c r="W23" s="764" t="s">
        <v>4531</v>
      </c>
      <c r="X23" s="780">
        <v>5.063657407407407E-2</v>
      </c>
      <c r="Y23" s="780">
        <v>1.041666666666663E-3</v>
      </c>
      <c r="Z23" s="780">
        <v>5.1678240740740733E-2</v>
      </c>
      <c r="AA23" s="1023">
        <v>20.156774916013436</v>
      </c>
      <c r="AB23" s="1025">
        <v>0.47060185185185183</v>
      </c>
      <c r="AC23" s="764" t="s">
        <v>4532</v>
      </c>
      <c r="AD23" s="764" t="s">
        <v>4533</v>
      </c>
      <c r="AE23" s="780">
        <v>6.0601851851851907E-2</v>
      </c>
      <c r="AF23" s="780">
        <v>2.3032407407407307E-3</v>
      </c>
      <c r="AG23" s="780">
        <v>6.2905092592592637E-2</v>
      </c>
      <c r="AH23" s="1023">
        <v>19.87120515179393</v>
      </c>
      <c r="AI23" s="1025">
        <v>0.56128472222222225</v>
      </c>
      <c r="AJ23" s="764" t="s">
        <v>4534</v>
      </c>
      <c r="AK23" s="764" t="s">
        <v>4535</v>
      </c>
      <c r="AL23" s="780">
        <v>4.7939814814814796E-2</v>
      </c>
      <c r="AM23" s="780">
        <v>2.2916666666666918E-3</v>
      </c>
      <c r="AN23" s="780">
        <v>5.0231481481481488E-2</v>
      </c>
      <c r="AO23" s="1027">
        <v>16.589861751152075</v>
      </c>
      <c r="AP23" s="1025">
        <v>0.63929398148148153</v>
      </c>
      <c r="AQ23" s="764" t="s">
        <v>4536</v>
      </c>
      <c r="AR23" s="764" t="s">
        <v>4537</v>
      </c>
      <c r="AS23" s="780">
        <v>3.9328703703703671E-2</v>
      </c>
      <c r="AT23" s="780">
        <v>5.2546296296296369E-3</v>
      </c>
      <c r="AU23" s="780">
        <v>4.4583333333333308E-2</v>
      </c>
      <c r="AV23" s="1027">
        <v>14.018691588785046</v>
      </c>
      <c r="AW23" s="1028">
        <v>18.594240950372317</v>
      </c>
      <c r="AX23" s="1029"/>
      <c r="AY23" s="1030"/>
      <c r="AZ23" s="1031"/>
      <c r="BA23" s="1032"/>
      <c r="BB23" s="1032"/>
      <c r="BC23" s="1033"/>
    </row>
    <row r="24" spans="1:60" s="345" customFormat="1">
      <c r="A24" s="691">
        <v>3</v>
      </c>
      <c r="B24" s="792" t="s">
        <v>4425</v>
      </c>
      <c r="C24" s="650">
        <v>17</v>
      </c>
      <c r="D24" s="651" t="s">
        <v>4538</v>
      </c>
      <c r="E24" s="651" t="s">
        <v>244</v>
      </c>
      <c r="F24" s="650" t="s">
        <v>4490</v>
      </c>
      <c r="G24" s="1021"/>
      <c r="H24" s="780"/>
      <c r="I24" s="780"/>
      <c r="J24" s="780"/>
      <c r="K24" s="780"/>
      <c r="L24" s="780"/>
      <c r="M24" s="650"/>
      <c r="N24" s="1022">
        <v>0.3125</v>
      </c>
      <c r="O24" s="764" t="s">
        <v>4427</v>
      </c>
      <c r="P24" s="764" t="s">
        <v>4539</v>
      </c>
      <c r="Q24" s="780">
        <v>6.2962962962962943E-2</v>
      </c>
      <c r="R24" s="780">
        <v>3.3796296296296768E-3</v>
      </c>
      <c r="S24" s="780">
        <v>6.634259259259262E-2</v>
      </c>
      <c r="T24" s="1023">
        <v>18.841591067690157</v>
      </c>
      <c r="U24" s="1074">
        <v>0.39967592592592593</v>
      </c>
      <c r="V24" s="764" t="s">
        <v>4540</v>
      </c>
      <c r="W24" s="764" t="s">
        <v>4541</v>
      </c>
      <c r="X24" s="780">
        <v>4.9027777777777726E-2</v>
      </c>
      <c r="Y24" s="780">
        <v>2.8240740740740899E-3</v>
      </c>
      <c r="Z24" s="780">
        <v>5.1851851851851816E-2</v>
      </c>
      <c r="AA24" s="1023">
        <v>20.089285714285715</v>
      </c>
      <c r="AB24" s="1025">
        <v>0.47236111111111106</v>
      </c>
      <c r="AC24" s="764"/>
      <c r="AD24" s="764"/>
      <c r="AE24" s="780"/>
      <c r="AF24" s="780"/>
      <c r="AG24" s="780"/>
      <c r="AH24" s="1023"/>
      <c r="AI24" s="1025"/>
      <c r="AJ24" s="764"/>
      <c r="AK24" s="764"/>
      <c r="AL24" s="985"/>
      <c r="AM24" s="780"/>
      <c r="AN24" s="780"/>
      <c r="AO24" s="1027"/>
      <c r="AP24" s="1025"/>
      <c r="AQ24" s="764"/>
      <c r="AR24" s="764"/>
      <c r="AS24" s="780"/>
      <c r="AT24" s="780"/>
      <c r="AU24" s="780"/>
      <c r="AV24" s="1027"/>
      <c r="AW24" s="1028"/>
      <c r="AX24" s="1029"/>
      <c r="AY24" s="1030"/>
      <c r="AZ24" s="1031"/>
      <c r="BA24" s="1032"/>
      <c r="BB24" s="1032"/>
      <c r="BC24" s="1033"/>
    </row>
    <row r="25" spans="1:60">
      <c r="A25" s="730" t="s">
        <v>0</v>
      </c>
      <c r="B25" s="1014" t="s">
        <v>4542</v>
      </c>
      <c r="C25" s="1015"/>
      <c r="D25" s="731"/>
      <c r="E25" s="731"/>
      <c r="F25" s="1016"/>
      <c r="G25" s="737"/>
      <c r="H25" s="733"/>
      <c r="I25" s="733"/>
      <c r="J25" s="733"/>
      <c r="K25" s="733"/>
      <c r="L25" s="733"/>
      <c r="M25" s="731"/>
      <c r="N25" s="737"/>
      <c r="O25" s="731"/>
      <c r="P25" s="731"/>
      <c r="Q25" s="733"/>
      <c r="R25" s="746"/>
      <c r="S25" s="733"/>
      <c r="T25" s="1017"/>
      <c r="U25" s="737"/>
      <c r="V25" s="731"/>
      <c r="W25" s="731"/>
      <c r="X25" s="731"/>
      <c r="Y25" s="1016"/>
      <c r="Z25" s="731"/>
      <c r="AA25" s="1017"/>
      <c r="AB25" s="733"/>
      <c r="AC25" s="731"/>
      <c r="AD25" s="731"/>
      <c r="AE25" s="733"/>
      <c r="AF25" s="746"/>
      <c r="AG25" s="733"/>
      <c r="AH25" s="1017"/>
      <c r="AI25" s="733"/>
      <c r="AJ25" s="731"/>
      <c r="AK25" s="731"/>
      <c r="AL25" s="733"/>
      <c r="AM25" s="746"/>
      <c r="AN25" s="733"/>
      <c r="AO25" s="1018"/>
      <c r="AP25" s="733"/>
      <c r="AQ25" s="731"/>
      <c r="AR25" s="731"/>
      <c r="AS25" s="731"/>
      <c r="AT25" s="1016"/>
      <c r="AU25" s="731"/>
      <c r="AV25" s="1018"/>
      <c r="AW25" s="1018"/>
      <c r="AX25" s="1013"/>
      <c r="AY25" s="960"/>
      <c r="AZ25" s="732" t="s">
        <v>3865</v>
      </c>
      <c r="BA25" s="1017"/>
      <c r="BB25" s="1017"/>
      <c r="BC25" s="1017"/>
    </row>
    <row r="26" spans="1:60" s="345" customFormat="1">
      <c r="A26" s="628">
        <v>1</v>
      </c>
      <c r="B26" s="630" t="s">
        <v>3915</v>
      </c>
      <c r="C26" s="630">
        <v>134</v>
      </c>
      <c r="D26" s="631" t="s">
        <v>4543</v>
      </c>
      <c r="E26" s="631" t="s">
        <v>85</v>
      </c>
      <c r="F26" s="650"/>
      <c r="G26" s="1001"/>
      <c r="H26" s="985"/>
      <c r="I26" s="985"/>
      <c r="J26" s="985"/>
      <c r="K26" s="985"/>
      <c r="L26" s="985"/>
      <c r="M26" s="630"/>
      <c r="N26" s="983">
        <v>0.35416666666666702</v>
      </c>
      <c r="O26" s="763" t="s">
        <v>4544</v>
      </c>
      <c r="P26" s="763" t="s">
        <v>4545</v>
      </c>
      <c r="Q26" s="985">
        <v>4.7743055555555247E-2</v>
      </c>
      <c r="R26" s="780">
        <v>4.155092592592502E-3</v>
      </c>
      <c r="S26" s="985">
        <v>5.1898148148147749E-2</v>
      </c>
      <c r="T26" s="988">
        <v>24.085637823371989</v>
      </c>
      <c r="U26" s="1001"/>
      <c r="V26" s="630"/>
      <c r="W26" s="630"/>
      <c r="X26" s="630"/>
      <c r="Y26" s="650"/>
      <c r="Z26" s="630"/>
      <c r="AA26" s="1019"/>
      <c r="AB26" s="987">
        <v>0.42689814814814808</v>
      </c>
      <c r="AC26" s="763" t="s">
        <v>4546</v>
      </c>
      <c r="AD26" s="984" t="s">
        <v>4547</v>
      </c>
      <c r="AE26" s="985">
        <v>5.3761574074074114E-2</v>
      </c>
      <c r="AF26" s="780">
        <v>5.0925925925926485E-3</v>
      </c>
      <c r="AG26" s="985">
        <v>5.8854166666666763E-2</v>
      </c>
      <c r="AH26" s="988">
        <v>21.238938053097346</v>
      </c>
      <c r="AI26" s="987">
        <v>0.50658564814814822</v>
      </c>
      <c r="AJ26" s="763" t="s">
        <v>4548</v>
      </c>
      <c r="AK26" s="763" t="s">
        <v>4549</v>
      </c>
      <c r="AL26" s="985">
        <v>4.0555555555555456E-2</v>
      </c>
      <c r="AM26" s="780">
        <v>1.0509259259259274E-2</v>
      </c>
      <c r="AN26" s="985">
        <v>5.106481481481473E-2</v>
      </c>
      <c r="AO26" s="986">
        <v>16.319129646418855</v>
      </c>
      <c r="AP26" s="985"/>
      <c r="AQ26" s="630"/>
      <c r="AR26" s="630"/>
      <c r="AS26" s="630"/>
      <c r="AT26" s="650"/>
      <c r="AU26" s="630"/>
      <c r="AV26" s="1020"/>
      <c r="AW26" s="989">
        <v>22.030138453300694</v>
      </c>
      <c r="AX26" s="1013"/>
      <c r="AY26" s="960"/>
      <c r="AZ26" s="991">
        <v>80</v>
      </c>
      <c r="BA26" s="992">
        <v>200</v>
      </c>
      <c r="BB26" s="992">
        <v>0</v>
      </c>
      <c r="BC26" s="993">
        <v>280</v>
      </c>
    </row>
    <row r="27" spans="1:60" s="345" customFormat="1">
      <c r="A27" s="628">
        <v>2</v>
      </c>
      <c r="B27" s="630" t="s">
        <v>3915</v>
      </c>
      <c r="C27" s="630">
        <v>707</v>
      </c>
      <c r="D27" s="631" t="s">
        <v>4550</v>
      </c>
      <c r="E27" s="631" t="s">
        <v>4551</v>
      </c>
      <c r="F27" s="650"/>
      <c r="G27" s="1001"/>
      <c r="H27" s="985"/>
      <c r="I27" s="985"/>
      <c r="J27" s="985"/>
      <c r="K27" s="985"/>
      <c r="L27" s="985"/>
      <c r="M27" s="630"/>
      <c r="N27" s="983">
        <v>0.35416666666666702</v>
      </c>
      <c r="O27" s="763" t="s">
        <v>4552</v>
      </c>
      <c r="P27" s="763" t="s">
        <v>4553</v>
      </c>
      <c r="Q27" s="985">
        <v>5.0856481481481142E-2</v>
      </c>
      <c r="R27" s="780">
        <v>4.4444444444444176E-3</v>
      </c>
      <c r="S27" s="985">
        <v>5.5300925925925559E-2</v>
      </c>
      <c r="T27" s="988">
        <v>22.603599832565926</v>
      </c>
      <c r="U27" s="1001"/>
      <c r="V27" s="630"/>
      <c r="W27" s="630"/>
      <c r="X27" s="630"/>
      <c r="Y27" s="650"/>
      <c r="Z27" s="630"/>
      <c r="AA27" s="1019"/>
      <c r="AB27" s="987">
        <v>0.43030092592592589</v>
      </c>
      <c r="AC27" s="763" t="s">
        <v>4554</v>
      </c>
      <c r="AD27" s="984" t="s">
        <v>4555</v>
      </c>
      <c r="AE27" s="985">
        <v>5.0879629629629664E-2</v>
      </c>
      <c r="AF27" s="780">
        <v>1.6666666666666496E-3</v>
      </c>
      <c r="AG27" s="985">
        <v>5.2546296296296313E-2</v>
      </c>
      <c r="AH27" s="988">
        <v>23.78854625550661</v>
      </c>
      <c r="AI27" s="987">
        <v>0.50368055555555558</v>
      </c>
      <c r="AJ27" s="763" t="s">
        <v>4556</v>
      </c>
      <c r="AK27" s="763" t="s">
        <v>4557</v>
      </c>
      <c r="AL27" s="985">
        <v>4.354166666666659E-2</v>
      </c>
      <c r="AM27" s="780">
        <v>6.8402777777778478E-3</v>
      </c>
      <c r="AN27" s="985">
        <v>5.0381944444444438E-2</v>
      </c>
      <c r="AO27" s="986">
        <v>16.540317022742936</v>
      </c>
      <c r="AP27" s="985"/>
      <c r="AQ27" s="630"/>
      <c r="AR27" s="630"/>
      <c r="AS27" s="630"/>
      <c r="AT27" s="650"/>
      <c r="AU27" s="630"/>
      <c r="AV27" s="1020"/>
      <c r="AW27" s="989">
        <v>22.01834862385321</v>
      </c>
      <c r="AX27" s="1013"/>
      <c r="AY27" s="960"/>
      <c r="AZ27" s="991">
        <v>80</v>
      </c>
      <c r="BA27" s="992"/>
      <c r="BB27" s="992"/>
      <c r="BC27" s="993">
        <v>280</v>
      </c>
    </row>
    <row r="28" spans="1:60" s="345" customFormat="1">
      <c r="A28" s="628">
        <v>3</v>
      </c>
      <c r="B28" s="750" t="s">
        <v>4425</v>
      </c>
      <c r="C28" s="630">
        <v>120</v>
      </c>
      <c r="D28" s="631" t="s">
        <v>4558</v>
      </c>
      <c r="E28" s="631" t="s">
        <v>118</v>
      </c>
      <c r="F28" s="650"/>
      <c r="G28" s="1001"/>
      <c r="H28" s="985"/>
      <c r="I28" s="985"/>
      <c r="J28" s="985"/>
      <c r="K28" s="985"/>
      <c r="L28" s="985"/>
      <c r="M28" s="630"/>
      <c r="N28" s="983">
        <v>0.35416666666666702</v>
      </c>
      <c r="O28" s="763" t="s">
        <v>4559</v>
      </c>
      <c r="P28" s="763" t="s">
        <v>4560</v>
      </c>
      <c r="Q28" s="985">
        <v>4.9513888888888524E-2</v>
      </c>
      <c r="R28" s="780">
        <v>4.2476851851852016E-3</v>
      </c>
      <c r="S28" s="985">
        <v>5.3761574074073726E-2</v>
      </c>
      <c r="T28" s="988">
        <v>23.250807319698602</v>
      </c>
      <c r="U28" s="1001"/>
      <c r="V28" s="630"/>
      <c r="W28" s="630"/>
      <c r="X28" s="630"/>
      <c r="Y28" s="650"/>
      <c r="Z28" s="630"/>
      <c r="AA28" s="1019"/>
      <c r="AB28" s="987">
        <v>0.42876157407407406</v>
      </c>
      <c r="AC28" s="763" t="s">
        <v>4561</v>
      </c>
      <c r="AD28" s="984" t="s">
        <v>4562</v>
      </c>
      <c r="AE28" s="985">
        <v>5.2025462962963009E-2</v>
      </c>
      <c r="AF28" s="780">
        <v>4.0509259259258745E-3</v>
      </c>
      <c r="AG28" s="985">
        <v>5.6076388888888884E-2</v>
      </c>
      <c r="AH28" s="988">
        <v>22.291021671826627</v>
      </c>
      <c r="AI28" s="987">
        <v>0.50567129629629626</v>
      </c>
      <c r="AJ28" s="763" t="s">
        <v>4563</v>
      </c>
      <c r="AK28" s="763" t="s">
        <v>4564</v>
      </c>
      <c r="AL28" s="985">
        <v>4.341435185185194E-2</v>
      </c>
      <c r="AM28" s="780">
        <v>8.8888888888888351E-3</v>
      </c>
      <c r="AN28" s="985">
        <v>5.2303240740740775E-2</v>
      </c>
      <c r="AO28" s="986">
        <v>15.932728479752159</v>
      </c>
      <c r="AP28" s="985"/>
      <c r="AQ28" s="630"/>
      <c r="AR28" s="630"/>
      <c r="AS28" s="630"/>
      <c r="AT28" s="650"/>
      <c r="AU28" s="630"/>
      <c r="AV28" s="1020"/>
      <c r="AW28" s="989">
        <v>21.750623064723211</v>
      </c>
      <c r="AX28" s="1013"/>
      <c r="AY28" s="960"/>
      <c r="AZ28" s="991">
        <v>96</v>
      </c>
      <c r="BA28" s="992">
        <v>190</v>
      </c>
      <c r="BB28" s="992">
        <v>-2.8</v>
      </c>
      <c r="BC28" s="993">
        <v>283.2</v>
      </c>
    </row>
    <row r="29" spans="1:60" s="345" customFormat="1">
      <c r="A29" s="628">
        <v>4</v>
      </c>
      <c r="B29" s="630" t="s">
        <v>3915</v>
      </c>
      <c r="C29" s="630">
        <v>172</v>
      </c>
      <c r="D29" s="631" t="s">
        <v>4565</v>
      </c>
      <c r="E29" s="631" t="s">
        <v>4566</v>
      </c>
      <c r="F29" s="650"/>
      <c r="G29" s="1001"/>
      <c r="H29" s="985"/>
      <c r="I29" s="985"/>
      <c r="J29" s="985"/>
      <c r="K29" s="985"/>
      <c r="L29" s="985"/>
      <c r="M29" s="630"/>
      <c r="N29" s="983">
        <v>0.35416666666666702</v>
      </c>
      <c r="O29" s="763" t="s">
        <v>4567</v>
      </c>
      <c r="P29" s="763" t="s">
        <v>4568</v>
      </c>
      <c r="Q29" s="985">
        <v>4.7754629629629286E-2</v>
      </c>
      <c r="R29" s="780">
        <v>4.69907407407405E-3</v>
      </c>
      <c r="S29" s="985">
        <v>5.2453703703703336E-2</v>
      </c>
      <c r="T29" s="988">
        <v>23.830538393645188</v>
      </c>
      <c r="U29" s="1001"/>
      <c r="V29" s="630"/>
      <c r="W29" s="630"/>
      <c r="X29" s="630"/>
      <c r="Y29" s="650"/>
      <c r="Z29" s="630"/>
      <c r="AA29" s="1019"/>
      <c r="AB29" s="987">
        <v>0.42745370370370367</v>
      </c>
      <c r="AC29" s="763" t="s">
        <v>4569</v>
      </c>
      <c r="AD29" s="984" t="s">
        <v>4570</v>
      </c>
      <c r="AE29" s="985">
        <v>5.8472222222222259E-2</v>
      </c>
      <c r="AF29" s="780">
        <v>4.8263888888888662E-3</v>
      </c>
      <c r="AG29" s="985">
        <v>6.3298611111111125E-2</v>
      </c>
      <c r="AH29" s="988">
        <v>19.747668678003294</v>
      </c>
      <c r="AI29" s="987">
        <v>0.51158564814814811</v>
      </c>
      <c r="AJ29" s="763" t="s">
        <v>4571</v>
      </c>
      <c r="AK29" s="763" t="s">
        <v>4572</v>
      </c>
      <c r="AL29" s="985">
        <v>3.8171296296296342E-2</v>
      </c>
      <c r="AM29" s="780">
        <v>1.9548611111111169E-2</v>
      </c>
      <c r="AN29" s="985">
        <v>5.7719907407407511E-2</v>
      </c>
      <c r="AO29" s="986">
        <v>14.43753759775416</v>
      </c>
      <c r="AP29" s="985"/>
      <c r="AQ29" s="630"/>
      <c r="AR29" s="630"/>
      <c r="AS29" s="630"/>
      <c r="AT29" s="650"/>
      <c r="AU29" s="630"/>
      <c r="AV29" s="1020"/>
      <c r="AW29" s="989">
        <v>21.65576359124746</v>
      </c>
      <c r="AX29" s="1013"/>
      <c r="AY29" s="960"/>
      <c r="AZ29" s="991">
        <v>80</v>
      </c>
      <c r="BA29" s="992">
        <v>185</v>
      </c>
      <c r="BB29" s="992">
        <v>-3.7666666666666666</v>
      </c>
      <c r="BC29" s="993">
        <v>261.2</v>
      </c>
    </row>
    <row r="30" spans="1:60" s="345" customFormat="1">
      <c r="A30" s="628">
        <v>5</v>
      </c>
      <c r="B30" s="750" t="s">
        <v>4425</v>
      </c>
      <c r="C30" s="630">
        <v>159</v>
      </c>
      <c r="D30" s="1082" t="s">
        <v>4288</v>
      </c>
      <c r="E30" s="631" t="s">
        <v>5238</v>
      </c>
      <c r="F30" s="650"/>
      <c r="G30" s="1001"/>
      <c r="H30" s="985"/>
      <c r="I30" s="985"/>
      <c r="J30" s="985"/>
      <c r="K30" s="985"/>
      <c r="L30" s="985"/>
      <c r="M30" s="630"/>
      <c r="N30" s="983">
        <v>0.35416666666666702</v>
      </c>
      <c r="O30" s="763" t="s">
        <v>4573</v>
      </c>
      <c r="P30" s="763" t="s">
        <v>4574</v>
      </c>
      <c r="Q30" s="985">
        <v>5.7002314814814437E-2</v>
      </c>
      <c r="R30" s="780">
        <v>1.1226851851852127E-3</v>
      </c>
      <c r="S30" s="985">
        <v>5.8124999999999649E-2</v>
      </c>
      <c r="T30" s="988">
        <v>21.50537634408602</v>
      </c>
      <c r="U30" s="1001"/>
      <c r="V30" s="630"/>
      <c r="W30" s="630"/>
      <c r="X30" s="630"/>
      <c r="Y30" s="650"/>
      <c r="Z30" s="630"/>
      <c r="AA30" s="1019"/>
      <c r="AB30" s="987">
        <v>0.43312499999999998</v>
      </c>
      <c r="AC30" s="763" t="s">
        <v>4575</v>
      </c>
      <c r="AD30" s="984" t="s">
        <v>4576</v>
      </c>
      <c r="AE30" s="985">
        <v>5.2743055555555529E-2</v>
      </c>
      <c r="AF30" s="780">
        <v>2.9398148148148673E-3</v>
      </c>
      <c r="AG30" s="985">
        <v>5.5682870370370396E-2</v>
      </c>
      <c r="AH30" s="988">
        <v>22.448555393889006</v>
      </c>
      <c r="AI30" s="987">
        <v>0.50964120370370369</v>
      </c>
      <c r="AJ30" s="763" t="s">
        <v>4577</v>
      </c>
      <c r="AK30" s="763" t="s">
        <v>4578</v>
      </c>
      <c r="AL30" s="985">
        <v>4.3425925925925868E-2</v>
      </c>
      <c r="AM30" s="780">
        <v>6.2152777777778612E-3</v>
      </c>
      <c r="AN30" s="985">
        <v>4.9641203703703729E-2</v>
      </c>
      <c r="AO30" s="986">
        <v>16.787129867101889</v>
      </c>
      <c r="AP30" s="985"/>
      <c r="AQ30" s="630"/>
      <c r="AR30" s="630"/>
      <c r="AS30" s="630"/>
      <c r="AT30" s="650"/>
      <c r="AU30" s="630"/>
      <c r="AV30" s="1020"/>
      <c r="AW30" s="989">
        <v>21.199852778800146</v>
      </c>
      <c r="AX30" s="1013"/>
      <c r="AY30" s="960"/>
      <c r="AZ30" s="991">
        <v>96</v>
      </c>
      <c r="BA30" s="992">
        <v>180</v>
      </c>
      <c r="BB30" s="992">
        <v>-8.5333333333333332</v>
      </c>
      <c r="BC30" s="993">
        <v>267.46666666666664</v>
      </c>
    </row>
    <row r="31" spans="1:60" s="345" customFormat="1">
      <c r="A31" s="628">
        <v>6</v>
      </c>
      <c r="B31" s="750" t="s">
        <v>4425</v>
      </c>
      <c r="C31" s="630">
        <v>161</v>
      </c>
      <c r="D31" s="631" t="s">
        <v>4579</v>
      </c>
      <c r="E31" s="631" t="s">
        <v>110</v>
      </c>
      <c r="F31" s="650"/>
      <c r="G31" s="1001"/>
      <c r="H31" s="985"/>
      <c r="I31" s="985"/>
      <c r="J31" s="985"/>
      <c r="K31" s="985"/>
      <c r="L31" s="985"/>
      <c r="M31" s="630"/>
      <c r="N31" s="983">
        <v>0.35416666666666702</v>
      </c>
      <c r="O31" s="763" t="s">
        <v>4580</v>
      </c>
      <c r="P31" s="763" t="s">
        <v>4581</v>
      </c>
      <c r="Q31" s="985">
        <v>5.6990740740740398E-2</v>
      </c>
      <c r="R31" s="780">
        <v>2.4884259259259078E-3</v>
      </c>
      <c r="S31" s="985">
        <v>5.9479166666666305E-2</v>
      </c>
      <c r="T31" s="988">
        <v>21.015761821366024</v>
      </c>
      <c r="U31" s="1001"/>
      <c r="V31" s="630"/>
      <c r="W31" s="630"/>
      <c r="X31" s="630"/>
      <c r="Y31" s="650"/>
      <c r="Z31" s="630"/>
      <c r="AA31" s="1019"/>
      <c r="AB31" s="987">
        <v>0.43447916666666664</v>
      </c>
      <c r="AC31" s="763" t="s">
        <v>4582</v>
      </c>
      <c r="AD31" s="984" t="s">
        <v>4583</v>
      </c>
      <c r="AE31" s="985">
        <v>5.3865740740740742E-2</v>
      </c>
      <c r="AF31" s="780">
        <v>1.7708333333333881E-3</v>
      </c>
      <c r="AG31" s="985">
        <v>5.563657407407413E-2</v>
      </c>
      <c r="AH31" s="988">
        <v>22.46723528188059</v>
      </c>
      <c r="AI31" s="987">
        <v>0.51094907407407408</v>
      </c>
      <c r="AJ31" s="763" t="s">
        <v>4584</v>
      </c>
      <c r="AK31" s="763" t="s">
        <v>4585</v>
      </c>
      <c r="AL31" s="985">
        <v>4.2152777777777817E-2</v>
      </c>
      <c r="AM31" s="780">
        <v>6.1574074074073337E-3</v>
      </c>
      <c r="AN31" s="985">
        <v>4.831018518518515E-2</v>
      </c>
      <c r="AO31" s="986">
        <v>17.249640632486827</v>
      </c>
      <c r="AP31" s="985"/>
      <c r="AQ31" s="630"/>
      <c r="AR31" s="630"/>
      <c r="AS31" s="630"/>
      <c r="AT31" s="650"/>
      <c r="AU31" s="630"/>
      <c r="AV31" s="1020"/>
      <c r="AW31" s="989">
        <v>21.195172210774214</v>
      </c>
      <c r="AX31" s="1013"/>
      <c r="AY31" s="960"/>
      <c r="AZ31" s="991">
        <v>96</v>
      </c>
      <c r="BA31" s="992">
        <v>175</v>
      </c>
      <c r="BB31" s="992">
        <v>-8.5833333333333339</v>
      </c>
      <c r="BC31" s="993">
        <v>262.39999999999998</v>
      </c>
    </row>
    <row r="32" spans="1:60" s="345" customFormat="1">
      <c r="A32" s="628">
        <v>7</v>
      </c>
      <c r="B32" s="630" t="s">
        <v>3915</v>
      </c>
      <c r="C32" s="630">
        <v>185</v>
      </c>
      <c r="D32" s="631" t="s">
        <v>4586</v>
      </c>
      <c r="E32" s="631" t="s">
        <v>238</v>
      </c>
      <c r="F32" s="650"/>
      <c r="G32" s="1001"/>
      <c r="H32" s="985"/>
      <c r="I32" s="985"/>
      <c r="J32" s="985"/>
      <c r="K32" s="985"/>
      <c r="L32" s="985"/>
      <c r="M32" s="630"/>
      <c r="N32" s="983">
        <v>0.35416666666666702</v>
      </c>
      <c r="O32" s="763" t="s">
        <v>4587</v>
      </c>
      <c r="P32" s="763" t="s">
        <v>4588</v>
      </c>
      <c r="Q32" s="985">
        <v>5.4884259259258883E-2</v>
      </c>
      <c r="R32" s="780">
        <v>1.192129629629668E-3</v>
      </c>
      <c r="S32" s="985">
        <v>5.6076388888888551E-2</v>
      </c>
      <c r="T32" s="988">
        <v>22.291021671826627</v>
      </c>
      <c r="U32" s="1001"/>
      <c r="V32" s="630"/>
      <c r="W32" s="630"/>
      <c r="X32" s="630"/>
      <c r="Y32" s="650"/>
      <c r="Z32" s="630"/>
      <c r="AA32" s="1019"/>
      <c r="AB32" s="987">
        <v>0.43107638888888888</v>
      </c>
      <c r="AC32" s="763" t="s">
        <v>4589</v>
      </c>
      <c r="AD32" s="984" t="s">
        <v>4590</v>
      </c>
      <c r="AE32" s="985">
        <v>5.8252314814814854E-2</v>
      </c>
      <c r="AF32" s="780">
        <v>1.9675925925925486E-3</v>
      </c>
      <c r="AG32" s="985">
        <v>6.0219907407407403E-2</v>
      </c>
      <c r="AH32" s="988">
        <v>20.757255429559869</v>
      </c>
      <c r="AI32" s="987">
        <v>0.5121296296296296</v>
      </c>
      <c r="AJ32" s="763" t="s">
        <v>4591</v>
      </c>
      <c r="AK32" s="763" t="s">
        <v>4592</v>
      </c>
      <c r="AL32" s="985">
        <v>4.5231481481481484E-2</v>
      </c>
      <c r="AM32" s="780">
        <v>3.1481481481481222E-3</v>
      </c>
      <c r="AN32" s="985">
        <v>4.8379629629629606E-2</v>
      </c>
      <c r="AO32" s="986">
        <v>17.224880382775122</v>
      </c>
      <c r="AP32" s="985"/>
      <c r="AQ32" s="630"/>
      <c r="AR32" s="630"/>
      <c r="AS32" s="630"/>
      <c r="AT32" s="650"/>
      <c r="AU32" s="630"/>
      <c r="AV32" s="1020"/>
      <c r="AW32" s="989">
        <v>20.63628546861565</v>
      </c>
      <c r="AX32" s="1013"/>
      <c r="AY32" s="960"/>
      <c r="AZ32" s="991">
        <v>80</v>
      </c>
      <c r="BA32" s="992">
        <v>170</v>
      </c>
      <c r="BB32" s="992">
        <v>-14.716666666666667</v>
      </c>
      <c r="BC32" s="993">
        <v>235.28333333333339</v>
      </c>
    </row>
    <row r="33" spans="1:56" s="345" customFormat="1">
      <c r="A33" s="628">
        <v>8</v>
      </c>
      <c r="B33" s="630" t="s">
        <v>3915</v>
      </c>
      <c r="C33" s="630">
        <v>135</v>
      </c>
      <c r="D33" s="631" t="s">
        <v>4593</v>
      </c>
      <c r="E33" s="631" t="s">
        <v>4594</v>
      </c>
      <c r="F33" s="650"/>
      <c r="G33" s="1001"/>
      <c r="H33" s="985"/>
      <c r="I33" s="985"/>
      <c r="J33" s="985"/>
      <c r="K33" s="985"/>
      <c r="L33" s="985"/>
      <c r="M33" s="630"/>
      <c r="N33" s="983">
        <v>0.35416666666666702</v>
      </c>
      <c r="O33" s="763" t="s">
        <v>4595</v>
      </c>
      <c r="P33" s="763" t="s">
        <v>4596</v>
      </c>
      <c r="Q33" s="985">
        <v>6.0358796296295925E-2</v>
      </c>
      <c r="R33" s="780">
        <v>1.0648148148148517E-3</v>
      </c>
      <c r="S33" s="985">
        <v>6.1423611111110776E-2</v>
      </c>
      <c r="T33" s="988">
        <v>20.350480497456186</v>
      </c>
      <c r="U33" s="1001"/>
      <c r="V33" s="630"/>
      <c r="W33" s="630"/>
      <c r="X33" s="630"/>
      <c r="Y33" s="650"/>
      <c r="Z33" s="630"/>
      <c r="AA33" s="1019"/>
      <c r="AB33" s="987">
        <v>0.43642361111111111</v>
      </c>
      <c r="AC33" s="763" t="s">
        <v>4597</v>
      </c>
      <c r="AD33" s="984" t="s">
        <v>4598</v>
      </c>
      <c r="AE33" s="985">
        <v>6.0023148148148131E-2</v>
      </c>
      <c r="AF33" s="780">
        <v>1.481481481481528E-3</v>
      </c>
      <c r="AG33" s="985">
        <v>6.1504629629629659E-2</v>
      </c>
      <c r="AH33" s="988">
        <v>20.323673315769664</v>
      </c>
      <c r="AI33" s="987">
        <v>0.51876157407407408</v>
      </c>
      <c r="AJ33" s="763" t="s">
        <v>4599</v>
      </c>
      <c r="AK33" s="1078">
        <v>0.56137731481481479</v>
      </c>
      <c r="AL33" s="985">
        <v>3.8796296296296329E-2</v>
      </c>
      <c r="AM33" s="780">
        <v>3.8194444444443754E-3</v>
      </c>
      <c r="AN33" s="985">
        <v>9.490740740740744E-4</v>
      </c>
      <c r="AO33" s="986">
        <v>19.554589896795221</v>
      </c>
      <c r="AP33" s="985"/>
      <c r="AQ33" s="630"/>
      <c r="AR33" s="630"/>
      <c r="AS33" s="630"/>
      <c r="AT33" s="650"/>
      <c r="AU33" s="630"/>
      <c r="AV33" s="1020"/>
      <c r="AW33" s="989">
        <v>20.611178701782009</v>
      </c>
      <c r="AX33" s="1013"/>
      <c r="AY33" s="960"/>
      <c r="AZ33" s="991">
        <v>80</v>
      </c>
      <c r="BA33" s="992">
        <v>165</v>
      </c>
      <c r="BB33" s="992">
        <v>-15</v>
      </c>
      <c r="BC33" s="993">
        <v>230</v>
      </c>
    </row>
    <row r="34" spans="1:56" s="345" customFormat="1">
      <c r="A34" s="628">
        <v>9</v>
      </c>
      <c r="B34" s="750" t="s">
        <v>4425</v>
      </c>
      <c r="C34" s="630">
        <v>145</v>
      </c>
      <c r="D34" s="631" t="s">
        <v>4600</v>
      </c>
      <c r="E34" s="631" t="s">
        <v>4601</v>
      </c>
      <c r="F34" s="650"/>
      <c r="G34" s="1001"/>
      <c r="H34" s="985"/>
      <c r="I34" s="985"/>
      <c r="J34" s="985"/>
      <c r="K34" s="985"/>
      <c r="L34" s="985"/>
      <c r="M34" s="630"/>
      <c r="N34" s="983">
        <v>0.35416666666666702</v>
      </c>
      <c r="O34" s="763" t="s">
        <v>4602</v>
      </c>
      <c r="P34" s="763" t="s">
        <v>4603</v>
      </c>
      <c r="Q34" s="985">
        <v>5.3391203703703372E-2</v>
      </c>
      <c r="R34" s="780">
        <v>1.8518518518518268E-3</v>
      </c>
      <c r="S34" s="985">
        <v>5.5243055555555198E-2</v>
      </c>
      <c r="T34" s="988">
        <v>22.62727844123193</v>
      </c>
      <c r="U34" s="1001"/>
      <c r="V34" s="630"/>
      <c r="W34" s="630"/>
      <c r="X34" s="630"/>
      <c r="Y34" s="650"/>
      <c r="Z34" s="630"/>
      <c r="AA34" s="1019"/>
      <c r="AB34" s="987">
        <v>0.43024305555555553</v>
      </c>
      <c r="AC34" s="763" t="s">
        <v>4604</v>
      </c>
      <c r="AD34" s="984" t="s">
        <v>4605</v>
      </c>
      <c r="AE34" s="985">
        <v>5.2094907407407409E-2</v>
      </c>
      <c r="AF34" s="780">
        <v>4.6527777777777835E-3</v>
      </c>
      <c r="AG34" s="985">
        <v>5.6747685185185193E-2</v>
      </c>
      <c r="AH34" s="988">
        <v>22.027330205996325</v>
      </c>
      <c r="AI34" s="987">
        <v>0.50782407407407404</v>
      </c>
      <c r="AJ34" s="763" t="s">
        <v>4606</v>
      </c>
      <c r="AK34" s="763" t="s">
        <v>4607</v>
      </c>
      <c r="AL34" s="985">
        <v>5.5057870370370465E-2</v>
      </c>
      <c r="AM34" s="780">
        <v>5.5439814814813859E-3</v>
      </c>
      <c r="AN34" s="985">
        <v>6.0601851851851851E-2</v>
      </c>
      <c r="AO34" s="986">
        <v>13.750954927425516</v>
      </c>
      <c r="AP34" s="985"/>
      <c r="AQ34" s="630"/>
      <c r="AR34" s="630"/>
      <c r="AS34" s="630"/>
      <c r="AT34" s="650"/>
      <c r="AU34" s="630"/>
      <c r="AV34" s="1020"/>
      <c r="AW34" s="989">
        <v>19.954271461234672</v>
      </c>
      <c r="AX34" s="1013"/>
      <c r="AY34" s="960"/>
      <c r="AZ34" s="991">
        <v>96</v>
      </c>
      <c r="BA34" s="992">
        <v>160</v>
      </c>
      <c r="BB34" s="992">
        <v>-22.666666666666668</v>
      </c>
      <c r="BC34" s="993">
        <v>233.33333333333331</v>
      </c>
    </row>
    <row r="35" spans="1:56" s="345" customFormat="1">
      <c r="A35" s="628">
        <v>10</v>
      </c>
      <c r="B35" s="630" t="s">
        <v>3915</v>
      </c>
      <c r="C35" s="630">
        <v>488</v>
      </c>
      <c r="D35" s="631" t="s">
        <v>4608</v>
      </c>
      <c r="E35" s="631" t="s">
        <v>4609</v>
      </c>
      <c r="F35" s="650"/>
      <c r="G35" s="1001"/>
      <c r="H35" s="985"/>
      <c r="I35" s="985"/>
      <c r="J35" s="985"/>
      <c r="K35" s="985"/>
      <c r="L35" s="985"/>
      <c r="M35" s="630"/>
      <c r="N35" s="983">
        <v>0.35416666666666702</v>
      </c>
      <c r="O35" s="763" t="s">
        <v>4610</v>
      </c>
      <c r="P35" s="763" t="s">
        <v>4611</v>
      </c>
      <c r="Q35" s="985">
        <v>5.9675925925925577E-2</v>
      </c>
      <c r="R35" s="780">
        <v>2.3611111111110916E-3</v>
      </c>
      <c r="S35" s="985">
        <v>6.2037037037036669E-2</v>
      </c>
      <c r="T35" s="988">
        <v>20.149253731343283</v>
      </c>
      <c r="U35" s="1001"/>
      <c r="V35" s="630"/>
      <c r="W35" s="630"/>
      <c r="X35" s="630"/>
      <c r="Y35" s="650"/>
      <c r="Z35" s="630"/>
      <c r="AA35" s="1019"/>
      <c r="AB35" s="987">
        <v>0.437037037037037</v>
      </c>
      <c r="AC35" s="763" t="s">
        <v>4612</v>
      </c>
      <c r="AD35" s="984" t="s">
        <v>4613</v>
      </c>
      <c r="AE35" s="985">
        <v>5.9328703703703745E-2</v>
      </c>
      <c r="AF35" s="780">
        <v>1.6319444444444775E-3</v>
      </c>
      <c r="AG35" s="985">
        <v>6.0960648148148222E-2</v>
      </c>
      <c r="AH35" s="988">
        <v>20.505031327131196</v>
      </c>
      <c r="AI35" s="987">
        <v>0.51883101851851854</v>
      </c>
      <c r="AJ35" s="763" t="s">
        <v>4614</v>
      </c>
      <c r="AK35" s="763" t="s">
        <v>790</v>
      </c>
      <c r="AL35" s="985">
        <v>4.7083333333333255E-2</v>
      </c>
      <c r="AM35" s="780">
        <v>2.4652777777778301E-3</v>
      </c>
      <c r="AN35" s="985">
        <v>4.9548611111111085E-2</v>
      </c>
      <c r="AO35" s="986">
        <v>16.818500350385424</v>
      </c>
      <c r="AP35" s="985"/>
      <c r="AQ35" s="630"/>
      <c r="AR35" s="630"/>
      <c r="AS35" s="630"/>
      <c r="AT35" s="650"/>
      <c r="AU35" s="630"/>
      <c r="AV35" s="1020"/>
      <c r="AW35" s="989">
        <v>19.598502892140186</v>
      </c>
      <c r="AX35" s="1013"/>
      <c r="AY35" s="960"/>
      <c r="AZ35" s="991">
        <v>80</v>
      </c>
      <c r="BA35" s="992">
        <v>155</v>
      </c>
      <c r="BB35" s="992">
        <v>-27.033333333333335</v>
      </c>
      <c r="BC35" s="993">
        <v>207.96666666666664</v>
      </c>
    </row>
    <row r="36" spans="1:56" s="345" customFormat="1">
      <c r="A36" s="628">
        <v>11</v>
      </c>
      <c r="B36" s="630" t="s">
        <v>3915</v>
      </c>
      <c r="C36" s="630">
        <v>688</v>
      </c>
      <c r="D36" s="631" t="s">
        <v>4615</v>
      </c>
      <c r="E36" s="631" t="s">
        <v>1932</v>
      </c>
      <c r="F36" s="650"/>
      <c r="G36" s="1001"/>
      <c r="H36" s="985"/>
      <c r="I36" s="985"/>
      <c r="J36" s="985"/>
      <c r="K36" s="985"/>
      <c r="L36" s="985"/>
      <c r="M36" s="630"/>
      <c r="N36" s="983">
        <v>0.35416666666666702</v>
      </c>
      <c r="O36" s="763" t="s">
        <v>4616</v>
      </c>
      <c r="P36" s="763" t="s">
        <v>4617</v>
      </c>
      <c r="Q36" s="985">
        <v>5.6203703703703312E-2</v>
      </c>
      <c r="R36" s="780">
        <v>3.6689814814815369E-3</v>
      </c>
      <c r="S36" s="985">
        <v>5.9872685185184848E-2</v>
      </c>
      <c r="T36" s="988">
        <v>20.87763386816161</v>
      </c>
      <c r="U36" s="1001"/>
      <c r="V36" s="630"/>
      <c r="W36" s="630"/>
      <c r="X36" s="630"/>
      <c r="Y36" s="650"/>
      <c r="Z36" s="630"/>
      <c r="AA36" s="1019"/>
      <c r="AB36" s="987">
        <v>0.43487268518518518</v>
      </c>
      <c r="AC36" s="763" t="s">
        <v>4618</v>
      </c>
      <c r="AD36" s="984" t="s">
        <v>4619</v>
      </c>
      <c r="AE36" s="985">
        <v>5.9837962962963009E-2</v>
      </c>
      <c r="AF36" s="780">
        <v>3.1134259259258945E-3</v>
      </c>
      <c r="AG36" s="985">
        <v>6.2951388888888904E-2</v>
      </c>
      <c r="AH36" s="988">
        <v>19.856591285162715</v>
      </c>
      <c r="AI36" s="987">
        <v>0.5186574074074074</v>
      </c>
      <c r="AJ36" s="763" t="s">
        <v>4620</v>
      </c>
      <c r="AK36" s="763" t="s">
        <v>4621</v>
      </c>
      <c r="AL36" s="985">
        <v>4.8587962962962972E-2</v>
      </c>
      <c r="AM36" s="780">
        <v>2.6041666666666297E-3</v>
      </c>
      <c r="AN36" s="985">
        <v>5.1192129629629601E-2</v>
      </c>
      <c r="AO36" s="986">
        <v>16.278543974677817</v>
      </c>
      <c r="AP36" s="985"/>
      <c r="AQ36" s="630"/>
      <c r="AR36" s="630"/>
      <c r="AS36" s="630"/>
      <c r="AT36" s="650"/>
      <c r="AU36" s="630"/>
      <c r="AV36" s="1020"/>
      <c r="AW36" s="989">
        <v>19.446320054017555</v>
      </c>
      <c r="AX36" s="1013"/>
      <c r="AY36" s="960"/>
      <c r="AZ36" s="991">
        <v>80</v>
      </c>
      <c r="BA36" s="992">
        <v>150</v>
      </c>
      <c r="BB36" s="992">
        <v>-28.95</v>
      </c>
      <c r="BC36" s="993">
        <v>201.05000000000004</v>
      </c>
    </row>
    <row r="37" spans="1:56" s="345" customFormat="1">
      <c r="A37" s="628">
        <v>12</v>
      </c>
      <c r="B37" s="750" t="s">
        <v>4425</v>
      </c>
      <c r="C37" s="630">
        <v>174</v>
      </c>
      <c r="D37" s="631" t="s">
        <v>4622</v>
      </c>
      <c r="E37" s="631" t="s">
        <v>114</v>
      </c>
      <c r="F37" s="650"/>
      <c r="G37" s="1001"/>
      <c r="H37" s="985"/>
      <c r="I37" s="985"/>
      <c r="J37" s="985"/>
      <c r="K37" s="985"/>
      <c r="L37" s="985"/>
      <c r="M37" s="630"/>
      <c r="N37" s="983">
        <v>0.35416666666666702</v>
      </c>
      <c r="O37" s="763" t="s">
        <v>4623</v>
      </c>
      <c r="P37" s="763" t="s">
        <v>4624</v>
      </c>
      <c r="Q37" s="985">
        <v>6.2534722222221839E-2</v>
      </c>
      <c r="R37" s="780">
        <v>1.7476851851851993E-3</v>
      </c>
      <c r="S37" s="985">
        <v>6.4282407407407038E-2</v>
      </c>
      <c r="T37" s="988">
        <v>19.445444724522869</v>
      </c>
      <c r="U37" s="1001"/>
      <c r="V37" s="630"/>
      <c r="W37" s="630"/>
      <c r="X37" s="630"/>
      <c r="Y37" s="650"/>
      <c r="Z37" s="630"/>
      <c r="AA37" s="1019"/>
      <c r="AB37" s="987">
        <v>0.43928240740740737</v>
      </c>
      <c r="AC37" s="763" t="s">
        <v>4625</v>
      </c>
      <c r="AD37" s="984" t="s">
        <v>4626</v>
      </c>
      <c r="AE37" s="985">
        <v>6.8738425925925994E-2</v>
      </c>
      <c r="AF37" s="780">
        <v>2.3842592592592249E-3</v>
      </c>
      <c r="AG37" s="985">
        <v>7.1122685185185219E-2</v>
      </c>
      <c r="AH37" s="988">
        <v>17.575264442636289</v>
      </c>
      <c r="AI37" s="987">
        <v>0.53123842592592596</v>
      </c>
      <c r="AJ37" s="763" t="s">
        <v>4627</v>
      </c>
      <c r="AK37" s="763" t="s">
        <v>4628</v>
      </c>
      <c r="AL37" s="985">
        <v>5.1400462962962856E-2</v>
      </c>
      <c r="AM37" s="780">
        <v>2.9050925925926396E-3</v>
      </c>
      <c r="AN37" s="985">
        <v>5.4305555555555496E-2</v>
      </c>
      <c r="AO37" s="986">
        <v>15.345268542199488</v>
      </c>
      <c r="AP37" s="985"/>
      <c r="AQ37" s="630"/>
      <c r="AR37" s="630"/>
      <c r="AS37" s="630"/>
      <c r="AT37" s="650"/>
      <c r="AU37" s="630"/>
      <c r="AV37" s="1020"/>
      <c r="AW37" s="989">
        <v>17.843866171003718</v>
      </c>
      <c r="AX37" s="1013"/>
      <c r="AY37" s="960"/>
      <c r="AZ37" s="991">
        <v>96</v>
      </c>
      <c r="BA37" s="992">
        <v>145</v>
      </c>
      <c r="BB37" s="992">
        <v>-51.116666666666667</v>
      </c>
      <c r="BC37" s="993">
        <v>189.88333333333333</v>
      </c>
    </row>
    <row r="38" spans="1:56" s="345" customFormat="1">
      <c r="A38" s="628">
        <v>13</v>
      </c>
      <c r="B38" s="630" t="s">
        <v>3915</v>
      </c>
      <c r="C38" s="630">
        <v>295</v>
      </c>
      <c r="D38" s="631" t="s">
        <v>4629</v>
      </c>
      <c r="E38" s="631" t="s">
        <v>3254</v>
      </c>
      <c r="F38" s="650"/>
      <c r="G38" s="1001"/>
      <c r="H38" s="985"/>
      <c r="I38" s="985"/>
      <c r="J38" s="985"/>
      <c r="K38" s="985"/>
      <c r="L38" s="985"/>
      <c r="M38" s="630"/>
      <c r="N38" s="983">
        <v>0.35416666666666702</v>
      </c>
      <c r="O38" s="763" t="s">
        <v>4630</v>
      </c>
      <c r="P38" s="763" t="s">
        <v>4631</v>
      </c>
      <c r="Q38" s="985">
        <v>6.2777777777777377E-2</v>
      </c>
      <c r="R38" s="780">
        <v>1.3078703703703898E-3</v>
      </c>
      <c r="S38" s="985">
        <v>6.4085648148147767E-2</v>
      </c>
      <c r="T38" s="988">
        <v>19.505147191620011</v>
      </c>
      <c r="U38" s="1001"/>
      <c r="V38" s="630"/>
      <c r="W38" s="630"/>
      <c r="X38" s="630"/>
      <c r="Y38" s="650"/>
      <c r="Z38" s="630"/>
      <c r="AA38" s="1019"/>
      <c r="AB38" s="987">
        <v>0.4390856481481481</v>
      </c>
      <c r="AC38" s="763" t="s">
        <v>4632</v>
      </c>
      <c r="AD38" s="984" t="s">
        <v>4633</v>
      </c>
      <c r="AE38" s="985">
        <v>6.9189814814814898E-2</v>
      </c>
      <c r="AF38" s="780">
        <v>1.2615740740740122E-3</v>
      </c>
      <c r="AG38" s="985">
        <v>7.0451388888888911E-2</v>
      </c>
      <c r="AH38" s="988">
        <v>17.742730409068507</v>
      </c>
      <c r="AI38" s="987">
        <v>0.53037037037037038</v>
      </c>
      <c r="AJ38" s="763" t="s">
        <v>4634</v>
      </c>
      <c r="AK38" s="763" t="s">
        <v>4635</v>
      </c>
      <c r="AL38" s="985">
        <v>5.2731481481481435E-2</v>
      </c>
      <c r="AM38" s="780">
        <v>2.0254629629630205E-3</v>
      </c>
      <c r="AN38" s="985">
        <v>5.4756944444444455E-2</v>
      </c>
      <c r="AO38" s="986">
        <v>15.218769816106532</v>
      </c>
      <c r="AP38" s="985"/>
      <c r="AQ38" s="630"/>
      <c r="AR38" s="630"/>
      <c r="AS38" s="630"/>
      <c r="AT38" s="650"/>
      <c r="AU38" s="630"/>
      <c r="AV38" s="1020"/>
      <c r="AW38" s="989">
        <v>17.799752781211371</v>
      </c>
      <c r="AX38" s="1013"/>
      <c r="AY38" s="960"/>
      <c r="AZ38" s="991">
        <v>80</v>
      </c>
      <c r="BA38" s="992">
        <v>140</v>
      </c>
      <c r="BB38" s="992">
        <v>-51.783333333333331</v>
      </c>
      <c r="BC38" s="993">
        <v>168.21666666666667</v>
      </c>
    </row>
    <row r="39" spans="1:56" s="345" customFormat="1">
      <c r="A39" s="628">
        <v>14</v>
      </c>
      <c r="B39" s="630" t="s">
        <v>3915</v>
      </c>
      <c r="C39" s="630">
        <v>62</v>
      </c>
      <c r="D39" s="631" t="s">
        <v>4636</v>
      </c>
      <c r="E39" s="631" t="s">
        <v>4029</v>
      </c>
      <c r="F39" s="650"/>
      <c r="G39" s="1001"/>
      <c r="H39" s="985"/>
      <c r="I39" s="985"/>
      <c r="J39" s="985"/>
      <c r="K39" s="985"/>
      <c r="L39" s="985"/>
      <c r="M39" s="630"/>
      <c r="N39" s="983">
        <v>0.35416666666666669</v>
      </c>
      <c r="O39" s="763" t="s">
        <v>4637</v>
      </c>
      <c r="P39" s="763" t="s">
        <v>4638</v>
      </c>
      <c r="Q39" s="985">
        <v>5.9004629629629601E-2</v>
      </c>
      <c r="R39" s="780">
        <v>4.652777777777839E-3</v>
      </c>
      <c r="S39" s="985">
        <v>6.365740740740744E-2</v>
      </c>
      <c r="T39" s="988">
        <v>19.636363636363637</v>
      </c>
      <c r="U39" s="1001"/>
      <c r="V39" s="630"/>
      <c r="W39" s="630"/>
      <c r="X39" s="630"/>
      <c r="Y39" s="650"/>
      <c r="Z39" s="630"/>
      <c r="AA39" s="1019"/>
      <c r="AB39" s="987">
        <v>0.43865740740740744</v>
      </c>
      <c r="AC39" s="763" t="s">
        <v>4639</v>
      </c>
      <c r="AD39" s="984" t="s">
        <v>4640</v>
      </c>
      <c r="AE39" s="985">
        <v>7.1840277777777684E-2</v>
      </c>
      <c r="AF39" s="780">
        <v>2.5115740740742076E-3</v>
      </c>
      <c r="AG39" s="985">
        <v>7.4351851851851891E-2</v>
      </c>
      <c r="AH39" s="988">
        <v>16.811955168119553</v>
      </c>
      <c r="AI39" s="987">
        <v>0.5338425925925927</v>
      </c>
      <c r="AJ39" s="763" t="s">
        <v>4641</v>
      </c>
      <c r="AK39" s="763" t="s">
        <v>4642</v>
      </c>
      <c r="AL39" s="985">
        <v>6.0706018518518423E-2</v>
      </c>
      <c r="AM39" s="780">
        <v>2.0370370370370594E-3</v>
      </c>
      <c r="AN39" s="985">
        <v>6.2743055555555483E-2</v>
      </c>
      <c r="AO39" s="986">
        <v>13.281682346430548</v>
      </c>
      <c r="AP39" s="985"/>
      <c r="AQ39" s="630"/>
      <c r="AR39" s="630"/>
      <c r="AS39" s="630"/>
      <c r="AT39" s="650"/>
      <c r="AU39" s="630"/>
      <c r="AV39" s="1020"/>
      <c r="AW39" s="989">
        <v>16.774419011008213</v>
      </c>
      <c r="AX39" s="1013"/>
      <c r="AY39" s="960"/>
      <c r="AZ39" s="991">
        <v>80</v>
      </c>
      <c r="BA39" s="992">
        <v>135</v>
      </c>
      <c r="BB39" s="992">
        <v>-68.266666666666666</v>
      </c>
      <c r="BC39" s="993">
        <v>146.73333333333335</v>
      </c>
    </row>
    <row r="40" spans="1:56" s="345" customFormat="1">
      <c r="A40" s="628">
        <v>15</v>
      </c>
      <c r="B40" s="750" t="s">
        <v>4425</v>
      </c>
      <c r="C40" s="630">
        <v>199</v>
      </c>
      <c r="D40" s="631" t="s">
        <v>297</v>
      </c>
      <c r="E40" s="631" t="s">
        <v>4643</v>
      </c>
      <c r="F40" s="650"/>
      <c r="G40" s="1001"/>
      <c r="H40" s="985"/>
      <c r="I40" s="985"/>
      <c r="J40" s="985"/>
      <c r="K40" s="985"/>
      <c r="L40" s="985"/>
      <c r="M40" s="630"/>
      <c r="N40" s="983">
        <v>0.35416666666666702</v>
      </c>
      <c r="O40" s="763" t="s">
        <v>4644</v>
      </c>
      <c r="P40" s="763" t="s">
        <v>4645</v>
      </c>
      <c r="Q40" s="985">
        <v>6.1539351851851554E-2</v>
      </c>
      <c r="R40" s="780">
        <v>2.4189814814814525E-3</v>
      </c>
      <c r="S40" s="985">
        <v>6.3958333333333006E-2</v>
      </c>
      <c r="T40" s="988">
        <v>19.54397394136808</v>
      </c>
      <c r="U40" s="1001"/>
      <c r="V40" s="630"/>
      <c r="W40" s="630"/>
      <c r="X40" s="630"/>
      <c r="Y40" s="650"/>
      <c r="Z40" s="630"/>
      <c r="AA40" s="1019"/>
      <c r="AB40" s="987">
        <v>0.43895833333333334</v>
      </c>
      <c r="AC40" s="763" t="s">
        <v>4646</v>
      </c>
      <c r="AD40" s="984" t="s">
        <v>4647</v>
      </c>
      <c r="AE40" s="985">
        <v>8.781249999999996E-2</v>
      </c>
      <c r="AF40" s="780">
        <v>1.4236111111111116E-3</v>
      </c>
      <c r="AG40" s="985">
        <v>8.9236111111111072E-2</v>
      </c>
      <c r="AH40" s="988">
        <v>14.007782101167315</v>
      </c>
      <c r="AI40" s="987">
        <v>0.54902777777777778</v>
      </c>
      <c r="AJ40" s="763" t="s">
        <v>4648</v>
      </c>
      <c r="AK40" s="763" t="s">
        <v>4535</v>
      </c>
      <c r="AL40" s="985">
        <v>5.5243055555555531E-2</v>
      </c>
      <c r="AM40" s="780">
        <v>7.2453703703704297E-3</v>
      </c>
      <c r="AN40" s="985">
        <v>6.2488425925925961E-2</v>
      </c>
      <c r="AO40" s="986">
        <v>13.335802926467865</v>
      </c>
      <c r="AP40" s="985"/>
      <c r="AQ40" s="630"/>
      <c r="AR40" s="630"/>
      <c r="AS40" s="630"/>
      <c r="AT40" s="650"/>
      <c r="AU40" s="630"/>
      <c r="AV40" s="1020"/>
      <c r="AW40" s="989">
        <v>15.992003998000998</v>
      </c>
      <c r="AX40" s="1013"/>
      <c r="AY40" s="960"/>
      <c r="AZ40" s="991">
        <v>96</v>
      </c>
      <c r="BA40" s="992">
        <v>130</v>
      </c>
      <c r="BB40" s="992">
        <v>-82.266666666666666</v>
      </c>
      <c r="BC40" s="993">
        <v>143.69999999999999</v>
      </c>
      <c r="BD40" s="1081"/>
    </row>
    <row r="41" spans="1:56" s="345" customFormat="1">
      <c r="A41" s="628">
        <v>16</v>
      </c>
      <c r="B41" s="630" t="s">
        <v>3915</v>
      </c>
      <c r="C41" s="630">
        <v>176</v>
      </c>
      <c r="D41" s="631" t="s">
        <v>4649</v>
      </c>
      <c r="E41" s="631" t="s">
        <v>321</v>
      </c>
      <c r="F41" s="650"/>
      <c r="G41" s="1001"/>
      <c r="H41" s="985"/>
      <c r="I41" s="985"/>
      <c r="J41" s="985"/>
      <c r="K41" s="985"/>
      <c r="L41" s="985"/>
      <c r="M41" s="630"/>
      <c r="N41" s="983">
        <v>0.35416666666666702</v>
      </c>
      <c r="O41" s="763" t="s">
        <v>4650</v>
      </c>
      <c r="P41" s="763" t="s">
        <v>4651</v>
      </c>
      <c r="Q41" s="985">
        <v>7.5312499999999616E-2</v>
      </c>
      <c r="R41" s="780">
        <v>1.6550925925926108E-3</v>
      </c>
      <c r="S41" s="985">
        <v>7.6967592592592227E-2</v>
      </c>
      <c r="T41" s="988">
        <v>16.240601503759397</v>
      </c>
      <c r="U41" s="1001"/>
      <c r="V41" s="630"/>
      <c r="W41" s="630"/>
      <c r="X41" s="630"/>
      <c r="Y41" s="650"/>
      <c r="Z41" s="630"/>
      <c r="AA41" s="1019"/>
      <c r="AB41" s="987">
        <v>0.45196759259259256</v>
      </c>
      <c r="AC41" s="763" t="s">
        <v>4652</v>
      </c>
      <c r="AD41" s="984" t="s">
        <v>4653</v>
      </c>
      <c r="AE41" s="985">
        <v>7.8344907407407405E-2</v>
      </c>
      <c r="AF41" s="780">
        <v>2.5462962962963243E-3</v>
      </c>
      <c r="AG41" s="985">
        <v>8.0891203703703729E-2</v>
      </c>
      <c r="AH41" s="988">
        <v>15.452854485620261</v>
      </c>
      <c r="AI41" s="987">
        <v>0.55369212962962966</v>
      </c>
      <c r="AJ41" s="763" t="s">
        <v>4654</v>
      </c>
      <c r="AK41" s="763" t="s">
        <v>4655</v>
      </c>
      <c r="AL41" s="985">
        <v>5.4618055555555545E-2</v>
      </c>
      <c r="AM41" s="780">
        <v>1.7245370370370106E-3</v>
      </c>
      <c r="AN41" s="985">
        <v>5.6342592592592555E-2</v>
      </c>
      <c r="AO41" s="986">
        <v>14.790468364831552</v>
      </c>
      <c r="AP41" s="985"/>
      <c r="AQ41" s="630"/>
      <c r="AR41" s="630"/>
      <c r="AS41" s="630"/>
      <c r="AT41" s="650"/>
      <c r="AU41" s="630"/>
      <c r="AV41" s="1020"/>
      <c r="AW41" s="989">
        <v>15.687983440461926</v>
      </c>
      <c r="AX41" s="1013"/>
      <c r="AY41" s="960"/>
      <c r="AZ41" s="991">
        <v>80</v>
      </c>
      <c r="BA41" s="992">
        <v>125</v>
      </c>
      <c r="BB41" s="992">
        <v>-88.083333333333329</v>
      </c>
      <c r="BC41" s="993">
        <v>116.9</v>
      </c>
      <c r="BD41" s="1081"/>
    </row>
    <row r="42" spans="1:56" s="345" customFormat="1">
      <c r="A42" s="628">
        <v>17</v>
      </c>
      <c r="B42" s="630" t="s">
        <v>3915</v>
      </c>
      <c r="C42" s="630">
        <v>162</v>
      </c>
      <c r="D42" s="631" t="s">
        <v>4272</v>
      </c>
      <c r="E42" s="631" t="s">
        <v>4656</v>
      </c>
      <c r="F42" s="650"/>
      <c r="G42" s="1001"/>
      <c r="H42" s="985"/>
      <c r="I42" s="985"/>
      <c r="J42" s="985"/>
      <c r="K42" s="985"/>
      <c r="L42" s="985"/>
      <c r="M42" s="630"/>
      <c r="N42" s="983">
        <v>0.35416666666666702</v>
      </c>
      <c r="O42" s="763" t="s">
        <v>4657</v>
      </c>
      <c r="P42" s="763" t="s">
        <v>4658</v>
      </c>
      <c r="Q42" s="985">
        <v>7.8113425925925628E-2</v>
      </c>
      <c r="R42" s="780">
        <v>1.2268518518517846E-3</v>
      </c>
      <c r="S42" s="985">
        <v>7.9340277777777413E-2</v>
      </c>
      <c r="T42" s="988">
        <v>15.75492341356674</v>
      </c>
      <c r="U42" s="1001"/>
      <c r="V42" s="630"/>
      <c r="W42" s="630"/>
      <c r="X42" s="630"/>
      <c r="Y42" s="650"/>
      <c r="Z42" s="630"/>
      <c r="AA42" s="1019"/>
      <c r="AB42" s="987">
        <v>0.45434027777777775</v>
      </c>
      <c r="AC42" s="763" t="s">
        <v>4659</v>
      </c>
      <c r="AD42" s="984" t="s">
        <v>4660</v>
      </c>
      <c r="AE42" s="985">
        <v>7.5983796296296369E-2</v>
      </c>
      <c r="AF42" s="780">
        <v>1.5509259259258723E-3</v>
      </c>
      <c r="AG42" s="985">
        <v>7.7534722222222241E-2</v>
      </c>
      <c r="AH42" s="988">
        <v>16.1218092252575</v>
      </c>
      <c r="AI42" s="987">
        <v>0.55270833333333336</v>
      </c>
      <c r="AJ42" s="763" t="s">
        <v>4661</v>
      </c>
      <c r="AK42" s="763" t="s">
        <v>4662</v>
      </c>
      <c r="AL42" s="985">
        <v>5.5613425925925886E-2</v>
      </c>
      <c r="AM42" s="780">
        <v>1.9212962962963376E-3</v>
      </c>
      <c r="AN42" s="985">
        <v>5.7534722222222223E-2</v>
      </c>
      <c r="AO42" s="986">
        <v>14.484007242003621</v>
      </c>
      <c r="AP42" s="985"/>
      <c r="AQ42" s="630"/>
      <c r="AR42" s="630"/>
      <c r="AS42" s="630"/>
      <c r="AT42" s="650"/>
      <c r="AU42" s="630"/>
      <c r="AV42" s="1020"/>
      <c r="AW42" s="989">
        <v>15.687128928590884</v>
      </c>
      <c r="AX42" s="1013"/>
      <c r="AY42" s="960"/>
      <c r="AZ42" s="991">
        <v>80</v>
      </c>
      <c r="BA42" s="992">
        <v>120</v>
      </c>
      <c r="BB42" s="992">
        <v>-88.1</v>
      </c>
      <c r="BC42" s="993">
        <v>111.9</v>
      </c>
    </row>
    <row r="43" spans="1:56" s="345" customFormat="1">
      <c r="A43" s="628">
        <v>18</v>
      </c>
      <c r="B43" s="630" t="s">
        <v>3915</v>
      </c>
      <c r="C43" s="630">
        <v>105</v>
      </c>
      <c r="D43" s="631" t="s">
        <v>4663</v>
      </c>
      <c r="E43" s="631" t="s">
        <v>208</v>
      </c>
      <c r="F43" s="650"/>
      <c r="G43" s="1001"/>
      <c r="H43" s="985"/>
      <c r="I43" s="985"/>
      <c r="J43" s="985"/>
      <c r="K43" s="985"/>
      <c r="L43" s="985"/>
      <c r="M43" s="630"/>
      <c r="N43" s="983">
        <v>0.35416666666666669</v>
      </c>
      <c r="O43" s="763" t="s">
        <v>4664</v>
      </c>
      <c r="P43" s="763" t="s">
        <v>4665</v>
      </c>
      <c r="Q43" s="985">
        <v>7.8194444444444455E-2</v>
      </c>
      <c r="R43" s="780">
        <v>2.3379629629629584E-3</v>
      </c>
      <c r="S43" s="985">
        <v>8.0532407407407414E-2</v>
      </c>
      <c r="T43" s="988">
        <v>15.52170163840184</v>
      </c>
      <c r="U43" s="1001"/>
      <c r="V43" s="630"/>
      <c r="W43" s="630"/>
      <c r="X43" s="630"/>
      <c r="Y43" s="650"/>
      <c r="Z43" s="630"/>
      <c r="AA43" s="1019"/>
      <c r="AB43" s="987">
        <v>0.45553240740740741</v>
      </c>
      <c r="AC43" s="763" t="s">
        <v>4666</v>
      </c>
      <c r="AD43" s="984" t="s">
        <v>4667</v>
      </c>
      <c r="AE43" s="985">
        <v>7.5694444444444398E-2</v>
      </c>
      <c r="AF43" s="780">
        <v>3.7847222222222587E-3</v>
      </c>
      <c r="AG43" s="985">
        <v>7.9479166666666656E-2</v>
      </c>
      <c r="AH43" s="988">
        <v>15.727391874180865</v>
      </c>
      <c r="AI43" s="987">
        <v>0.55584490740740744</v>
      </c>
      <c r="AJ43" s="763" t="s">
        <v>4668</v>
      </c>
      <c r="AK43" s="763" t="s">
        <v>4669</v>
      </c>
      <c r="AL43" s="985">
        <v>6.0856481481481484E-2</v>
      </c>
      <c r="AM43" s="780">
        <v>3.5763888888888928E-3</v>
      </c>
      <c r="AN43" s="985">
        <v>6.4432870370370376E-2</v>
      </c>
      <c r="AO43" s="986">
        <v>12.933357283994971</v>
      </c>
      <c r="AP43" s="985"/>
      <c r="AQ43" s="630"/>
      <c r="AR43" s="630"/>
      <c r="AS43" s="630"/>
      <c r="AT43" s="650"/>
      <c r="AU43" s="630"/>
      <c r="AV43" s="1020"/>
      <c r="AW43" s="989">
        <v>15.091966671906933</v>
      </c>
      <c r="AX43" s="1013"/>
      <c r="AY43" s="960"/>
      <c r="AZ43" s="991">
        <v>80</v>
      </c>
      <c r="BA43" s="992">
        <v>115</v>
      </c>
      <c r="BB43" s="992">
        <v>-100.16666666666666</v>
      </c>
      <c r="BC43" s="993">
        <v>94.833333333333343</v>
      </c>
    </row>
    <row r="44" spans="1:56" s="345" customFormat="1">
      <c r="A44" s="628">
        <v>19</v>
      </c>
      <c r="B44" s="630" t="s">
        <v>3915</v>
      </c>
      <c r="C44" s="630">
        <v>149</v>
      </c>
      <c r="D44" s="631" t="s">
        <v>4670</v>
      </c>
      <c r="E44" s="631" t="s">
        <v>4671</v>
      </c>
      <c r="F44" s="650"/>
      <c r="G44" s="1001"/>
      <c r="H44" s="985"/>
      <c r="I44" s="985"/>
      <c r="J44" s="985"/>
      <c r="K44" s="985"/>
      <c r="L44" s="985"/>
      <c r="M44" s="630"/>
      <c r="N44" s="983">
        <v>0.35416666666666702</v>
      </c>
      <c r="O44" s="763" t="s">
        <v>4672</v>
      </c>
      <c r="P44" s="763" t="s">
        <v>4673</v>
      </c>
      <c r="Q44" s="985">
        <v>7.8217592592592255E-2</v>
      </c>
      <c r="R44" s="780">
        <v>4.8611111111111494E-3</v>
      </c>
      <c r="S44" s="985">
        <v>8.3078703703703405E-2</v>
      </c>
      <c r="T44" s="988">
        <v>15.045973808860406</v>
      </c>
      <c r="U44" s="1001"/>
      <c r="V44" s="630"/>
      <c r="W44" s="630"/>
      <c r="X44" s="630"/>
      <c r="Y44" s="650"/>
      <c r="Z44" s="630"/>
      <c r="AA44" s="1019"/>
      <c r="AB44" s="987">
        <v>0.45807870370370374</v>
      </c>
      <c r="AC44" s="763" t="s">
        <v>2669</v>
      </c>
      <c r="AD44" s="984" t="s">
        <v>4674</v>
      </c>
      <c r="AE44" s="985">
        <v>7.3599537037037033E-2</v>
      </c>
      <c r="AF44" s="780">
        <v>4.2592592592592959E-3</v>
      </c>
      <c r="AG44" s="985">
        <v>7.7858796296296329E-2</v>
      </c>
      <c r="AH44" s="988">
        <v>16.054704920469749</v>
      </c>
      <c r="AI44" s="987">
        <v>0.55677083333333344</v>
      </c>
      <c r="AJ44" s="763" t="s">
        <v>4668</v>
      </c>
      <c r="AK44" s="763" t="s">
        <v>4675</v>
      </c>
      <c r="AL44" s="985">
        <v>5.9930555555555487E-2</v>
      </c>
      <c r="AM44" s="780">
        <v>3.1828703703703498E-3</v>
      </c>
      <c r="AN44" s="985">
        <v>6.3113425925925837E-2</v>
      </c>
      <c r="AO44" s="986">
        <v>13.20374105996699</v>
      </c>
      <c r="AP44" s="985"/>
      <c r="AQ44" s="630"/>
      <c r="AR44" s="630"/>
      <c r="AS44" s="630"/>
      <c r="AT44" s="650"/>
      <c r="AU44" s="630"/>
      <c r="AV44" s="1020"/>
      <c r="AW44" s="989">
        <v>15.091966671906933</v>
      </c>
      <c r="AX44" s="1013"/>
      <c r="AY44" s="960"/>
      <c r="AZ44" s="991">
        <v>80</v>
      </c>
      <c r="BA44" s="992">
        <v>110</v>
      </c>
      <c r="BB44" s="992">
        <v>-100.16666666666666</v>
      </c>
      <c r="BC44" s="993">
        <v>89.833333333333343</v>
      </c>
    </row>
    <row r="45" spans="1:56" s="345" customFormat="1">
      <c r="A45" s="628">
        <v>20</v>
      </c>
      <c r="B45" s="750" t="s">
        <v>4425</v>
      </c>
      <c r="C45" s="630">
        <v>156</v>
      </c>
      <c r="D45" s="631" t="s">
        <v>215</v>
      </c>
      <c r="E45" s="631" t="s">
        <v>102</v>
      </c>
      <c r="F45" s="650"/>
      <c r="G45" s="1001"/>
      <c r="H45" s="985"/>
      <c r="I45" s="985"/>
      <c r="J45" s="985"/>
      <c r="K45" s="985"/>
      <c r="L45" s="985"/>
      <c r="M45" s="630"/>
      <c r="N45" s="983">
        <v>0.35416666666666702</v>
      </c>
      <c r="O45" s="763" t="s">
        <v>4676</v>
      </c>
      <c r="P45" s="763" t="s">
        <v>4677</v>
      </c>
      <c r="Q45" s="985">
        <v>7.8206018518518161E-2</v>
      </c>
      <c r="R45" s="780">
        <v>1.8287037037036935E-3</v>
      </c>
      <c r="S45" s="985">
        <v>8.0034722222221855E-2</v>
      </c>
      <c r="T45" s="988">
        <v>15.618221258134492</v>
      </c>
      <c r="U45" s="1001"/>
      <c r="V45" s="630"/>
      <c r="W45" s="630"/>
      <c r="X45" s="630"/>
      <c r="Y45" s="650"/>
      <c r="Z45" s="630"/>
      <c r="AA45" s="1019"/>
      <c r="AB45" s="987">
        <v>0.45503472222222219</v>
      </c>
      <c r="AC45" s="763" t="s">
        <v>4678</v>
      </c>
      <c r="AD45" s="984" t="s">
        <v>4679</v>
      </c>
      <c r="AE45" s="985">
        <v>7.6435185185185217E-2</v>
      </c>
      <c r="AF45" s="780">
        <v>2.4537037037036802E-3</v>
      </c>
      <c r="AG45" s="985">
        <v>7.8888888888888897E-2</v>
      </c>
      <c r="AH45" s="988">
        <v>15.845070422535212</v>
      </c>
      <c r="AI45" s="987">
        <v>0.55475694444444446</v>
      </c>
      <c r="AJ45" s="763" t="s">
        <v>4680</v>
      </c>
      <c r="AK45" s="763" t="s">
        <v>4681</v>
      </c>
      <c r="AL45" s="985">
        <v>6.3749999999999973E-2</v>
      </c>
      <c r="AM45" s="780">
        <v>2.3495370370371083E-3</v>
      </c>
      <c r="AN45" s="985">
        <v>6.6099537037037082E-2</v>
      </c>
      <c r="AO45" s="986">
        <v>12.607249168271755</v>
      </c>
      <c r="AP45" s="985"/>
      <c r="AQ45" s="630"/>
      <c r="AR45" s="630"/>
      <c r="AS45" s="630"/>
      <c r="AT45" s="650"/>
      <c r="AU45" s="630"/>
      <c r="AV45" s="1020"/>
      <c r="AW45" s="989">
        <v>14.969593014189927</v>
      </c>
      <c r="AX45" s="1013"/>
      <c r="AY45" s="960"/>
      <c r="AZ45" s="991">
        <v>96</v>
      </c>
      <c r="BA45" s="992">
        <v>105</v>
      </c>
      <c r="BB45" s="992">
        <v>-102.76666666666667</v>
      </c>
      <c r="BC45" s="993">
        <v>98.233333333333334</v>
      </c>
    </row>
    <row r="46" spans="1:56" s="345" customFormat="1">
      <c r="A46" s="691">
        <v>21</v>
      </c>
      <c r="B46" s="792" t="s">
        <v>4425</v>
      </c>
      <c r="C46" s="650">
        <v>147</v>
      </c>
      <c r="D46" s="651" t="s">
        <v>4283</v>
      </c>
      <c r="E46" s="651" t="s">
        <v>92</v>
      </c>
      <c r="F46" s="650" t="s">
        <v>4490</v>
      </c>
      <c r="G46" s="1021"/>
      <c r="H46" s="780"/>
      <c r="I46" s="780"/>
      <c r="J46" s="780"/>
      <c r="K46" s="780"/>
      <c r="L46" s="780"/>
      <c r="M46" s="650"/>
      <c r="N46" s="1022">
        <v>0.35416666666666702</v>
      </c>
      <c r="O46" s="764" t="s">
        <v>4682</v>
      </c>
      <c r="P46" s="764" t="s">
        <v>4683</v>
      </c>
      <c r="Q46" s="780">
        <v>5.4594907407407023E-2</v>
      </c>
      <c r="R46" s="780">
        <v>3.6226851851852149E-3</v>
      </c>
      <c r="S46" s="780">
        <v>5.8217592592592238E-2</v>
      </c>
      <c r="T46" s="1023">
        <v>21.471172962226643</v>
      </c>
      <c r="U46" s="1021"/>
      <c r="V46" s="650"/>
      <c r="W46" s="650"/>
      <c r="X46" s="650"/>
      <c r="Y46" s="650"/>
      <c r="Z46" s="650"/>
      <c r="AA46" s="1024"/>
      <c r="AB46" s="1025">
        <v>0.43321759259259257</v>
      </c>
      <c r="AC46" s="764" t="s">
        <v>4684</v>
      </c>
      <c r="AD46" s="1026" t="s">
        <v>4685</v>
      </c>
      <c r="AE46" s="780">
        <v>5.3692129629629659E-2</v>
      </c>
      <c r="AF46" s="780">
        <v>4.5370370370370616E-3</v>
      </c>
      <c r="AG46" s="780">
        <v>5.8229166666666721E-2</v>
      </c>
      <c r="AH46" s="1023">
        <v>21.466905187835422</v>
      </c>
      <c r="AI46" s="1025">
        <v>0.51228009259259266</v>
      </c>
      <c r="AJ46" s="764" t="s">
        <v>4686</v>
      </c>
      <c r="AK46" s="764" t="s">
        <v>4687</v>
      </c>
      <c r="AL46" s="780">
        <v>3.8055555555555509E-2</v>
      </c>
      <c r="AM46" s="780">
        <v>1.1053240740740655E-2</v>
      </c>
      <c r="AN46" s="780">
        <v>4.9108796296296164E-2</v>
      </c>
      <c r="AO46" s="1027">
        <v>16.969125618666038</v>
      </c>
      <c r="AP46" s="780"/>
      <c r="AQ46" s="650"/>
      <c r="AR46" s="650"/>
      <c r="AS46" s="650"/>
      <c r="AT46" s="650"/>
      <c r="AU46" s="650"/>
      <c r="AV46" s="776"/>
      <c r="AW46" s="1028">
        <v>21.57464978650086</v>
      </c>
      <c r="AX46" s="1029"/>
      <c r="AY46" s="1030"/>
      <c r="AZ46" s="1031"/>
      <c r="BA46" s="1032"/>
      <c r="BB46" s="1032"/>
      <c r="BC46" s="1033"/>
    </row>
    <row r="47" spans="1:56" s="345" customFormat="1">
      <c r="A47" s="691">
        <v>22</v>
      </c>
      <c r="B47" s="650" t="s">
        <v>3915</v>
      </c>
      <c r="C47" s="650">
        <v>189</v>
      </c>
      <c r="D47" s="651" t="s">
        <v>4688</v>
      </c>
      <c r="E47" s="651" t="s">
        <v>100</v>
      </c>
      <c r="F47" s="650" t="s">
        <v>4500</v>
      </c>
      <c r="G47" s="1021"/>
      <c r="H47" s="780"/>
      <c r="I47" s="780"/>
      <c r="J47" s="780"/>
      <c r="K47" s="780"/>
      <c r="L47" s="780"/>
      <c r="M47" s="650"/>
      <c r="N47" s="1022">
        <v>0.35416666666666702</v>
      </c>
      <c r="O47" s="764" t="s">
        <v>4689</v>
      </c>
      <c r="P47" s="764" t="s">
        <v>4690</v>
      </c>
      <c r="Q47" s="780">
        <v>5.1701388888888533E-2</v>
      </c>
      <c r="R47" s="780">
        <v>2.1064814814815147E-3</v>
      </c>
      <c r="S47" s="780">
        <v>5.3807870370370048E-2</v>
      </c>
      <c r="T47" s="1023">
        <v>23.230802323080237</v>
      </c>
      <c r="U47" s="1021"/>
      <c r="V47" s="650"/>
      <c r="W47" s="650"/>
      <c r="X47" s="650"/>
      <c r="Y47" s="650"/>
      <c r="Z47" s="650"/>
      <c r="AA47" s="1024"/>
      <c r="AB47" s="1025">
        <v>0.42880787037037038</v>
      </c>
      <c r="AC47" s="764" t="s">
        <v>4691</v>
      </c>
      <c r="AD47" s="1026" t="s">
        <v>4692</v>
      </c>
      <c r="AE47" s="780">
        <v>5.3564814814814843E-2</v>
      </c>
      <c r="AF47" s="780">
        <v>3.1828703703703498E-3</v>
      </c>
      <c r="AG47" s="780">
        <v>5.6747685185185193E-2</v>
      </c>
      <c r="AH47" s="1023">
        <v>22.027330205996325</v>
      </c>
      <c r="AI47" s="1025">
        <v>0.50638888888888889</v>
      </c>
      <c r="AJ47" s="764" t="s">
        <v>4693</v>
      </c>
      <c r="AK47" s="764" t="s">
        <v>4694</v>
      </c>
      <c r="AL47" s="780">
        <v>4.4027777777777777E-2</v>
      </c>
      <c r="AM47" s="780">
        <v>3.2407407407407662E-3</v>
      </c>
      <c r="AN47" s="780">
        <v>4.7268518518518543E-2</v>
      </c>
      <c r="AO47" s="1027">
        <v>17.629774730656219</v>
      </c>
      <c r="AP47" s="780"/>
      <c r="AQ47" s="650"/>
      <c r="AR47" s="650"/>
      <c r="AS47" s="650"/>
      <c r="AT47" s="650"/>
      <c r="AU47" s="650"/>
      <c r="AV47" s="776"/>
      <c r="AW47" s="1028">
        <v>21.563342318059298</v>
      </c>
      <c r="AX47" s="1029"/>
      <c r="AY47" s="1030"/>
      <c r="AZ47" s="1031"/>
      <c r="BA47" s="1032"/>
      <c r="BB47" s="1032"/>
      <c r="BC47" s="1033"/>
    </row>
    <row r="48" spans="1:56" s="345" customFormat="1">
      <c r="A48" s="691">
        <v>23</v>
      </c>
      <c r="B48" s="792" t="s">
        <v>4425</v>
      </c>
      <c r="C48" s="650">
        <v>167</v>
      </c>
      <c r="D48" s="651" t="s">
        <v>4290</v>
      </c>
      <c r="E48" s="651" t="s">
        <v>94</v>
      </c>
      <c r="F48" s="650" t="s">
        <v>4500</v>
      </c>
      <c r="G48" s="1021"/>
      <c r="H48" s="780"/>
      <c r="I48" s="780"/>
      <c r="J48" s="780"/>
      <c r="K48" s="780"/>
      <c r="L48" s="780"/>
      <c r="M48" s="650"/>
      <c r="N48" s="1022">
        <v>0.35416666666666702</v>
      </c>
      <c r="O48" s="764" t="s">
        <v>4695</v>
      </c>
      <c r="P48" s="764" t="s">
        <v>4696</v>
      </c>
      <c r="Q48" s="780">
        <v>5.8645833333333008E-2</v>
      </c>
      <c r="R48" s="780">
        <v>1.8518518518518268E-3</v>
      </c>
      <c r="S48" s="780">
        <v>6.0497685185184835E-2</v>
      </c>
      <c r="T48" s="1023">
        <v>20.661947579873733</v>
      </c>
      <c r="U48" s="1021"/>
      <c r="V48" s="650"/>
      <c r="W48" s="650"/>
      <c r="X48" s="650"/>
      <c r="Y48" s="650"/>
      <c r="Z48" s="650"/>
      <c r="AA48" s="1024"/>
      <c r="AB48" s="1025">
        <v>0.43549768518518517</v>
      </c>
      <c r="AC48" s="764" t="s">
        <v>4697</v>
      </c>
      <c r="AD48" s="1026" t="s">
        <v>4698</v>
      </c>
      <c r="AE48" s="780">
        <v>5.3344907407407438E-2</v>
      </c>
      <c r="AF48" s="780">
        <v>3.0902777777778168E-3</v>
      </c>
      <c r="AG48" s="780">
        <v>5.6435185185185255E-2</v>
      </c>
      <c r="AH48" s="1023">
        <v>22.149302707136997</v>
      </c>
      <c r="AI48" s="1025">
        <v>0.51276620370370374</v>
      </c>
      <c r="AJ48" s="1080">
        <v>0.56232638888888886</v>
      </c>
      <c r="AK48" s="764" t="s">
        <v>4699</v>
      </c>
      <c r="AL48" s="780">
        <v>0.17456018518518512</v>
      </c>
      <c r="AM48" s="780">
        <v>5.0115740740741543E-3</v>
      </c>
      <c r="AN48" s="780">
        <v>5.4571759259259278E-2</v>
      </c>
      <c r="AO48" s="1027">
        <v>15.270413573700955</v>
      </c>
      <c r="AP48" s="780"/>
      <c r="AQ48" s="650"/>
      <c r="AR48" s="650"/>
      <c r="AS48" s="650"/>
      <c r="AT48" s="650"/>
      <c r="AU48" s="650"/>
      <c r="AV48" s="776"/>
      <c r="AW48" s="1028">
        <v>11.435378201310304</v>
      </c>
      <c r="AX48" s="1029"/>
      <c r="AY48" s="1030"/>
      <c r="AZ48" s="1031"/>
      <c r="BA48" s="1032"/>
      <c r="BB48" s="1032"/>
      <c r="BC48" s="1033"/>
    </row>
    <row r="49" spans="1:55" s="345" customFormat="1">
      <c r="A49" s="691">
        <v>24</v>
      </c>
      <c r="B49" s="792" t="s">
        <v>4425</v>
      </c>
      <c r="C49" s="650">
        <v>158</v>
      </c>
      <c r="D49" s="651" t="s">
        <v>4285</v>
      </c>
      <c r="E49" s="651" t="s">
        <v>599</v>
      </c>
      <c r="F49" s="650" t="s">
        <v>123</v>
      </c>
      <c r="G49" s="1021"/>
      <c r="H49" s="780"/>
      <c r="I49" s="780"/>
      <c r="J49" s="780"/>
      <c r="K49" s="780"/>
      <c r="L49" s="780"/>
      <c r="M49" s="650"/>
      <c r="N49" s="1022">
        <v>0.35416666666666702</v>
      </c>
      <c r="O49" s="1080" t="s">
        <v>2476</v>
      </c>
      <c r="P49" s="1080" t="s">
        <v>4610</v>
      </c>
      <c r="Q49" s="780">
        <v>5.6261574074073728E-2</v>
      </c>
      <c r="R49" s="780">
        <v>3.414351851851849E-3</v>
      </c>
      <c r="S49" s="780">
        <v>5.9675925925925577E-2</v>
      </c>
      <c r="T49" s="1023">
        <v>20.946470131885182</v>
      </c>
      <c r="U49" s="1021"/>
      <c r="V49" s="650"/>
      <c r="W49" s="650"/>
      <c r="X49" s="650"/>
      <c r="Y49" s="650"/>
      <c r="Z49" s="650"/>
      <c r="AA49" s="1024"/>
      <c r="AB49" s="1025">
        <v>0.43467592592592591</v>
      </c>
      <c r="AC49" s="764" t="s">
        <v>5239</v>
      </c>
      <c r="AD49" s="1026" t="s">
        <v>5240</v>
      </c>
      <c r="AE49" s="780">
        <v>6.0208333333333364E-2</v>
      </c>
      <c r="AF49" s="780">
        <v>2.3379629629629584E-3</v>
      </c>
      <c r="AG49" s="780">
        <v>6.2546296296296322E-2</v>
      </c>
      <c r="AH49" s="1023">
        <v>19.985196150999261</v>
      </c>
      <c r="AI49" s="1025">
        <v>0.5180555555555556</v>
      </c>
      <c r="AJ49" s="764"/>
      <c r="AK49" s="764"/>
      <c r="AL49" s="985"/>
      <c r="AM49" s="780"/>
      <c r="AN49" s="780"/>
      <c r="AO49" s="1027"/>
      <c r="AP49" s="780"/>
      <c r="AQ49" s="650"/>
      <c r="AR49" s="650"/>
      <c r="AS49" s="650"/>
      <c r="AT49" s="650"/>
      <c r="AU49" s="650"/>
      <c r="AV49" s="776"/>
      <c r="AW49" s="1028"/>
      <c r="AX49" s="1029"/>
      <c r="AY49" s="1030"/>
      <c r="AZ49" s="1031"/>
      <c r="BA49" s="1032"/>
      <c r="BB49" s="1032"/>
      <c r="BC49" s="1033"/>
    </row>
    <row r="50" spans="1:55" s="345" customFormat="1">
      <c r="A50" s="691">
        <v>25</v>
      </c>
      <c r="B50" s="650" t="s">
        <v>3915</v>
      </c>
      <c r="C50" s="650">
        <v>192</v>
      </c>
      <c r="D50" s="651" t="s">
        <v>4700</v>
      </c>
      <c r="E50" s="651" t="s">
        <v>4701</v>
      </c>
      <c r="F50" s="650" t="s">
        <v>4500</v>
      </c>
      <c r="G50" s="1021"/>
      <c r="H50" s="780"/>
      <c r="I50" s="780"/>
      <c r="J50" s="780"/>
      <c r="K50" s="780"/>
      <c r="L50" s="780"/>
      <c r="M50" s="650"/>
      <c r="N50" s="1022">
        <v>0.35416666666666702</v>
      </c>
      <c r="O50" s="764" t="s">
        <v>4702</v>
      </c>
      <c r="P50" s="764" t="s">
        <v>4703</v>
      </c>
      <c r="Q50" s="780">
        <v>5.5347222222221881E-2</v>
      </c>
      <c r="R50" s="780">
        <v>4.8148148148148273E-3</v>
      </c>
      <c r="S50" s="780">
        <v>6.0162037037036709E-2</v>
      </c>
      <c r="T50" s="1023">
        <v>20.777222008464793</v>
      </c>
      <c r="U50" s="1021"/>
      <c r="V50" s="650"/>
      <c r="W50" s="650"/>
      <c r="X50" s="650"/>
      <c r="Y50" s="650"/>
      <c r="Z50" s="650"/>
      <c r="AA50" s="1024"/>
      <c r="AB50" s="1025">
        <v>0.43516203703703704</v>
      </c>
      <c r="AC50" s="764" t="s">
        <v>4704</v>
      </c>
      <c r="AD50" s="1026" t="s">
        <v>4705</v>
      </c>
      <c r="AE50" s="780">
        <v>5.3159722222222205E-2</v>
      </c>
      <c r="AF50" s="780">
        <v>5.0810185185185541E-3</v>
      </c>
      <c r="AG50" s="780">
        <v>5.824074074074076E-2</v>
      </c>
      <c r="AH50" s="1023">
        <v>21.462639109697932</v>
      </c>
      <c r="AI50" s="1025">
        <v>0.51423611111111112</v>
      </c>
      <c r="AJ50" s="764"/>
      <c r="AK50" s="764"/>
      <c r="AL50" s="985"/>
      <c r="AM50" s="780"/>
      <c r="AN50" s="780"/>
      <c r="AO50" s="1027"/>
      <c r="AP50" s="780"/>
      <c r="AQ50" s="650"/>
      <c r="AR50" s="650"/>
      <c r="AS50" s="650"/>
      <c r="AT50" s="650"/>
      <c r="AU50" s="650"/>
      <c r="AV50" s="776"/>
      <c r="AW50" s="1028"/>
      <c r="AX50" s="1029"/>
      <c r="AY50" s="1030"/>
      <c r="AZ50" s="1031"/>
      <c r="BA50" s="1032"/>
      <c r="BB50" s="1032"/>
      <c r="BC50" s="1033"/>
    </row>
    <row r="51" spans="1:55" s="345" customFormat="1">
      <c r="A51" s="691">
        <v>26</v>
      </c>
      <c r="B51" s="650" t="s">
        <v>3915</v>
      </c>
      <c r="C51" s="650">
        <v>420</v>
      </c>
      <c r="D51" s="651" t="s">
        <v>4706</v>
      </c>
      <c r="E51" s="651" t="s">
        <v>635</v>
      </c>
      <c r="F51" s="650" t="s">
        <v>4490</v>
      </c>
      <c r="G51" s="1021"/>
      <c r="H51" s="780"/>
      <c r="I51" s="780"/>
      <c r="J51" s="780"/>
      <c r="K51" s="780"/>
      <c r="L51" s="780"/>
      <c r="M51" s="650"/>
      <c r="N51" s="1022">
        <v>0.35416666666666702</v>
      </c>
      <c r="O51" s="764" t="s">
        <v>4707</v>
      </c>
      <c r="P51" s="764" t="s">
        <v>4708</v>
      </c>
      <c r="Q51" s="780">
        <v>5.528935185185152E-2</v>
      </c>
      <c r="R51" s="780">
        <v>5.682870370370352E-3</v>
      </c>
      <c r="S51" s="780">
        <v>6.0972222222221872E-2</v>
      </c>
      <c r="T51" s="1023">
        <v>20.501138952164009</v>
      </c>
      <c r="U51" s="1021"/>
      <c r="V51" s="650"/>
      <c r="W51" s="650"/>
      <c r="X51" s="650"/>
      <c r="Y51" s="650"/>
      <c r="Z51" s="650"/>
      <c r="AA51" s="1024"/>
      <c r="AB51" s="1025">
        <v>0.43597222222222221</v>
      </c>
      <c r="AC51" s="764" t="s">
        <v>4709</v>
      </c>
      <c r="AD51" s="1026" t="s">
        <v>4710</v>
      </c>
      <c r="AE51" s="780">
        <v>5.0405092592592571E-2</v>
      </c>
      <c r="AF51" s="780">
        <v>6.8518518518518867E-3</v>
      </c>
      <c r="AG51" s="780">
        <v>5.7256944444444458E-2</v>
      </c>
      <c r="AH51" s="1023">
        <v>21.831412977562156</v>
      </c>
      <c r="AI51" s="1025">
        <v>0.51406249999999998</v>
      </c>
      <c r="AJ51" s="764"/>
      <c r="AK51" s="764"/>
      <c r="AL51" s="985"/>
      <c r="AM51" s="780"/>
      <c r="AN51" s="780"/>
      <c r="AO51" s="1027"/>
      <c r="AP51" s="780"/>
      <c r="AQ51" s="650"/>
      <c r="AR51" s="650"/>
      <c r="AS51" s="650"/>
      <c r="AT51" s="650"/>
      <c r="AU51" s="650"/>
      <c r="AV51" s="776"/>
      <c r="AW51" s="1028"/>
      <c r="AX51" s="1029"/>
      <c r="AY51" s="1030"/>
      <c r="AZ51" s="1031"/>
      <c r="BA51" s="1032"/>
      <c r="BB51" s="1032"/>
      <c r="BC51" s="1033"/>
    </row>
    <row r="52" spans="1:55">
      <c r="A52" s="730" t="s">
        <v>0</v>
      </c>
      <c r="B52" s="1014" t="s">
        <v>2188</v>
      </c>
      <c r="C52" s="731"/>
      <c r="D52" s="731"/>
      <c r="E52" s="731"/>
      <c r="F52" s="1016"/>
      <c r="G52" s="737"/>
      <c r="H52" s="733"/>
      <c r="I52" s="733"/>
      <c r="J52" s="733"/>
      <c r="K52" s="733"/>
      <c r="L52" s="733"/>
      <c r="M52" s="731"/>
      <c r="N52" s="737"/>
      <c r="O52" s="731"/>
      <c r="P52" s="731"/>
      <c r="Q52" s="733"/>
      <c r="R52" s="746"/>
      <c r="S52" s="733"/>
      <c r="T52" s="1017"/>
      <c r="U52" s="737"/>
      <c r="V52" s="731"/>
      <c r="W52" s="731"/>
      <c r="X52" s="731"/>
      <c r="Y52" s="1016"/>
      <c r="Z52" s="731"/>
      <c r="AA52" s="732"/>
      <c r="AB52" s="733"/>
      <c r="AC52" s="731"/>
      <c r="AD52" s="731"/>
      <c r="AE52" s="733"/>
      <c r="AF52" s="746"/>
      <c r="AG52" s="733"/>
      <c r="AH52" s="1017"/>
      <c r="AI52" s="733"/>
      <c r="AJ52" s="731"/>
      <c r="AK52" s="731"/>
      <c r="AL52" s="733"/>
      <c r="AM52" s="746"/>
      <c r="AN52" s="733"/>
      <c r="AO52" s="1018"/>
      <c r="AP52" s="733"/>
      <c r="AQ52" s="731"/>
      <c r="AR52" s="731"/>
      <c r="AS52" s="731"/>
      <c r="AT52" s="1016"/>
      <c r="AU52" s="731"/>
      <c r="AV52" s="1018"/>
      <c r="AW52" s="1018"/>
      <c r="AX52" s="1013"/>
      <c r="AY52" s="960"/>
      <c r="AZ52" s="732" t="s">
        <v>3865</v>
      </c>
      <c r="BA52" s="1017"/>
      <c r="BB52" s="1017"/>
      <c r="BC52" s="1017"/>
    </row>
    <row r="53" spans="1:55" s="345" customFormat="1">
      <c r="A53" s="628">
        <v>1</v>
      </c>
      <c r="B53" s="750" t="s">
        <v>4425</v>
      </c>
      <c r="C53" s="630">
        <v>154</v>
      </c>
      <c r="D53" s="631" t="s">
        <v>171</v>
      </c>
      <c r="E53" s="631" t="s">
        <v>4711</v>
      </c>
      <c r="F53" s="650"/>
      <c r="G53" s="1001"/>
      <c r="H53" s="985"/>
      <c r="I53" s="985"/>
      <c r="J53" s="985"/>
      <c r="K53" s="985"/>
      <c r="L53" s="985"/>
      <c r="M53" s="630"/>
      <c r="N53" s="983">
        <v>0.35416666666666669</v>
      </c>
      <c r="O53" s="763" t="s">
        <v>4712</v>
      </c>
      <c r="P53" s="763" t="s">
        <v>4713</v>
      </c>
      <c r="Q53" s="985">
        <v>5.5312499999999987E-2</v>
      </c>
      <c r="R53" s="780">
        <v>3.2407407407407662E-3</v>
      </c>
      <c r="S53" s="985">
        <v>5.8553240740740753E-2</v>
      </c>
      <c r="T53" s="988">
        <v>21.348092508400871</v>
      </c>
      <c r="U53" s="1001"/>
      <c r="V53" s="630"/>
      <c r="W53" s="630"/>
      <c r="X53" s="630"/>
      <c r="Y53" s="650"/>
      <c r="Z53" s="630"/>
      <c r="AA53" s="1019"/>
      <c r="AB53" s="987">
        <v>0.43355324074074075</v>
      </c>
      <c r="AC53" s="763" t="s">
        <v>4714</v>
      </c>
      <c r="AD53" s="984" t="s">
        <v>4715</v>
      </c>
      <c r="AE53" s="985">
        <v>5.2650462962962941E-2</v>
      </c>
      <c r="AF53" s="780">
        <v>4.3634259259259234E-3</v>
      </c>
      <c r="AG53" s="985">
        <v>5.7013888888888864E-2</v>
      </c>
      <c r="AH53" s="988">
        <v>21.924482338611448</v>
      </c>
      <c r="AI53" s="987">
        <v>0.51140046296296293</v>
      </c>
      <c r="AJ53" s="763" t="s">
        <v>4716</v>
      </c>
      <c r="AK53" s="763" t="s">
        <v>4717</v>
      </c>
      <c r="AL53" s="985">
        <v>3.6342592592592649E-2</v>
      </c>
      <c r="AM53" s="780">
        <v>1.2395833333333273E-2</v>
      </c>
      <c r="AN53" s="985">
        <v>4.8738425925925921E-2</v>
      </c>
      <c r="AO53" s="986">
        <v>17.098076466397529</v>
      </c>
      <c r="AP53" s="985"/>
      <c r="AQ53" s="630"/>
      <c r="AR53" s="630"/>
      <c r="AS53" s="630"/>
      <c r="AT53" s="650"/>
      <c r="AU53" s="630"/>
      <c r="AV53" s="1020"/>
      <c r="AW53" s="989">
        <v>21.942857142857143</v>
      </c>
      <c r="AX53" s="1013"/>
      <c r="AY53" s="960"/>
      <c r="AZ53" s="991">
        <v>96</v>
      </c>
      <c r="BA53" s="992">
        <v>200</v>
      </c>
      <c r="BB53" s="992">
        <v>0</v>
      </c>
      <c r="BC53" s="993">
        <v>296</v>
      </c>
    </row>
    <row r="54" spans="1:55" s="345" customFormat="1">
      <c r="A54" s="628">
        <v>2</v>
      </c>
      <c r="B54" s="750" t="s">
        <v>4425</v>
      </c>
      <c r="C54" s="630">
        <v>142</v>
      </c>
      <c r="D54" s="631" t="s">
        <v>165</v>
      </c>
      <c r="E54" s="631" t="s">
        <v>166</v>
      </c>
      <c r="F54" s="650"/>
      <c r="G54" s="1001"/>
      <c r="H54" s="985"/>
      <c r="I54" s="985"/>
      <c r="J54" s="985"/>
      <c r="K54" s="985"/>
      <c r="L54" s="985"/>
      <c r="M54" s="630"/>
      <c r="N54" s="983">
        <v>0.35416666666666669</v>
      </c>
      <c r="O54" s="763" t="s">
        <v>4718</v>
      </c>
      <c r="P54" s="763" t="s">
        <v>4719</v>
      </c>
      <c r="Q54" s="985">
        <v>4.9363425925925908E-2</v>
      </c>
      <c r="R54" s="780">
        <v>1.631944444444422E-3</v>
      </c>
      <c r="S54" s="985">
        <v>5.099537037037033E-2</v>
      </c>
      <c r="T54" s="988">
        <v>24.512029051293688</v>
      </c>
      <c r="U54" s="1001"/>
      <c r="V54" s="630"/>
      <c r="W54" s="630"/>
      <c r="X54" s="630"/>
      <c r="Y54" s="650"/>
      <c r="Z54" s="630"/>
      <c r="AA54" s="1019"/>
      <c r="AB54" s="987">
        <v>0.42599537037037033</v>
      </c>
      <c r="AC54" s="763" t="s">
        <v>4720</v>
      </c>
      <c r="AD54" s="984" t="s">
        <v>4721</v>
      </c>
      <c r="AE54" s="985">
        <v>5.9849537037037048E-2</v>
      </c>
      <c r="AF54" s="780">
        <v>1.6550925925926108E-3</v>
      </c>
      <c r="AG54" s="985">
        <v>6.1504629629629659E-2</v>
      </c>
      <c r="AH54" s="988">
        <v>20.323673315769664</v>
      </c>
      <c r="AI54" s="987">
        <v>0.5083333333333333</v>
      </c>
      <c r="AJ54" s="763" t="s">
        <v>4722</v>
      </c>
      <c r="AK54" s="763" t="s">
        <v>4723</v>
      </c>
      <c r="AL54" s="985">
        <v>4.2141203703703778E-2</v>
      </c>
      <c r="AM54" s="780">
        <v>2.3842592592592249E-3</v>
      </c>
      <c r="AN54" s="985">
        <v>4.4525462962963003E-2</v>
      </c>
      <c r="AO54" s="986">
        <v>18.715882505848711</v>
      </c>
      <c r="AP54" s="985"/>
      <c r="AQ54" s="630"/>
      <c r="AR54" s="630"/>
      <c r="AS54" s="630"/>
      <c r="AT54" s="650"/>
      <c r="AU54" s="630"/>
      <c r="AV54" s="1020"/>
      <c r="AW54" s="989">
        <v>21.555272808921487</v>
      </c>
      <c r="AX54" s="1013"/>
      <c r="AY54" s="960"/>
      <c r="AZ54" s="991">
        <v>96</v>
      </c>
      <c r="BA54" s="992">
        <v>195</v>
      </c>
      <c r="BB54" s="992">
        <v>-3.9333333333333336</v>
      </c>
      <c r="BC54" s="993">
        <v>287.06666666666666</v>
      </c>
    </row>
    <row r="55" spans="1:55" s="345" customFormat="1">
      <c r="A55" s="691">
        <v>3</v>
      </c>
      <c r="B55" s="650" t="s">
        <v>3915</v>
      </c>
      <c r="C55" s="650">
        <v>184</v>
      </c>
      <c r="D55" s="651" t="s">
        <v>5236</v>
      </c>
      <c r="E55" s="651" t="s">
        <v>584</v>
      </c>
      <c r="F55" s="650" t="s">
        <v>4500</v>
      </c>
      <c r="G55" s="1021"/>
      <c r="H55" s="780"/>
      <c r="I55" s="780"/>
      <c r="J55" s="780"/>
      <c r="K55" s="780"/>
      <c r="L55" s="780"/>
      <c r="M55" s="650"/>
      <c r="N55" s="1022">
        <v>0.35416666666666702</v>
      </c>
      <c r="O55" s="764" t="s">
        <v>4724</v>
      </c>
      <c r="P55" s="764" t="s">
        <v>2259</v>
      </c>
      <c r="Q55" s="780">
        <v>5.5370370370370015E-2</v>
      </c>
      <c r="R55" s="780">
        <v>2.4652777777777746E-3</v>
      </c>
      <c r="S55" s="780">
        <v>5.7835648148147789E-2</v>
      </c>
      <c r="T55" s="1023">
        <v>21.612967780668399</v>
      </c>
      <c r="U55" s="1021"/>
      <c r="V55" s="650"/>
      <c r="W55" s="650"/>
      <c r="X55" s="650"/>
      <c r="Y55" s="650"/>
      <c r="Z55" s="650"/>
      <c r="AA55" s="1024"/>
      <c r="AB55" s="1025">
        <v>0.43283564814814812</v>
      </c>
      <c r="AC55" s="764" t="s">
        <v>4725</v>
      </c>
      <c r="AD55" s="1026" t="s">
        <v>4726</v>
      </c>
      <c r="AE55" s="780">
        <v>5.5497685185185219E-2</v>
      </c>
      <c r="AF55" s="780">
        <v>3.7384259259258812E-3</v>
      </c>
      <c r="AG55" s="780">
        <v>5.9236111111111101E-2</v>
      </c>
      <c r="AH55" s="1023">
        <v>21.101992966002346</v>
      </c>
      <c r="AI55" s="1025">
        <v>0.51290509259259254</v>
      </c>
      <c r="AJ55" s="764" t="s">
        <v>4727</v>
      </c>
      <c r="AK55" s="764" t="s">
        <v>4728</v>
      </c>
      <c r="AL55" s="780">
        <v>4.9537037037037157E-2</v>
      </c>
      <c r="AM55" s="780">
        <v>3.6805555555554648E-3</v>
      </c>
      <c r="AN55" s="780">
        <v>5.3217592592592622E-2</v>
      </c>
      <c r="AO55" s="1027">
        <v>15.658982166159198</v>
      </c>
      <c r="AP55" s="780"/>
      <c r="AQ55" s="650"/>
      <c r="AR55" s="650"/>
      <c r="AS55" s="650"/>
      <c r="AT55" s="650"/>
      <c r="AU55" s="650"/>
      <c r="AV55" s="776"/>
      <c r="AW55" s="1028">
        <v>20.006946856547412</v>
      </c>
      <c r="AX55" s="1029"/>
      <c r="AY55" s="1030"/>
      <c r="AZ55" s="1031"/>
      <c r="BA55" s="1032"/>
      <c r="BB55" s="1032"/>
      <c r="BC55" s="1033"/>
    </row>
    <row r="56" spans="1:55" s="345" customFormat="1">
      <c r="A56" s="691">
        <v>4</v>
      </c>
      <c r="B56" s="650" t="s">
        <v>3915</v>
      </c>
      <c r="C56" s="650">
        <v>182</v>
      </c>
      <c r="D56" s="651" t="s">
        <v>4299</v>
      </c>
      <c r="E56" s="651" t="s">
        <v>4729</v>
      </c>
      <c r="F56" s="650" t="s">
        <v>4730</v>
      </c>
      <c r="G56" s="1021"/>
      <c r="H56" s="780"/>
      <c r="I56" s="780"/>
      <c r="J56" s="780"/>
      <c r="K56" s="780"/>
      <c r="L56" s="780"/>
      <c r="M56" s="650"/>
      <c r="N56" s="1022">
        <v>0.35416666666666702</v>
      </c>
      <c r="O56" s="764" t="s">
        <v>4731</v>
      </c>
      <c r="P56" s="764" t="s">
        <v>4732</v>
      </c>
      <c r="Q56" s="780">
        <v>5.103009259259228E-2</v>
      </c>
      <c r="R56" s="780">
        <v>1.3657407407406952E-3</v>
      </c>
      <c r="S56" s="780">
        <v>5.2395833333332975E-2</v>
      </c>
      <c r="T56" s="1023">
        <v>23.856858846918488</v>
      </c>
      <c r="U56" s="1021"/>
      <c r="V56" s="650"/>
      <c r="W56" s="650"/>
      <c r="X56" s="650"/>
      <c r="Y56" s="650"/>
      <c r="Z56" s="650"/>
      <c r="AA56" s="1024"/>
      <c r="AB56" s="1025">
        <v>0.42739583333333331</v>
      </c>
      <c r="AC56" s="764" t="s">
        <v>4733</v>
      </c>
      <c r="AD56" s="1026" t="s">
        <v>4725</v>
      </c>
      <c r="AE56" s="780">
        <v>5.9432870370370428E-2</v>
      </c>
      <c r="AF56" s="780">
        <v>1.5046296296296058E-3</v>
      </c>
      <c r="AG56" s="780">
        <v>6.0937500000000033E-2</v>
      </c>
      <c r="AH56" s="1023">
        <v>20.512820512820515</v>
      </c>
      <c r="AI56" s="1025">
        <v>0.50916666666666666</v>
      </c>
      <c r="AJ56" s="764" t="s">
        <v>4734</v>
      </c>
      <c r="AK56" s="764" t="s">
        <v>4735</v>
      </c>
      <c r="AL56" s="780">
        <v>4.600694444444442E-2</v>
      </c>
      <c r="AM56" s="780">
        <v>1.4930555555555669E-3</v>
      </c>
      <c r="AN56" s="780">
        <v>4.7499999999999987E-2</v>
      </c>
      <c r="AO56" s="1027">
        <v>17.543859649122808</v>
      </c>
      <c r="AP56" s="780"/>
      <c r="AQ56" s="650"/>
      <c r="AR56" s="650"/>
      <c r="AS56" s="650"/>
      <c r="AT56" s="650"/>
      <c r="AU56" s="650"/>
      <c r="AV56" s="776"/>
      <c r="AW56" s="1028">
        <v>20.919590324689477</v>
      </c>
      <c r="AX56" s="1029"/>
      <c r="AY56" s="1030"/>
      <c r="AZ56" s="1031"/>
      <c r="BA56" s="1032"/>
      <c r="BB56" s="1032"/>
      <c r="BC56" s="1033"/>
    </row>
    <row r="57" spans="1:55" s="345" customFormat="1">
      <c r="A57" s="691">
        <v>5</v>
      </c>
      <c r="B57" s="650" t="s">
        <v>3915</v>
      </c>
      <c r="C57" s="650">
        <v>133</v>
      </c>
      <c r="D57" s="651" t="s">
        <v>5237</v>
      </c>
      <c r="E57" s="651" t="s">
        <v>2755</v>
      </c>
      <c r="F57" s="650" t="s">
        <v>4500</v>
      </c>
      <c r="G57" s="1021"/>
      <c r="H57" s="780"/>
      <c r="I57" s="780"/>
      <c r="J57" s="780"/>
      <c r="K57" s="780"/>
      <c r="L57" s="780"/>
      <c r="M57" s="650"/>
      <c r="N57" s="1022">
        <v>0.35416666666666702</v>
      </c>
      <c r="O57" s="764" t="s">
        <v>4736</v>
      </c>
      <c r="P57" s="764" t="s">
        <v>4737</v>
      </c>
      <c r="Q57" s="780">
        <v>6.4918981481481119E-2</v>
      </c>
      <c r="R57" s="780">
        <v>4.6064814814815169E-3</v>
      </c>
      <c r="S57" s="780">
        <v>6.9525462962962636E-2</v>
      </c>
      <c r="T57" s="1023">
        <v>17.979024471449975</v>
      </c>
      <c r="U57" s="1021"/>
      <c r="V57" s="650"/>
      <c r="W57" s="650"/>
      <c r="X57" s="650"/>
      <c r="Y57" s="650"/>
      <c r="Z57" s="650"/>
      <c r="AA57" s="1024"/>
      <c r="AB57" s="1025">
        <v>0.44452546296296297</v>
      </c>
      <c r="AC57" s="764"/>
      <c r="AD57" s="1026"/>
      <c r="AE57" s="780"/>
      <c r="AF57" s="780"/>
      <c r="AG57" s="780"/>
      <c r="AH57" s="1023"/>
      <c r="AI57" s="1025"/>
      <c r="AJ57" s="764"/>
      <c r="AK57" s="764"/>
      <c r="AL57" s="985"/>
      <c r="AM57" s="780"/>
      <c r="AN57" s="780"/>
      <c r="AO57" s="1027"/>
      <c r="AP57" s="780"/>
      <c r="AQ57" s="650"/>
      <c r="AR57" s="650"/>
      <c r="AS57" s="650"/>
      <c r="AT57" s="650"/>
      <c r="AU57" s="650"/>
      <c r="AV57" s="776"/>
      <c r="AW57" s="1028"/>
      <c r="AX57" s="1029"/>
      <c r="AY57" s="1030"/>
      <c r="AZ57" s="1031"/>
      <c r="BA57" s="1032"/>
      <c r="BB57" s="1032"/>
      <c r="BC57" s="1033"/>
    </row>
    <row r="58" spans="1:55" s="332" customFormat="1">
      <c r="A58" s="798"/>
      <c r="B58" s="1034" t="s">
        <v>52</v>
      </c>
      <c r="C58" s="1035"/>
      <c r="D58" s="799"/>
      <c r="E58" s="799"/>
      <c r="F58" s="1036"/>
      <c r="G58" s="1037"/>
      <c r="H58" s="803"/>
      <c r="I58" s="803"/>
      <c r="J58" s="803"/>
      <c r="K58" s="803"/>
      <c r="L58" s="803"/>
      <c r="M58" s="800"/>
      <c r="N58" s="815"/>
      <c r="O58" s="800"/>
      <c r="P58" s="800"/>
      <c r="Q58" s="800"/>
      <c r="R58" s="800"/>
      <c r="S58" s="800"/>
      <c r="T58" s="800"/>
      <c r="U58" s="815"/>
      <c r="V58" s="799"/>
      <c r="W58" s="799"/>
      <c r="X58" s="799"/>
      <c r="Y58" s="1036"/>
      <c r="Z58" s="799"/>
      <c r="AA58" s="800"/>
      <c r="AB58" s="803"/>
      <c r="AC58" s="800"/>
      <c r="AD58" s="800"/>
      <c r="AE58" s="800"/>
      <c r="AF58" s="800"/>
      <c r="AG58" s="800"/>
      <c r="AH58" s="1038"/>
      <c r="AI58" s="801"/>
      <c r="AJ58" s="799"/>
      <c r="AK58" s="799"/>
      <c r="AL58" s="801"/>
      <c r="AM58" s="812"/>
      <c r="AN58" s="801"/>
      <c r="AO58" s="1039"/>
      <c r="AP58" s="801"/>
      <c r="AQ58" s="799"/>
      <c r="AR58" s="799"/>
      <c r="AS58" s="799"/>
      <c r="AT58" s="1036"/>
      <c r="AU58" s="799"/>
      <c r="AV58" s="1039"/>
      <c r="AW58" s="1039"/>
      <c r="AX58" s="1013"/>
      <c r="AY58" s="960"/>
      <c r="AZ58" s="800" t="s">
        <v>4738</v>
      </c>
      <c r="BA58" s="1038"/>
      <c r="BB58" s="1038"/>
      <c r="BC58" s="1038"/>
    </row>
    <row r="59" spans="1:55" s="345" customFormat="1">
      <c r="A59" s="628">
        <v>1</v>
      </c>
      <c r="B59" s="630" t="s">
        <v>3915</v>
      </c>
      <c r="C59" s="630">
        <v>264</v>
      </c>
      <c r="D59" s="631" t="s">
        <v>4739</v>
      </c>
      <c r="E59" s="631" t="s">
        <v>219</v>
      </c>
      <c r="F59" s="650"/>
      <c r="G59" s="1040"/>
      <c r="H59" s="1041"/>
      <c r="I59" s="1041"/>
      <c r="J59" s="1041"/>
      <c r="K59" s="1041"/>
      <c r="L59" s="1041"/>
      <c r="M59" s="1019"/>
      <c r="N59" s="1001"/>
      <c r="O59" s="1019"/>
      <c r="P59" s="1019"/>
      <c r="Q59" s="1019"/>
      <c r="R59" s="1019"/>
      <c r="S59" s="1019"/>
      <c r="T59" s="1019"/>
      <c r="U59" s="1042">
        <v>0.45833333333333298</v>
      </c>
      <c r="V59" s="763" t="s">
        <v>4740</v>
      </c>
      <c r="W59" s="763" t="s">
        <v>4741</v>
      </c>
      <c r="X59" s="985">
        <v>4.2395833333333688E-2</v>
      </c>
      <c r="Y59" s="780">
        <v>4.6180555555556113E-3</v>
      </c>
      <c r="Z59" s="985">
        <v>4.7013888888889299E-2</v>
      </c>
      <c r="AA59" s="988">
        <v>22.156573116691284</v>
      </c>
      <c r="AB59" s="1041"/>
      <c r="AC59" s="1019"/>
      <c r="AD59" s="1019"/>
      <c r="AE59" s="1019"/>
      <c r="AF59" s="1019"/>
      <c r="AG59" s="1019"/>
      <c r="AH59" s="992"/>
      <c r="AI59" s="987">
        <v>0.52618055555555565</v>
      </c>
      <c r="AJ59" s="763" t="s">
        <v>4742</v>
      </c>
      <c r="AK59" s="763" t="s">
        <v>4743</v>
      </c>
      <c r="AL59" s="985">
        <v>3.7499999999999867E-2</v>
      </c>
      <c r="AM59" s="780">
        <v>2.7546296296296902E-3</v>
      </c>
      <c r="AN59" s="985">
        <v>4.0254629629629557E-2</v>
      </c>
      <c r="AO59" s="986">
        <v>20.701552616446236</v>
      </c>
      <c r="AP59" s="987">
        <v>0.58726851851851858</v>
      </c>
      <c r="AQ59" s="763" t="s">
        <v>4744</v>
      </c>
      <c r="AR59" s="763" t="s">
        <v>4745</v>
      </c>
      <c r="AS59" s="985">
        <v>2.5810185185185075E-2</v>
      </c>
      <c r="AT59" s="780">
        <v>4.9652777777777768E-3</v>
      </c>
      <c r="AU59" s="985">
        <v>3.0775462962962852E-2</v>
      </c>
      <c r="AV59" s="986">
        <v>20.308386611508087</v>
      </c>
      <c r="AW59" s="989">
        <v>21.17854691636435</v>
      </c>
      <c r="AX59" s="1013"/>
      <c r="AY59" s="960"/>
      <c r="AZ59" s="991">
        <v>60</v>
      </c>
      <c r="BA59" s="992">
        <v>200</v>
      </c>
      <c r="BB59" s="992">
        <v>0</v>
      </c>
      <c r="BC59" s="993">
        <v>260</v>
      </c>
    </row>
    <row r="60" spans="1:55" s="345" customFormat="1">
      <c r="A60" s="628">
        <v>2</v>
      </c>
      <c r="B60" s="630" t="s">
        <v>3915</v>
      </c>
      <c r="C60" s="630">
        <v>245</v>
      </c>
      <c r="D60" s="631" t="s">
        <v>4746</v>
      </c>
      <c r="E60" s="631" t="s">
        <v>4747</v>
      </c>
      <c r="F60" s="650"/>
      <c r="G60" s="1040"/>
      <c r="H60" s="1041"/>
      <c r="I60" s="1041"/>
      <c r="J60" s="1041"/>
      <c r="K60" s="1041"/>
      <c r="L60" s="1041"/>
      <c r="M60" s="1019"/>
      <c r="N60" s="1001"/>
      <c r="O60" s="1019"/>
      <c r="P60" s="1019"/>
      <c r="Q60" s="1019"/>
      <c r="R60" s="1019"/>
      <c r="S60" s="1019"/>
      <c r="T60" s="1019"/>
      <c r="U60" s="1042">
        <v>0.45833333333333298</v>
      </c>
      <c r="V60" s="763" t="s">
        <v>4748</v>
      </c>
      <c r="W60" s="763" t="s">
        <v>4749</v>
      </c>
      <c r="X60" s="985">
        <v>4.1655092592592979E-2</v>
      </c>
      <c r="Y60" s="780">
        <v>4.9884259259258545E-3</v>
      </c>
      <c r="Z60" s="985">
        <v>4.6643518518518834E-2</v>
      </c>
      <c r="AA60" s="988">
        <v>22.332506203473944</v>
      </c>
      <c r="AB60" s="1041"/>
      <c r="AC60" s="1019"/>
      <c r="AD60" s="1019"/>
      <c r="AE60" s="1019"/>
      <c r="AF60" s="1019"/>
      <c r="AG60" s="1019"/>
      <c r="AH60" s="992"/>
      <c r="AI60" s="987">
        <v>0.52581018518518519</v>
      </c>
      <c r="AJ60" s="763" t="s">
        <v>4750</v>
      </c>
      <c r="AK60" s="763" t="s">
        <v>900</v>
      </c>
      <c r="AL60" s="985">
        <v>3.6828703703703725E-2</v>
      </c>
      <c r="AM60" s="780">
        <v>5.9143518518518512E-3</v>
      </c>
      <c r="AN60" s="985">
        <v>4.2743055555555576E-2</v>
      </c>
      <c r="AO60" s="986">
        <v>19.496344435418358</v>
      </c>
      <c r="AP60" s="987">
        <v>0.58938657407407413</v>
      </c>
      <c r="AQ60" s="763" t="s">
        <v>4751</v>
      </c>
      <c r="AR60" s="763" t="s">
        <v>4752</v>
      </c>
      <c r="AS60" s="985">
        <v>2.5613425925925859E-2</v>
      </c>
      <c r="AT60" s="780">
        <v>6.7361111111111649E-3</v>
      </c>
      <c r="AU60" s="985">
        <v>3.2349537037037024E-2</v>
      </c>
      <c r="AV60" s="986">
        <v>19.320214669051879</v>
      </c>
      <c r="AW60" s="989">
        <v>20.536223616657161</v>
      </c>
      <c r="AX60" s="1013"/>
      <c r="AY60" s="960"/>
      <c r="AZ60" s="991">
        <v>60</v>
      </c>
      <c r="BA60" s="992">
        <v>195</v>
      </c>
      <c r="BB60" s="992">
        <v>-5.3166666666666664</v>
      </c>
      <c r="BC60" s="993">
        <v>249.68333333333334</v>
      </c>
    </row>
    <row r="61" spans="1:55" s="345" customFormat="1">
      <c r="A61" s="628">
        <v>3</v>
      </c>
      <c r="B61" s="630" t="s">
        <v>3915</v>
      </c>
      <c r="C61" s="630">
        <v>251</v>
      </c>
      <c r="D61" s="631" t="s">
        <v>4305</v>
      </c>
      <c r="E61" s="631" t="s">
        <v>229</v>
      </c>
      <c r="F61" s="650"/>
      <c r="G61" s="1040"/>
      <c r="H61" s="1041"/>
      <c r="I61" s="1041"/>
      <c r="J61" s="1041"/>
      <c r="K61" s="1041"/>
      <c r="L61" s="1041"/>
      <c r="M61" s="1019"/>
      <c r="N61" s="1001"/>
      <c r="O61" s="1019"/>
      <c r="P61" s="1019"/>
      <c r="Q61" s="1019"/>
      <c r="R61" s="1019"/>
      <c r="S61" s="1019"/>
      <c r="T61" s="1019"/>
      <c r="U61" s="1042">
        <v>0.45833333333333298</v>
      </c>
      <c r="V61" s="763" t="s">
        <v>4753</v>
      </c>
      <c r="W61" s="763" t="s">
        <v>4222</v>
      </c>
      <c r="X61" s="985">
        <v>4.5370370370370672E-2</v>
      </c>
      <c r="Y61" s="780">
        <v>5.3472222222222809E-3</v>
      </c>
      <c r="Z61" s="985">
        <v>5.0717592592592953E-2</v>
      </c>
      <c r="AA61" s="988">
        <v>20.538566864445457</v>
      </c>
      <c r="AB61" s="1041"/>
      <c r="AC61" s="1019"/>
      <c r="AD61" s="1019"/>
      <c r="AE61" s="1019"/>
      <c r="AF61" s="1019"/>
      <c r="AG61" s="1019"/>
      <c r="AH61" s="992"/>
      <c r="AI61" s="987">
        <v>0.5298842592592593</v>
      </c>
      <c r="AJ61" s="763" t="s">
        <v>4754</v>
      </c>
      <c r="AK61" s="763" t="s">
        <v>4755</v>
      </c>
      <c r="AL61" s="985">
        <v>3.964120370370372E-2</v>
      </c>
      <c r="AM61" s="780">
        <v>4.7569444444444109E-3</v>
      </c>
      <c r="AN61" s="985">
        <v>4.4398148148148131E-2</v>
      </c>
      <c r="AO61" s="986">
        <v>18.769551616266945</v>
      </c>
      <c r="AP61" s="987">
        <v>0.59511574074074081</v>
      </c>
      <c r="AQ61" s="763" t="s">
        <v>4756</v>
      </c>
      <c r="AR61" s="763" t="s">
        <v>4757</v>
      </c>
      <c r="AS61" s="985">
        <v>2.5902777777777719E-2</v>
      </c>
      <c r="AT61" s="780">
        <v>7.3958333333332682E-3</v>
      </c>
      <c r="AU61" s="985">
        <v>3.3298611111110987E-2</v>
      </c>
      <c r="AV61" s="986">
        <v>18.769551616266945</v>
      </c>
      <c r="AW61" s="989">
        <v>19.468228931951327</v>
      </c>
      <c r="AX61" s="1013"/>
      <c r="AY61" s="960"/>
      <c r="AZ61" s="991">
        <v>60</v>
      </c>
      <c r="BA61" s="992">
        <v>190</v>
      </c>
      <c r="BB61" s="992">
        <v>-14.933333333333334</v>
      </c>
      <c r="BC61" s="993">
        <v>235.06666666666669</v>
      </c>
    </row>
    <row r="62" spans="1:55" s="345" customFormat="1">
      <c r="A62" s="628">
        <v>4</v>
      </c>
      <c r="B62" s="630" t="s">
        <v>3915</v>
      </c>
      <c r="C62" s="630">
        <v>260</v>
      </c>
      <c r="D62" s="631" t="s">
        <v>4758</v>
      </c>
      <c r="E62" s="631" t="s">
        <v>682</v>
      </c>
      <c r="F62" s="650"/>
      <c r="G62" s="1040"/>
      <c r="H62" s="1041"/>
      <c r="I62" s="1041"/>
      <c r="J62" s="1041"/>
      <c r="K62" s="1041"/>
      <c r="L62" s="1041"/>
      <c r="M62" s="1019"/>
      <c r="N62" s="1001"/>
      <c r="O62" s="1019"/>
      <c r="P62" s="1019"/>
      <c r="Q62" s="1019"/>
      <c r="R62" s="1019"/>
      <c r="S62" s="1019"/>
      <c r="T62" s="1019"/>
      <c r="U62" s="1042">
        <v>0.45833333333333298</v>
      </c>
      <c r="V62" s="763" t="s">
        <v>4759</v>
      </c>
      <c r="W62" s="763" t="s">
        <v>4760</v>
      </c>
      <c r="X62" s="985">
        <v>4.2407407407407727E-2</v>
      </c>
      <c r="Y62" s="780">
        <v>5.2662037037037868E-3</v>
      </c>
      <c r="Z62" s="985">
        <v>4.7673611111111514E-2</v>
      </c>
      <c r="AA62" s="988">
        <v>21.849963583394029</v>
      </c>
      <c r="AB62" s="1041"/>
      <c r="AC62" s="1019"/>
      <c r="AD62" s="1019"/>
      <c r="AE62" s="1019"/>
      <c r="AF62" s="1019"/>
      <c r="AG62" s="1019"/>
      <c r="AH62" s="992"/>
      <c r="AI62" s="987">
        <v>0.52684027777777787</v>
      </c>
      <c r="AJ62" s="763" t="s">
        <v>4761</v>
      </c>
      <c r="AK62" s="763" t="s">
        <v>4762</v>
      </c>
      <c r="AL62" s="985">
        <v>4.1342592592592431E-2</v>
      </c>
      <c r="AM62" s="780">
        <v>5.2893518518519755E-3</v>
      </c>
      <c r="AN62" s="985">
        <v>4.6631944444444406E-2</v>
      </c>
      <c r="AO62" s="986">
        <v>17.870439314966493</v>
      </c>
      <c r="AP62" s="987">
        <v>0.59430555555555564</v>
      </c>
      <c r="AQ62" s="763" t="s">
        <v>4763</v>
      </c>
      <c r="AR62" s="763" t="s">
        <v>4764</v>
      </c>
      <c r="AS62" s="985">
        <v>3.1712962962962887E-2</v>
      </c>
      <c r="AT62" s="780">
        <v>3.4374999999999822E-3</v>
      </c>
      <c r="AU62" s="985">
        <v>3.515046296296287E-2</v>
      </c>
      <c r="AV62" s="986">
        <v>17.780704642739543</v>
      </c>
      <c r="AW62" s="989">
        <v>19.31157800625838</v>
      </c>
      <c r="AX62" s="1013"/>
      <c r="AY62" s="960"/>
      <c r="AZ62" s="991">
        <v>60</v>
      </c>
      <c r="BA62" s="992">
        <v>185</v>
      </c>
      <c r="BB62" s="992">
        <v>-16.433333333333334</v>
      </c>
      <c r="BC62" s="993">
        <v>228.56666666666669</v>
      </c>
    </row>
    <row r="63" spans="1:55" s="345" customFormat="1">
      <c r="A63" s="628">
        <v>5</v>
      </c>
      <c r="B63" s="630" t="s">
        <v>3915</v>
      </c>
      <c r="C63" s="630">
        <v>254</v>
      </c>
      <c r="D63" s="631" t="s">
        <v>4765</v>
      </c>
      <c r="E63" s="631" t="s">
        <v>315</v>
      </c>
      <c r="F63" s="650"/>
      <c r="G63" s="1040"/>
      <c r="H63" s="1041"/>
      <c r="I63" s="1041"/>
      <c r="J63" s="1041"/>
      <c r="K63" s="1041"/>
      <c r="L63" s="1041"/>
      <c r="M63" s="1019"/>
      <c r="N63" s="1001"/>
      <c r="O63" s="1019"/>
      <c r="P63" s="1019"/>
      <c r="Q63" s="1019"/>
      <c r="R63" s="1019"/>
      <c r="S63" s="1019"/>
      <c r="T63" s="1019"/>
      <c r="U63" s="1042">
        <v>0.45833333333333298</v>
      </c>
      <c r="V63" s="763" t="s">
        <v>4766</v>
      </c>
      <c r="W63" s="763" t="s">
        <v>4767</v>
      </c>
      <c r="X63" s="985">
        <v>4.584490740740782E-2</v>
      </c>
      <c r="Y63" s="780">
        <v>5.4282407407406641E-3</v>
      </c>
      <c r="Z63" s="985">
        <v>5.1273148148148484E-2</v>
      </c>
      <c r="AA63" s="988">
        <v>20.316027088036115</v>
      </c>
      <c r="AB63" s="1041"/>
      <c r="AC63" s="1019"/>
      <c r="AD63" s="1019"/>
      <c r="AE63" s="1019"/>
      <c r="AF63" s="1019"/>
      <c r="AG63" s="1019"/>
      <c r="AH63" s="992"/>
      <c r="AI63" s="987">
        <v>0.53043981481481484</v>
      </c>
      <c r="AJ63" s="763" t="s">
        <v>4572</v>
      </c>
      <c r="AK63" s="763" t="s">
        <v>4768</v>
      </c>
      <c r="AL63" s="985">
        <v>3.8865740740740784E-2</v>
      </c>
      <c r="AM63" s="780">
        <v>1.2800925925925855E-2</v>
      </c>
      <c r="AN63" s="985">
        <v>5.1666666666666639E-2</v>
      </c>
      <c r="AO63" s="986">
        <v>16.129032258064516</v>
      </c>
      <c r="AP63" s="987">
        <v>0.60293981481481485</v>
      </c>
      <c r="AQ63" s="763" t="s">
        <v>4769</v>
      </c>
      <c r="AR63" s="763" t="s">
        <v>4770</v>
      </c>
      <c r="AS63" s="985">
        <v>3.037037037037027E-2</v>
      </c>
      <c r="AT63" s="780">
        <v>6.1111111111111782E-3</v>
      </c>
      <c r="AU63" s="985">
        <v>3.6481481481481448E-2</v>
      </c>
      <c r="AV63" s="986">
        <v>17.131979695431472</v>
      </c>
      <c r="AW63" s="989">
        <v>17.931263489955171</v>
      </c>
      <c r="AX63" s="1013"/>
      <c r="AY63" s="960"/>
      <c r="AZ63" s="991">
        <v>60</v>
      </c>
      <c r="BA63" s="992">
        <v>180</v>
      </c>
      <c r="BB63" s="992">
        <v>-30.783333333333335</v>
      </c>
      <c r="BC63" s="993">
        <v>209.21666666666667</v>
      </c>
    </row>
    <row r="64" spans="1:55" s="345" customFormat="1">
      <c r="A64" s="628">
        <v>6</v>
      </c>
      <c r="B64" s="630" t="s">
        <v>3915</v>
      </c>
      <c r="C64" s="630">
        <v>203</v>
      </c>
      <c r="D64" s="631" t="s">
        <v>232</v>
      </c>
      <c r="E64" s="631" t="s">
        <v>233</v>
      </c>
      <c r="F64" s="650"/>
      <c r="G64" s="1040"/>
      <c r="H64" s="1041"/>
      <c r="I64" s="1041"/>
      <c r="J64" s="1041"/>
      <c r="K64" s="1041"/>
      <c r="L64" s="1041"/>
      <c r="M64" s="1019"/>
      <c r="N64" s="1001"/>
      <c r="O64" s="1019"/>
      <c r="P64" s="1019"/>
      <c r="Q64" s="1019"/>
      <c r="R64" s="1019"/>
      <c r="S64" s="1019"/>
      <c r="T64" s="1019"/>
      <c r="U64" s="1042">
        <v>0.45833333333333298</v>
      </c>
      <c r="V64" s="763" t="s">
        <v>4771</v>
      </c>
      <c r="W64" s="763" t="s">
        <v>4772</v>
      </c>
      <c r="X64" s="985">
        <v>4.6192129629629985E-2</v>
      </c>
      <c r="Y64" s="780">
        <v>5.5208333333333082E-3</v>
      </c>
      <c r="Z64" s="985">
        <v>5.1712962962963294E-2</v>
      </c>
      <c r="AA64" s="988">
        <v>20.143240823634734</v>
      </c>
      <c r="AB64" s="1041"/>
      <c r="AC64" s="1019"/>
      <c r="AD64" s="1019"/>
      <c r="AE64" s="1019"/>
      <c r="AF64" s="1019"/>
      <c r="AG64" s="1019"/>
      <c r="AH64" s="992"/>
      <c r="AI64" s="987">
        <v>0.53087962962962965</v>
      </c>
      <c r="AJ64" s="763" t="s">
        <v>436</v>
      </c>
      <c r="AK64" s="763" t="s">
        <v>4773</v>
      </c>
      <c r="AL64" s="985">
        <v>5.1990740740740726E-2</v>
      </c>
      <c r="AM64" s="780">
        <v>5.0347222222222321E-3</v>
      </c>
      <c r="AN64" s="985">
        <v>5.7025462962962958E-2</v>
      </c>
      <c r="AO64" s="986">
        <v>14.613354982748122</v>
      </c>
      <c r="AP64" s="987">
        <v>0.60873842592592597</v>
      </c>
      <c r="AQ64" s="763" t="s">
        <v>4774</v>
      </c>
      <c r="AR64" s="763" t="s">
        <v>4775</v>
      </c>
      <c r="AS64" s="985">
        <v>3.7592592592592511E-2</v>
      </c>
      <c r="AT64" s="780">
        <v>3.5532407407407041E-3</v>
      </c>
      <c r="AU64" s="985">
        <v>4.1145833333333215E-2</v>
      </c>
      <c r="AV64" s="986">
        <v>15.18987341772152</v>
      </c>
      <c r="AW64" s="989">
        <v>16.679536679536678</v>
      </c>
      <c r="AX64" s="1013"/>
      <c r="AY64" s="960"/>
      <c r="AZ64" s="991">
        <v>60</v>
      </c>
      <c r="BA64" s="992">
        <v>175</v>
      </c>
      <c r="BB64" s="992">
        <v>-45.85</v>
      </c>
      <c r="BC64" s="993">
        <v>189.15</v>
      </c>
    </row>
    <row r="65" spans="1:55" s="345" customFormat="1">
      <c r="A65" s="628">
        <v>7</v>
      </c>
      <c r="B65" s="630" t="s">
        <v>3915</v>
      </c>
      <c r="C65" s="630">
        <v>233</v>
      </c>
      <c r="D65" s="631" t="s">
        <v>4776</v>
      </c>
      <c r="E65" s="631" t="s">
        <v>4777</v>
      </c>
      <c r="F65" s="650"/>
      <c r="G65" s="1040"/>
      <c r="H65" s="1041"/>
      <c r="I65" s="1041"/>
      <c r="J65" s="1041"/>
      <c r="K65" s="1041"/>
      <c r="L65" s="1041"/>
      <c r="M65" s="1019"/>
      <c r="N65" s="1001"/>
      <c r="O65" s="1019"/>
      <c r="P65" s="1019"/>
      <c r="Q65" s="1019"/>
      <c r="R65" s="1019"/>
      <c r="S65" s="1019"/>
      <c r="T65" s="1019"/>
      <c r="U65" s="1042">
        <v>0.45833333333333331</v>
      </c>
      <c r="V65" s="763" t="s">
        <v>4778</v>
      </c>
      <c r="W65" s="763" t="s">
        <v>4779</v>
      </c>
      <c r="X65" s="985">
        <v>5.1516203703703745E-2</v>
      </c>
      <c r="Y65" s="780">
        <v>5.7870370370369795E-3</v>
      </c>
      <c r="Z65" s="985">
        <v>5.7303240740740724E-2</v>
      </c>
      <c r="AA65" s="988">
        <v>18.17814582912543</v>
      </c>
      <c r="AB65" s="1041"/>
      <c r="AC65" s="1019"/>
      <c r="AD65" s="1019"/>
      <c r="AE65" s="1019"/>
      <c r="AF65" s="1019"/>
      <c r="AG65" s="1019"/>
      <c r="AH65" s="992"/>
      <c r="AI65" s="987">
        <v>0.53646990740740741</v>
      </c>
      <c r="AJ65" s="763" t="s">
        <v>4780</v>
      </c>
      <c r="AK65" s="763" t="s">
        <v>4781</v>
      </c>
      <c r="AL65" s="985">
        <v>4.6574074074074101E-2</v>
      </c>
      <c r="AM65" s="780">
        <v>3.9351851851852082E-3</v>
      </c>
      <c r="AN65" s="985">
        <v>5.0509259259259309E-2</v>
      </c>
      <c r="AO65" s="986">
        <v>16.498625114573787</v>
      </c>
      <c r="AP65" s="987">
        <v>0.60781250000000009</v>
      </c>
      <c r="AQ65" s="763" t="s">
        <v>4782</v>
      </c>
      <c r="AR65" s="763" t="s">
        <v>4783</v>
      </c>
      <c r="AS65" s="985">
        <v>3.6990740740740713E-2</v>
      </c>
      <c r="AT65" s="780">
        <v>5.3240740740739811E-3</v>
      </c>
      <c r="AU65" s="985">
        <v>4.2314814814814694E-2</v>
      </c>
      <c r="AV65" s="986">
        <v>14.770240700218819</v>
      </c>
      <c r="AW65" s="989">
        <v>16.652532572662093</v>
      </c>
      <c r="AX65" s="1013"/>
      <c r="AY65" s="960"/>
      <c r="AZ65" s="991">
        <v>60</v>
      </c>
      <c r="BA65" s="992">
        <v>170</v>
      </c>
      <c r="BB65" s="992">
        <v>-46.2</v>
      </c>
      <c r="BC65" s="993">
        <v>183.80000000000004</v>
      </c>
    </row>
    <row r="66" spans="1:55" s="345" customFormat="1">
      <c r="A66" s="628">
        <v>8</v>
      </c>
      <c r="B66" s="630" t="s">
        <v>3915</v>
      </c>
      <c r="C66" s="630">
        <v>222</v>
      </c>
      <c r="D66" s="631" t="s">
        <v>213</v>
      </c>
      <c r="E66" s="631" t="s">
        <v>2798</v>
      </c>
      <c r="F66" s="650"/>
      <c r="G66" s="1040"/>
      <c r="H66" s="1041"/>
      <c r="I66" s="1041"/>
      <c r="J66" s="1041"/>
      <c r="K66" s="1041"/>
      <c r="L66" s="1041"/>
      <c r="M66" s="1019"/>
      <c r="N66" s="1001"/>
      <c r="O66" s="1019"/>
      <c r="P66" s="1019"/>
      <c r="Q66" s="1019"/>
      <c r="R66" s="1019"/>
      <c r="S66" s="1019"/>
      <c r="T66" s="1019"/>
      <c r="U66" s="1042">
        <v>0.45833333333333298</v>
      </c>
      <c r="V66" s="763" t="s">
        <v>4784</v>
      </c>
      <c r="W66" s="763" t="s">
        <v>4785</v>
      </c>
      <c r="X66" s="985">
        <v>5.7256944444444791E-2</v>
      </c>
      <c r="Y66" s="780">
        <v>1.8518518518518823E-3</v>
      </c>
      <c r="Z66" s="985">
        <v>5.9108796296296673E-2</v>
      </c>
      <c r="AA66" s="988">
        <v>17.622870569806146</v>
      </c>
      <c r="AB66" s="1041"/>
      <c r="AC66" s="1019"/>
      <c r="AD66" s="1019"/>
      <c r="AE66" s="1019"/>
      <c r="AF66" s="1019"/>
      <c r="AG66" s="1019"/>
      <c r="AH66" s="992"/>
      <c r="AI66" s="987">
        <v>0.53827546296296302</v>
      </c>
      <c r="AJ66" s="763" t="s">
        <v>4786</v>
      </c>
      <c r="AK66" s="763" t="s">
        <v>4787</v>
      </c>
      <c r="AL66" s="985">
        <v>4.9664351851851807E-2</v>
      </c>
      <c r="AM66" s="780">
        <v>3.1944444444444997E-3</v>
      </c>
      <c r="AN66" s="985">
        <v>5.2858796296296306E-2</v>
      </c>
      <c r="AO66" s="986">
        <v>15.765272607838844</v>
      </c>
      <c r="AP66" s="987">
        <v>0.6119675925925927</v>
      </c>
      <c r="AQ66" s="763" t="s">
        <v>4788</v>
      </c>
      <c r="AR66" s="763" t="s">
        <v>4789</v>
      </c>
      <c r="AS66" s="985">
        <v>3.44212962962962E-2</v>
      </c>
      <c r="AT66" s="780">
        <v>4.3171296296296013E-3</v>
      </c>
      <c r="AU66" s="985">
        <v>3.8738425925925801E-2</v>
      </c>
      <c r="AV66" s="986">
        <v>16.133851210038841</v>
      </c>
      <c r="AW66" s="989">
        <v>16.588587666077874</v>
      </c>
      <c r="AX66" s="1013"/>
      <c r="AY66" s="960"/>
      <c r="AZ66" s="991">
        <v>60</v>
      </c>
      <c r="BA66" s="992">
        <v>165</v>
      </c>
      <c r="BB66" s="992">
        <v>-47.033333333333331</v>
      </c>
      <c r="BC66" s="993">
        <v>177.96666666666667</v>
      </c>
    </row>
    <row r="67" spans="1:55" s="345" customFormat="1">
      <c r="A67" s="628">
        <v>9</v>
      </c>
      <c r="B67" s="630" t="s">
        <v>3915</v>
      </c>
      <c r="C67" s="630">
        <v>209</v>
      </c>
      <c r="D67" s="631" t="s">
        <v>4790</v>
      </c>
      <c r="E67" s="631" t="s">
        <v>4091</v>
      </c>
      <c r="F67" s="650"/>
      <c r="G67" s="1040"/>
      <c r="H67" s="1041"/>
      <c r="I67" s="1041"/>
      <c r="J67" s="1041"/>
      <c r="K67" s="1041"/>
      <c r="L67" s="1041"/>
      <c r="M67" s="1019"/>
      <c r="N67" s="1001"/>
      <c r="O67" s="1019"/>
      <c r="P67" s="1019"/>
      <c r="Q67" s="1019"/>
      <c r="R67" s="1019"/>
      <c r="S67" s="1019"/>
      <c r="T67" s="1019"/>
      <c r="U67" s="1042">
        <v>0.45833333333333298</v>
      </c>
      <c r="V67" s="763" t="s">
        <v>4791</v>
      </c>
      <c r="W67" s="763" t="s">
        <v>4792</v>
      </c>
      <c r="X67" s="985">
        <v>4.4317129629630025E-2</v>
      </c>
      <c r="Y67" s="780">
        <v>6.7013888888888262E-3</v>
      </c>
      <c r="Z67" s="985">
        <v>5.1018518518518852E-2</v>
      </c>
      <c r="AA67" s="988">
        <v>20.417422867513608</v>
      </c>
      <c r="AB67" s="1041"/>
      <c r="AC67" s="1019"/>
      <c r="AD67" s="1019"/>
      <c r="AE67" s="1019"/>
      <c r="AF67" s="1019"/>
      <c r="AG67" s="1019"/>
      <c r="AH67" s="992"/>
      <c r="AI67" s="987">
        <v>0.5301851851851852</v>
      </c>
      <c r="AJ67" s="763" t="s">
        <v>4793</v>
      </c>
      <c r="AK67" s="763" t="s">
        <v>4794</v>
      </c>
      <c r="AL67" s="985">
        <v>5.1516203703703689E-2</v>
      </c>
      <c r="AM67" s="780">
        <v>4.7800925925925997E-3</v>
      </c>
      <c r="AN67" s="985">
        <v>5.6296296296296289E-2</v>
      </c>
      <c r="AO67" s="986">
        <v>14.802631578947368</v>
      </c>
      <c r="AP67" s="987">
        <v>0.60731481481481486</v>
      </c>
      <c r="AQ67" s="763" t="s">
        <v>2598</v>
      </c>
      <c r="AR67" s="763" t="s">
        <v>4795</v>
      </c>
      <c r="AS67" s="985">
        <v>4.3159722222222197E-2</v>
      </c>
      <c r="AT67" s="780">
        <v>4.5949074074073115E-3</v>
      </c>
      <c r="AU67" s="985">
        <v>4.7754629629629508E-2</v>
      </c>
      <c r="AV67" s="986">
        <v>13.087736306349976</v>
      </c>
      <c r="AW67" s="989">
        <v>16.1218092252575</v>
      </c>
      <c r="AX67" s="1013"/>
      <c r="AY67" s="960"/>
      <c r="AZ67" s="991">
        <v>60</v>
      </c>
      <c r="BA67" s="992">
        <v>160</v>
      </c>
      <c r="BB67" s="992">
        <v>-53.31666666666667</v>
      </c>
      <c r="BC67" s="993">
        <v>166.68333333333334</v>
      </c>
    </row>
    <row r="68" spans="1:55" s="345" customFormat="1">
      <c r="A68" s="628">
        <v>10</v>
      </c>
      <c r="B68" s="630" t="s">
        <v>3915</v>
      </c>
      <c r="C68" s="630">
        <v>235</v>
      </c>
      <c r="D68" s="631" t="s">
        <v>4323</v>
      </c>
      <c r="E68" s="631" t="s">
        <v>4796</v>
      </c>
      <c r="F68" s="650"/>
      <c r="G68" s="1040"/>
      <c r="H68" s="1041"/>
      <c r="I68" s="1041"/>
      <c r="J68" s="1041"/>
      <c r="K68" s="1041"/>
      <c r="L68" s="1041"/>
      <c r="M68" s="1019"/>
      <c r="N68" s="1001"/>
      <c r="O68" s="1019"/>
      <c r="P68" s="1019"/>
      <c r="Q68" s="1019"/>
      <c r="R68" s="1019"/>
      <c r="S68" s="1019"/>
      <c r="T68" s="1019"/>
      <c r="U68" s="1042">
        <v>0.45833333333333298</v>
      </c>
      <c r="V68" s="763" t="s">
        <v>4797</v>
      </c>
      <c r="W68" s="763" t="s">
        <v>4798</v>
      </c>
      <c r="X68" s="985">
        <v>4.6631944444444795E-2</v>
      </c>
      <c r="Y68" s="780">
        <v>4.0624999999999689E-3</v>
      </c>
      <c r="Z68" s="985">
        <v>5.0694444444444764E-2</v>
      </c>
      <c r="AA68" s="988">
        <v>20.547945205479451</v>
      </c>
      <c r="AB68" s="1041"/>
      <c r="AC68" s="1019"/>
      <c r="AD68" s="1019"/>
      <c r="AE68" s="1019"/>
      <c r="AF68" s="1019"/>
      <c r="AG68" s="1019"/>
      <c r="AH68" s="992"/>
      <c r="AI68" s="987">
        <v>0.52986111111111112</v>
      </c>
      <c r="AJ68" s="763" t="s">
        <v>4799</v>
      </c>
      <c r="AK68" s="763" t="s">
        <v>4800</v>
      </c>
      <c r="AL68" s="985">
        <v>5.1863425925925966E-2</v>
      </c>
      <c r="AM68" s="780">
        <v>7.2106481481480911E-3</v>
      </c>
      <c r="AN68" s="985">
        <v>5.9074074074074057E-2</v>
      </c>
      <c r="AO68" s="986">
        <v>14.106583072100314</v>
      </c>
      <c r="AP68" s="987">
        <v>0.60976851851851854</v>
      </c>
      <c r="AQ68" s="763" t="s">
        <v>4801</v>
      </c>
      <c r="AR68" s="763" t="s">
        <v>4802</v>
      </c>
      <c r="AS68" s="985">
        <v>4.0740740740740744E-2</v>
      </c>
      <c r="AT68" s="780">
        <v>5.2199074074074092E-3</v>
      </c>
      <c r="AU68" s="985">
        <v>4.5960648148148153E-2</v>
      </c>
      <c r="AV68" s="986">
        <v>13.598589775875093</v>
      </c>
      <c r="AW68" s="989">
        <v>16.053511705685619</v>
      </c>
      <c r="AX68" s="1013"/>
      <c r="AY68" s="960"/>
      <c r="AZ68" s="991">
        <v>60</v>
      </c>
      <c r="BA68" s="992">
        <v>155</v>
      </c>
      <c r="BB68" s="992">
        <v>-54.266666666666666</v>
      </c>
      <c r="BC68" s="993">
        <v>160.73333333333338</v>
      </c>
    </row>
    <row r="69" spans="1:55" s="345" customFormat="1">
      <c r="A69" s="628">
        <v>11</v>
      </c>
      <c r="B69" s="630" t="s">
        <v>3915</v>
      </c>
      <c r="C69" s="630">
        <v>258</v>
      </c>
      <c r="D69" s="631" t="s">
        <v>4803</v>
      </c>
      <c r="E69" s="631" t="s">
        <v>4804</v>
      </c>
      <c r="F69" s="650"/>
      <c r="G69" s="1040"/>
      <c r="H69" s="1041"/>
      <c r="I69" s="1041"/>
      <c r="J69" s="1041"/>
      <c r="K69" s="1041"/>
      <c r="L69" s="1041"/>
      <c r="M69" s="1019"/>
      <c r="N69" s="1001"/>
      <c r="O69" s="1019"/>
      <c r="P69" s="1019"/>
      <c r="Q69" s="1019"/>
      <c r="R69" s="1019"/>
      <c r="S69" s="1019"/>
      <c r="T69" s="1019"/>
      <c r="U69" s="1042">
        <v>0.45833333333333298</v>
      </c>
      <c r="V69" s="763" t="s">
        <v>4805</v>
      </c>
      <c r="W69" s="763" t="s">
        <v>4806</v>
      </c>
      <c r="X69" s="985">
        <v>4.6296296296296668E-2</v>
      </c>
      <c r="Y69" s="780">
        <v>1.0532407407407351E-2</v>
      </c>
      <c r="Z69" s="985">
        <v>5.682870370370402E-2</v>
      </c>
      <c r="AA69" s="988">
        <v>18.329938900203665</v>
      </c>
      <c r="AB69" s="1041"/>
      <c r="AC69" s="1019"/>
      <c r="AD69" s="1019"/>
      <c r="AE69" s="1019"/>
      <c r="AF69" s="1019"/>
      <c r="AG69" s="1019"/>
      <c r="AH69" s="992"/>
      <c r="AI69" s="987">
        <v>0.53599537037037037</v>
      </c>
      <c r="AJ69" s="763" t="s">
        <v>4807</v>
      </c>
      <c r="AK69" s="763" t="s">
        <v>4808</v>
      </c>
      <c r="AL69" s="985">
        <v>4.6898148148148189E-2</v>
      </c>
      <c r="AM69" s="780">
        <v>1.0752314814814756E-2</v>
      </c>
      <c r="AN69" s="985">
        <v>5.7650462962962945E-2</v>
      </c>
      <c r="AO69" s="986">
        <v>14.454928729170849</v>
      </c>
      <c r="AP69" s="987">
        <v>0.61447916666666669</v>
      </c>
      <c r="AQ69" s="763" t="s">
        <v>4809</v>
      </c>
      <c r="AR69" s="763" t="s">
        <v>4810</v>
      </c>
      <c r="AS69" s="985">
        <v>3.7106481481481435E-2</v>
      </c>
      <c r="AT69" s="780">
        <v>7.8587962962962665E-3</v>
      </c>
      <c r="AU69" s="985">
        <v>4.4965277777777701E-2</v>
      </c>
      <c r="AV69" s="986">
        <v>13.8996138996139</v>
      </c>
      <c r="AW69" s="989">
        <v>15.679442508710803</v>
      </c>
      <c r="AX69" s="1013"/>
      <c r="AY69" s="960"/>
      <c r="AZ69" s="991">
        <v>60</v>
      </c>
      <c r="BA69" s="992">
        <v>150</v>
      </c>
      <c r="BB69" s="992">
        <v>-59.616666666666667</v>
      </c>
      <c r="BC69" s="993">
        <v>150.38333333333335</v>
      </c>
    </row>
    <row r="70" spans="1:55" s="345" customFormat="1">
      <c r="A70" s="628">
        <v>12</v>
      </c>
      <c r="B70" s="630" t="s">
        <v>3915</v>
      </c>
      <c r="C70" s="630">
        <v>229</v>
      </c>
      <c r="D70" s="631" t="s">
        <v>4811</v>
      </c>
      <c r="E70" s="631" t="s">
        <v>4812</v>
      </c>
      <c r="F70" s="650"/>
      <c r="G70" s="1040"/>
      <c r="H70" s="1041"/>
      <c r="I70" s="1041"/>
      <c r="J70" s="1041"/>
      <c r="K70" s="1041"/>
      <c r="L70" s="1041"/>
      <c r="M70" s="1019"/>
      <c r="N70" s="1001"/>
      <c r="O70" s="1019"/>
      <c r="P70" s="1019"/>
      <c r="Q70" s="1019"/>
      <c r="R70" s="1019"/>
      <c r="S70" s="1019"/>
      <c r="T70" s="1019"/>
      <c r="U70" s="1042">
        <v>0.45833333333333298</v>
      </c>
      <c r="V70" s="763" t="s">
        <v>4813</v>
      </c>
      <c r="W70" s="763" t="s">
        <v>4814</v>
      </c>
      <c r="X70" s="985">
        <v>5.9756944444444737E-2</v>
      </c>
      <c r="Y70" s="780">
        <v>3.5995370370370816E-3</v>
      </c>
      <c r="Z70" s="985">
        <v>6.3356481481481819E-2</v>
      </c>
      <c r="AA70" s="988">
        <v>16.441359152356597</v>
      </c>
      <c r="AB70" s="1041"/>
      <c r="AC70" s="1019"/>
      <c r="AD70" s="1019"/>
      <c r="AE70" s="1019"/>
      <c r="AF70" s="1019"/>
      <c r="AG70" s="1019"/>
      <c r="AH70" s="992"/>
      <c r="AI70" s="987">
        <v>0.54252314814814817</v>
      </c>
      <c r="AJ70" s="763" t="s">
        <v>4815</v>
      </c>
      <c r="AK70" s="763" t="s">
        <v>4816</v>
      </c>
      <c r="AL70" s="985">
        <v>5.4143518518518507E-2</v>
      </c>
      <c r="AM70" s="780">
        <v>5.7986111111111294E-3</v>
      </c>
      <c r="AN70" s="985">
        <v>5.9942129629629637E-2</v>
      </c>
      <c r="AO70" s="986">
        <v>13.902297740876618</v>
      </c>
      <c r="AP70" s="987">
        <v>0.62329861111111118</v>
      </c>
      <c r="AQ70" s="763" t="s">
        <v>4817</v>
      </c>
      <c r="AR70" s="763" t="s">
        <v>4818</v>
      </c>
      <c r="AS70" s="985">
        <v>4.3321759259259185E-2</v>
      </c>
      <c r="AT70" s="780">
        <v>4.652777777777839E-3</v>
      </c>
      <c r="AU70" s="985">
        <v>4.7974537037037024E-2</v>
      </c>
      <c r="AV70" s="986">
        <v>13.027744270205067</v>
      </c>
      <c r="AW70" s="989">
        <v>14.596567103662659</v>
      </c>
      <c r="AX70" s="1013"/>
      <c r="AY70" s="960"/>
      <c r="AZ70" s="991">
        <v>60</v>
      </c>
      <c r="BA70" s="992">
        <v>145</v>
      </c>
      <c r="BB70" s="992">
        <v>-76.650000000000006</v>
      </c>
      <c r="BC70" s="993">
        <v>128.35</v>
      </c>
    </row>
    <row r="71" spans="1:55" s="345" customFormat="1">
      <c r="A71" s="628">
        <v>13</v>
      </c>
      <c r="B71" s="630" t="s">
        <v>3915</v>
      </c>
      <c r="C71" s="630">
        <v>278</v>
      </c>
      <c r="D71" s="631" t="s">
        <v>4819</v>
      </c>
      <c r="E71" s="631" t="s">
        <v>311</v>
      </c>
      <c r="F71" s="650"/>
      <c r="G71" s="1040"/>
      <c r="H71" s="1041"/>
      <c r="I71" s="1041"/>
      <c r="J71" s="1041"/>
      <c r="K71" s="1041"/>
      <c r="L71" s="1041"/>
      <c r="M71" s="1019"/>
      <c r="N71" s="1001"/>
      <c r="O71" s="1019"/>
      <c r="P71" s="1019"/>
      <c r="Q71" s="1019"/>
      <c r="R71" s="1019"/>
      <c r="S71" s="1019"/>
      <c r="T71" s="1019"/>
      <c r="U71" s="1042">
        <v>0.45833333333333298</v>
      </c>
      <c r="V71" s="763" t="s">
        <v>4820</v>
      </c>
      <c r="W71" s="763" t="s">
        <v>4821</v>
      </c>
      <c r="X71" s="985">
        <v>6.4050925925926261E-2</v>
      </c>
      <c r="Y71" s="780">
        <v>2.5810185185185519E-3</v>
      </c>
      <c r="Z71" s="985">
        <v>6.6631944444444813E-2</v>
      </c>
      <c r="AA71" s="988">
        <v>15.633142261594578</v>
      </c>
      <c r="AB71" s="1041"/>
      <c r="AC71" s="1019"/>
      <c r="AD71" s="1019"/>
      <c r="AE71" s="1019"/>
      <c r="AF71" s="1019"/>
      <c r="AG71" s="1019"/>
      <c r="AH71" s="992"/>
      <c r="AI71" s="987">
        <v>0.54579861111111116</v>
      </c>
      <c r="AJ71" s="763" t="s">
        <v>4822</v>
      </c>
      <c r="AK71" s="763" t="s">
        <v>4823</v>
      </c>
      <c r="AL71" s="985">
        <v>6.1724537037036953E-2</v>
      </c>
      <c r="AM71" s="780">
        <v>1.7361111111111605E-3</v>
      </c>
      <c r="AN71" s="985">
        <v>6.3460648148148113E-2</v>
      </c>
      <c r="AO71" s="986">
        <v>13.131497355462338</v>
      </c>
      <c r="AP71" s="987">
        <v>0.63009259259259265</v>
      </c>
      <c r="AQ71" s="763" t="s">
        <v>4824</v>
      </c>
      <c r="AR71" s="763" t="s">
        <v>4825</v>
      </c>
      <c r="AS71" s="985">
        <v>4.4999999999999929E-2</v>
      </c>
      <c r="AT71" s="780">
        <v>1.3541666666666563E-3</v>
      </c>
      <c r="AU71" s="985">
        <v>4.6354166666666585E-2</v>
      </c>
      <c r="AV71" s="986">
        <v>13.48314606741573</v>
      </c>
      <c r="AW71" s="989">
        <v>14.168579862249917</v>
      </c>
      <c r="AX71" s="1013"/>
      <c r="AY71" s="960"/>
      <c r="AZ71" s="991">
        <v>60</v>
      </c>
      <c r="BA71" s="992">
        <v>140</v>
      </c>
      <c r="BB71" s="992">
        <v>-84.1</v>
      </c>
      <c r="BC71" s="993">
        <v>115.9</v>
      </c>
    </row>
    <row r="72" spans="1:55" s="345" customFormat="1">
      <c r="A72" s="628">
        <v>14</v>
      </c>
      <c r="B72" s="630" t="s">
        <v>3915</v>
      </c>
      <c r="C72" s="630">
        <v>248</v>
      </c>
      <c r="D72" s="631" t="s">
        <v>4826</v>
      </c>
      <c r="E72" s="631" t="s">
        <v>4827</v>
      </c>
      <c r="F72" s="650"/>
      <c r="G72" s="1040"/>
      <c r="H72" s="1041"/>
      <c r="I72" s="1041"/>
      <c r="J72" s="1041"/>
      <c r="K72" s="1041"/>
      <c r="L72" s="1041"/>
      <c r="M72" s="1019"/>
      <c r="N72" s="1001"/>
      <c r="O72" s="1019"/>
      <c r="P72" s="1019"/>
      <c r="Q72" s="1019"/>
      <c r="R72" s="1019"/>
      <c r="S72" s="1019"/>
      <c r="T72" s="1019"/>
      <c r="U72" s="1042">
        <v>0.45833333333333298</v>
      </c>
      <c r="V72" s="763" t="s">
        <v>602</v>
      </c>
      <c r="W72" s="763" t="s">
        <v>4828</v>
      </c>
      <c r="X72" s="985">
        <v>5.8460648148148497E-2</v>
      </c>
      <c r="Y72" s="780">
        <v>1.4699074074073781E-3</v>
      </c>
      <c r="Z72" s="985">
        <v>5.9930555555555876E-2</v>
      </c>
      <c r="AA72" s="988">
        <v>17.381228273464661</v>
      </c>
      <c r="AB72" s="1041"/>
      <c r="AC72" s="1019"/>
      <c r="AD72" s="1019"/>
      <c r="AE72" s="1019"/>
      <c r="AF72" s="1019"/>
      <c r="AG72" s="1019"/>
      <c r="AH72" s="992"/>
      <c r="AI72" s="987">
        <v>0.53909722222222223</v>
      </c>
      <c r="AJ72" s="763" t="s">
        <v>4829</v>
      </c>
      <c r="AK72" s="763" t="s">
        <v>4830</v>
      </c>
      <c r="AL72" s="985">
        <v>5.6319444444444366E-2</v>
      </c>
      <c r="AM72" s="780">
        <v>3.8773148148149028E-3</v>
      </c>
      <c r="AN72" s="985">
        <v>6.0196759259259269E-2</v>
      </c>
      <c r="AO72" s="986">
        <v>13.843491636223803</v>
      </c>
      <c r="AP72" s="987">
        <v>0.62012731481481487</v>
      </c>
      <c r="AQ72" s="763" t="s">
        <v>4831</v>
      </c>
      <c r="AR72" s="763" t="s">
        <v>4832</v>
      </c>
      <c r="AS72" s="985">
        <v>5.4675925925925961E-2</v>
      </c>
      <c r="AT72" s="780">
        <v>2.2916666666665808E-3</v>
      </c>
      <c r="AU72" s="985">
        <v>5.6967592592592542E-2</v>
      </c>
      <c r="AV72" s="986">
        <v>10.971149939049166</v>
      </c>
      <c r="AW72" s="989">
        <v>14.116724397098229</v>
      </c>
      <c r="AX72" s="1013"/>
      <c r="AY72" s="960"/>
      <c r="AZ72" s="991">
        <v>60</v>
      </c>
      <c r="BA72" s="992">
        <v>135</v>
      </c>
      <c r="BB72" s="992">
        <v>-85.033333333333331</v>
      </c>
      <c r="BC72" s="993">
        <v>109.96666666666668</v>
      </c>
    </row>
    <row r="73" spans="1:55" s="345" customFormat="1">
      <c r="A73" s="628">
        <v>15</v>
      </c>
      <c r="B73" s="630" t="s">
        <v>3915</v>
      </c>
      <c r="C73" s="630">
        <v>237</v>
      </c>
      <c r="D73" s="631" t="s">
        <v>4315</v>
      </c>
      <c r="E73" s="631" t="s">
        <v>337</v>
      </c>
      <c r="F73" s="650"/>
      <c r="G73" s="1040"/>
      <c r="H73" s="1041"/>
      <c r="I73" s="1041"/>
      <c r="J73" s="1041"/>
      <c r="K73" s="1041"/>
      <c r="L73" s="1041"/>
      <c r="M73" s="1019"/>
      <c r="N73" s="1001"/>
      <c r="O73" s="1019"/>
      <c r="P73" s="1019"/>
      <c r="Q73" s="1019"/>
      <c r="R73" s="1019"/>
      <c r="S73" s="1019"/>
      <c r="T73" s="1019"/>
      <c r="U73" s="1042">
        <v>0.45833333333333298</v>
      </c>
      <c r="V73" s="763" t="s">
        <v>4833</v>
      </c>
      <c r="W73" s="763" t="s">
        <v>4834</v>
      </c>
      <c r="X73" s="985">
        <v>5.8379629629630003E-2</v>
      </c>
      <c r="Y73" s="780">
        <v>1.9212962962963376E-3</v>
      </c>
      <c r="Z73" s="985">
        <v>6.0300925925926341E-2</v>
      </c>
      <c r="AA73" s="988">
        <v>17.274472168905952</v>
      </c>
      <c r="AB73" s="1041"/>
      <c r="AC73" s="1019"/>
      <c r="AD73" s="1019"/>
      <c r="AE73" s="1019"/>
      <c r="AF73" s="1019"/>
      <c r="AG73" s="1019"/>
      <c r="AH73" s="992"/>
      <c r="AI73" s="987">
        <v>0.53946759259259269</v>
      </c>
      <c r="AJ73" s="763" t="s">
        <v>4835</v>
      </c>
      <c r="AK73" s="763" t="s">
        <v>3315</v>
      </c>
      <c r="AL73" s="985">
        <v>5.5324074074074026E-2</v>
      </c>
      <c r="AM73" s="780">
        <v>3.2986111111110716E-3</v>
      </c>
      <c r="AN73" s="985">
        <v>5.8622685185185097E-2</v>
      </c>
      <c r="AO73" s="986">
        <v>14.215202369200396</v>
      </c>
      <c r="AP73" s="987">
        <v>0.61892361111111116</v>
      </c>
      <c r="AQ73" s="763" t="s">
        <v>4836</v>
      </c>
      <c r="AR73" s="763" t="s">
        <v>4837</v>
      </c>
      <c r="AS73" s="985">
        <v>5.6099537037037073E-2</v>
      </c>
      <c r="AT73" s="780">
        <v>2.1643518518518201E-3</v>
      </c>
      <c r="AU73" s="985">
        <v>5.8263888888888893E-2</v>
      </c>
      <c r="AV73" s="986">
        <v>10.727056019070323</v>
      </c>
      <c r="AW73" s="989">
        <v>14.109347442680775</v>
      </c>
      <c r="AX73" s="1013"/>
      <c r="AY73" s="960"/>
      <c r="AZ73" s="991">
        <v>60</v>
      </c>
      <c r="BA73" s="992">
        <v>130</v>
      </c>
      <c r="BB73" s="992">
        <v>-85.166666666666671</v>
      </c>
      <c r="BC73" s="993">
        <v>104.83333333333337</v>
      </c>
    </row>
    <row r="74" spans="1:55" s="345" customFormat="1">
      <c r="A74" s="628">
        <v>16</v>
      </c>
      <c r="B74" s="630" t="s">
        <v>3915</v>
      </c>
      <c r="C74" s="630">
        <v>206</v>
      </c>
      <c r="D74" s="631" t="s">
        <v>406</v>
      </c>
      <c r="E74" s="631" t="s">
        <v>3146</v>
      </c>
      <c r="F74" s="650"/>
      <c r="G74" s="1040"/>
      <c r="H74" s="1041"/>
      <c r="I74" s="1041"/>
      <c r="J74" s="1041"/>
      <c r="K74" s="1041"/>
      <c r="L74" s="1041"/>
      <c r="M74" s="1019"/>
      <c r="N74" s="1001"/>
      <c r="O74" s="1019"/>
      <c r="P74" s="1019"/>
      <c r="Q74" s="1019"/>
      <c r="R74" s="1019"/>
      <c r="S74" s="1019"/>
      <c r="T74" s="1019"/>
      <c r="U74" s="1042">
        <v>0.45833333333333298</v>
      </c>
      <c r="V74" s="763" t="s">
        <v>4838</v>
      </c>
      <c r="W74" s="763" t="s">
        <v>4839</v>
      </c>
      <c r="X74" s="985">
        <v>6.4039351851852222E-2</v>
      </c>
      <c r="Y74" s="780">
        <v>2.7083333333333126E-3</v>
      </c>
      <c r="Z74" s="985">
        <v>6.6747685185185535E-2</v>
      </c>
      <c r="AA74" s="988">
        <v>15.606034333275531</v>
      </c>
      <c r="AB74" s="1041"/>
      <c r="AC74" s="1019"/>
      <c r="AD74" s="1019"/>
      <c r="AE74" s="1019"/>
      <c r="AF74" s="1019"/>
      <c r="AG74" s="1019"/>
      <c r="AH74" s="992"/>
      <c r="AI74" s="987">
        <v>0.54591435185185189</v>
      </c>
      <c r="AJ74" s="763" t="s">
        <v>4840</v>
      </c>
      <c r="AK74" s="763" t="s">
        <v>4841</v>
      </c>
      <c r="AL74" s="985">
        <v>6.1643518518518459E-2</v>
      </c>
      <c r="AM74" s="780">
        <v>2.1064814814815147E-3</v>
      </c>
      <c r="AN74" s="985">
        <v>6.3749999999999973E-2</v>
      </c>
      <c r="AO74" s="986">
        <v>13.071895424836601</v>
      </c>
      <c r="AP74" s="987">
        <v>0.63049768518518523</v>
      </c>
      <c r="AQ74" s="763" t="s">
        <v>4842</v>
      </c>
      <c r="AR74" s="763" t="s">
        <v>4843</v>
      </c>
      <c r="AS74" s="985">
        <v>4.5104166666666723E-2</v>
      </c>
      <c r="AT74" s="780">
        <v>1.6898148148146719E-3</v>
      </c>
      <c r="AU74" s="985">
        <v>4.6793981481481395E-2</v>
      </c>
      <c r="AV74" s="986">
        <v>13.356418501113033</v>
      </c>
      <c r="AW74" s="989">
        <v>14.10105757931845</v>
      </c>
      <c r="AX74" s="1013"/>
      <c r="AY74" s="960"/>
      <c r="AZ74" s="991">
        <v>60</v>
      </c>
      <c r="BA74" s="992">
        <v>125</v>
      </c>
      <c r="BB74" s="992">
        <v>-85.316666666666663</v>
      </c>
      <c r="BC74" s="993">
        <v>99.683333333333351</v>
      </c>
    </row>
    <row r="75" spans="1:55" s="345" customFormat="1">
      <c r="A75" s="628">
        <v>17</v>
      </c>
      <c r="B75" s="630" t="s">
        <v>3915</v>
      </c>
      <c r="C75" s="630">
        <v>280</v>
      </c>
      <c r="D75" s="631" t="s">
        <v>4844</v>
      </c>
      <c r="E75" s="631" t="s">
        <v>3919</v>
      </c>
      <c r="F75" s="650"/>
      <c r="G75" s="1040"/>
      <c r="H75" s="1041"/>
      <c r="I75" s="1041"/>
      <c r="J75" s="1041"/>
      <c r="K75" s="1041"/>
      <c r="L75" s="1041"/>
      <c r="M75" s="1019"/>
      <c r="N75" s="1001"/>
      <c r="O75" s="1019"/>
      <c r="P75" s="1019"/>
      <c r="Q75" s="1019"/>
      <c r="R75" s="1019"/>
      <c r="S75" s="1019"/>
      <c r="T75" s="1019"/>
      <c r="U75" s="1042">
        <v>0.45833333333333298</v>
      </c>
      <c r="V75" s="763" t="s">
        <v>4845</v>
      </c>
      <c r="W75" s="763" t="s">
        <v>4846</v>
      </c>
      <c r="X75" s="985">
        <v>6.3206018518518869E-2</v>
      </c>
      <c r="Y75" s="780">
        <v>7.3032407407407351E-3</v>
      </c>
      <c r="Z75" s="985">
        <v>7.0509259259259605E-2</v>
      </c>
      <c r="AA75" s="988">
        <v>14.773473407747865</v>
      </c>
      <c r="AB75" s="1041"/>
      <c r="AC75" s="1019"/>
      <c r="AD75" s="1019"/>
      <c r="AE75" s="1019"/>
      <c r="AF75" s="1019"/>
      <c r="AG75" s="1019"/>
      <c r="AH75" s="992"/>
      <c r="AI75" s="987">
        <v>0.54967592592592596</v>
      </c>
      <c r="AJ75" s="763" t="s">
        <v>4847</v>
      </c>
      <c r="AK75" s="763" t="s">
        <v>4535</v>
      </c>
      <c r="AL75" s="985">
        <v>5.8240740740740704E-2</v>
      </c>
      <c r="AM75" s="780">
        <v>3.5995370370370816E-3</v>
      </c>
      <c r="AN75" s="985">
        <v>6.1840277777777786E-2</v>
      </c>
      <c r="AO75" s="986">
        <v>13.475575519371141</v>
      </c>
      <c r="AP75" s="987">
        <v>0.63234953703703711</v>
      </c>
      <c r="AQ75" s="763" t="s">
        <v>4848</v>
      </c>
      <c r="AR75" s="763" t="s">
        <v>4849</v>
      </c>
      <c r="AS75" s="985">
        <v>4.3819444444444411E-2</v>
      </c>
      <c r="AT75" s="780">
        <v>2.6967592592592737E-3</v>
      </c>
      <c r="AU75" s="985">
        <v>4.6516203703703685E-2</v>
      </c>
      <c r="AV75" s="986">
        <v>13.436178153769594</v>
      </c>
      <c r="AW75" s="989">
        <v>13.976963892843278</v>
      </c>
      <c r="AX75" s="1013"/>
      <c r="AY75" s="960"/>
      <c r="AZ75" s="991">
        <v>60</v>
      </c>
      <c r="BA75" s="992">
        <v>120</v>
      </c>
      <c r="BB75" s="992">
        <v>-87.583333333333329</v>
      </c>
      <c r="BC75" s="993">
        <v>92.416666666666671</v>
      </c>
    </row>
    <row r="76" spans="1:55" s="345" customFormat="1">
      <c r="A76" s="628">
        <v>18</v>
      </c>
      <c r="B76" s="630" t="s">
        <v>3915</v>
      </c>
      <c r="C76" s="630">
        <v>271</v>
      </c>
      <c r="D76" s="631" t="s">
        <v>4850</v>
      </c>
      <c r="E76" s="631" t="s">
        <v>4851</v>
      </c>
      <c r="F76" s="650"/>
      <c r="G76" s="1040"/>
      <c r="H76" s="1041"/>
      <c r="I76" s="1041"/>
      <c r="J76" s="1041"/>
      <c r="K76" s="1041"/>
      <c r="L76" s="1041"/>
      <c r="M76" s="1019"/>
      <c r="N76" s="1001"/>
      <c r="O76" s="1019"/>
      <c r="P76" s="1019"/>
      <c r="Q76" s="1019"/>
      <c r="R76" s="1019"/>
      <c r="S76" s="1019"/>
      <c r="T76" s="1019"/>
      <c r="U76" s="1042">
        <v>0.45833333333333298</v>
      </c>
      <c r="V76" s="763" t="s">
        <v>4852</v>
      </c>
      <c r="W76" s="763" t="s">
        <v>4853</v>
      </c>
      <c r="X76" s="985">
        <v>5.8437500000000309E-2</v>
      </c>
      <c r="Y76" s="780">
        <v>3.4027777777778656E-3</v>
      </c>
      <c r="Z76" s="985">
        <v>6.1840277777778174E-2</v>
      </c>
      <c r="AA76" s="988">
        <v>16.844469399213924</v>
      </c>
      <c r="AB76" s="1041"/>
      <c r="AC76" s="1019"/>
      <c r="AD76" s="1019"/>
      <c r="AE76" s="1019"/>
      <c r="AF76" s="1019"/>
      <c r="AG76" s="1019"/>
      <c r="AH76" s="992"/>
      <c r="AI76" s="987">
        <v>0.54100694444444453</v>
      </c>
      <c r="AJ76" s="763" t="s">
        <v>4854</v>
      </c>
      <c r="AK76" s="763" t="s">
        <v>4855</v>
      </c>
      <c r="AL76" s="985">
        <v>5.4513888888888862E-2</v>
      </c>
      <c r="AM76" s="780">
        <v>4.3171296296296013E-3</v>
      </c>
      <c r="AN76" s="985">
        <v>5.8831018518518463E-2</v>
      </c>
      <c r="AO76" s="986">
        <v>14.164863269722606</v>
      </c>
      <c r="AP76" s="987">
        <v>0.62067129629629636</v>
      </c>
      <c r="AQ76" s="763" t="s">
        <v>4856</v>
      </c>
      <c r="AR76" s="763" t="s">
        <v>4857</v>
      </c>
      <c r="AS76" s="985">
        <v>5.5590277777777808E-2</v>
      </c>
      <c r="AT76" s="780">
        <v>2.8935185185183787E-3</v>
      </c>
      <c r="AU76" s="985">
        <v>5.8483796296296187E-2</v>
      </c>
      <c r="AV76" s="986">
        <v>10.686720759944588</v>
      </c>
      <c r="AW76" s="989">
        <v>13.954389818463726</v>
      </c>
      <c r="AX76" s="1013"/>
      <c r="AY76" s="960"/>
      <c r="AZ76" s="991">
        <v>60</v>
      </c>
      <c r="BA76" s="992">
        <v>115</v>
      </c>
      <c r="BB76" s="992">
        <v>-88</v>
      </c>
      <c r="BC76" s="993">
        <v>87</v>
      </c>
    </row>
    <row r="77" spans="1:55" s="345" customFormat="1">
      <c r="A77" s="628">
        <v>19</v>
      </c>
      <c r="B77" s="630" t="s">
        <v>3915</v>
      </c>
      <c r="C77" s="630">
        <v>221</v>
      </c>
      <c r="D77" s="631" t="s">
        <v>4858</v>
      </c>
      <c r="E77" s="631" t="s">
        <v>4859</v>
      </c>
      <c r="F77" s="650"/>
      <c r="G77" s="1040"/>
      <c r="H77" s="1041"/>
      <c r="I77" s="1041"/>
      <c r="J77" s="1041"/>
      <c r="K77" s="1041"/>
      <c r="L77" s="1041"/>
      <c r="M77" s="1019"/>
      <c r="N77" s="1001"/>
      <c r="O77" s="1019"/>
      <c r="P77" s="1019"/>
      <c r="Q77" s="1019"/>
      <c r="R77" s="1019"/>
      <c r="S77" s="1019"/>
      <c r="T77" s="1019"/>
      <c r="U77" s="1042">
        <v>0.45833333333333298</v>
      </c>
      <c r="V77" s="763" t="s">
        <v>4860</v>
      </c>
      <c r="W77" s="763" t="s">
        <v>4861</v>
      </c>
      <c r="X77" s="985">
        <v>6.0069444444444786E-2</v>
      </c>
      <c r="Y77" s="780">
        <v>6.7592592592592426E-3</v>
      </c>
      <c r="Z77" s="985">
        <v>6.6828703703704029E-2</v>
      </c>
      <c r="AA77" s="988">
        <v>15.587114651887772</v>
      </c>
      <c r="AB77" s="1041"/>
      <c r="AC77" s="1019"/>
      <c r="AD77" s="1019"/>
      <c r="AE77" s="1019"/>
      <c r="AF77" s="1019"/>
      <c r="AG77" s="1019"/>
      <c r="AH77" s="992"/>
      <c r="AI77" s="987">
        <v>0.54599537037037038</v>
      </c>
      <c r="AJ77" s="763" t="s">
        <v>3152</v>
      </c>
      <c r="AK77" s="763" t="s">
        <v>4862</v>
      </c>
      <c r="AL77" s="985">
        <v>6.1585648148148153E-2</v>
      </c>
      <c r="AM77" s="780">
        <v>3.7962962962962976E-3</v>
      </c>
      <c r="AN77" s="985">
        <v>6.5381944444444451E-2</v>
      </c>
      <c r="AO77" s="986">
        <v>12.745618693574084</v>
      </c>
      <c r="AP77" s="987">
        <v>0.6322106481481482</v>
      </c>
      <c r="AQ77" s="763" t="s">
        <v>4863</v>
      </c>
      <c r="AR77" s="763" t="s">
        <v>4864</v>
      </c>
      <c r="AS77" s="985">
        <v>4.2847222222222148E-2</v>
      </c>
      <c r="AT77" s="780">
        <v>4.1898148148148406E-3</v>
      </c>
      <c r="AU77" s="985">
        <v>4.7037037037036988E-2</v>
      </c>
      <c r="AV77" s="986">
        <v>13.28740157480315</v>
      </c>
      <c r="AW77" s="989">
        <v>13.947181507070447</v>
      </c>
      <c r="AX77" s="1013"/>
      <c r="AY77" s="960"/>
      <c r="AZ77" s="991">
        <v>60</v>
      </c>
      <c r="BA77" s="992">
        <v>110</v>
      </c>
      <c r="BB77" s="992">
        <v>-88.133333333333326</v>
      </c>
      <c r="BC77" s="993">
        <v>81.866666666666674</v>
      </c>
    </row>
    <row r="78" spans="1:55" s="345" customFormat="1">
      <c r="A78" s="691">
        <v>20</v>
      </c>
      <c r="B78" s="650" t="s">
        <v>3915</v>
      </c>
      <c r="C78" s="650">
        <v>257</v>
      </c>
      <c r="D78" s="651" t="s">
        <v>4865</v>
      </c>
      <c r="E78" s="651" t="s">
        <v>4866</v>
      </c>
      <c r="F78" s="650" t="s">
        <v>81</v>
      </c>
      <c r="G78" s="1076"/>
      <c r="H78" s="782"/>
      <c r="I78" s="782"/>
      <c r="J78" s="782"/>
      <c r="K78" s="782"/>
      <c r="L78" s="782"/>
      <c r="M78" s="1024"/>
      <c r="N78" s="1021"/>
      <c r="O78" s="1024"/>
      <c r="P78" s="1024"/>
      <c r="Q78" s="1024"/>
      <c r="R78" s="1024"/>
      <c r="S78" s="1024"/>
      <c r="T78" s="1024"/>
      <c r="U78" s="1077">
        <v>0.45833333333333331</v>
      </c>
      <c r="V78" s="764"/>
      <c r="W78" s="764"/>
      <c r="X78" s="780"/>
      <c r="Y78" s="780"/>
      <c r="Z78" s="780"/>
      <c r="AA78" s="1023"/>
      <c r="AB78" s="782"/>
      <c r="AC78" s="1024"/>
      <c r="AD78" s="1024"/>
      <c r="AE78" s="1024"/>
      <c r="AF78" s="1024"/>
      <c r="AG78" s="1024"/>
      <c r="AH78" s="1032"/>
      <c r="AI78" s="1025"/>
      <c r="AJ78" s="764"/>
      <c r="AK78" s="764"/>
      <c r="AL78" s="985"/>
      <c r="AM78" s="780"/>
      <c r="AN78" s="780"/>
      <c r="AO78" s="1027"/>
      <c r="AP78" s="1025"/>
      <c r="AQ78" s="764"/>
      <c r="AR78" s="764"/>
      <c r="AS78" s="780"/>
      <c r="AT78" s="780"/>
      <c r="AU78" s="780"/>
      <c r="AV78" s="1027"/>
      <c r="AW78" s="1028"/>
      <c r="AX78" s="1029"/>
      <c r="AY78" s="1030"/>
      <c r="AZ78" s="1031"/>
      <c r="BA78" s="1032"/>
      <c r="BB78" s="1032"/>
      <c r="BC78" s="1033"/>
    </row>
    <row r="79" spans="1:55" s="345" customFormat="1">
      <c r="A79" s="691">
        <v>21</v>
      </c>
      <c r="B79" s="650" t="s">
        <v>3915</v>
      </c>
      <c r="C79" s="650">
        <v>208</v>
      </c>
      <c r="D79" s="651" t="s">
        <v>4304</v>
      </c>
      <c r="E79" s="651" t="s">
        <v>225</v>
      </c>
      <c r="F79" s="650" t="s">
        <v>81</v>
      </c>
      <c r="G79" s="1076"/>
      <c r="H79" s="782"/>
      <c r="I79" s="782"/>
      <c r="J79" s="782"/>
      <c r="K79" s="782"/>
      <c r="L79" s="782"/>
      <c r="M79" s="1024"/>
      <c r="N79" s="1021"/>
      <c r="O79" s="1024"/>
      <c r="P79" s="1024"/>
      <c r="Q79" s="1024"/>
      <c r="R79" s="1024"/>
      <c r="S79" s="1024"/>
      <c r="T79" s="1024"/>
      <c r="U79" s="1077">
        <v>0.45833333333333298</v>
      </c>
      <c r="V79" s="764"/>
      <c r="W79" s="764"/>
      <c r="X79" s="780"/>
      <c r="Y79" s="780"/>
      <c r="Z79" s="780"/>
      <c r="AA79" s="1023"/>
      <c r="AB79" s="782"/>
      <c r="AC79" s="1024"/>
      <c r="AD79" s="1024"/>
      <c r="AE79" s="1024"/>
      <c r="AF79" s="1024"/>
      <c r="AG79" s="1024"/>
      <c r="AH79" s="1032"/>
      <c r="AI79" s="1025"/>
      <c r="AJ79" s="764"/>
      <c r="AK79" s="764"/>
      <c r="AL79" s="985"/>
      <c r="AM79" s="780"/>
      <c r="AN79" s="780"/>
      <c r="AO79" s="1027"/>
      <c r="AP79" s="1025"/>
      <c r="AQ79" s="764"/>
      <c r="AR79" s="764"/>
      <c r="AS79" s="780"/>
      <c r="AT79" s="780"/>
      <c r="AU79" s="780"/>
      <c r="AV79" s="1027"/>
      <c r="AW79" s="1028"/>
      <c r="AX79" s="1029"/>
      <c r="AY79" s="1030"/>
      <c r="AZ79" s="1031"/>
      <c r="BA79" s="1032"/>
      <c r="BB79" s="1032"/>
      <c r="BC79" s="1033"/>
    </row>
    <row r="80" spans="1:55" s="345" customFormat="1">
      <c r="A80" s="691">
        <v>22</v>
      </c>
      <c r="B80" s="650" t="s">
        <v>3915</v>
      </c>
      <c r="C80" s="650">
        <v>215</v>
      </c>
      <c r="D80" s="651" t="s">
        <v>4867</v>
      </c>
      <c r="E80" s="651" t="s">
        <v>221</v>
      </c>
      <c r="F80" s="650" t="s">
        <v>81</v>
      </c>
      <c r="G80" s="1076"/>
      <c r="H80" s="782"/>
      <c r="I80" s="782"/>
      <c r="J80" s="782"/>
      <c r="K80" s="782"/>
      <c r="L80" s="782"/>
      <c r="M80" s="1024"/>
      <c r="N80" s="1021"/>
      <c r="O80" s="1024"/>
      <c r="P80" s="1024"/>
      <c r="Q80" s="1024"/>
      <c r="R80" s="1024"/>
      <c r="S80" s="1024"/>
      <c r="T80" s="1024"/>
      <c r="U80" s="1077">
        <v>0.45833333333333298</v>
      </c>
      <c r="V80" s="764" t="s">
        <v>4868</v>
      </c>
      <c r="W80" s="764" t="s">
        <v>4869</v>
      </c>
      <c r="X80" s="780">
        <v>4.4872685185185557E-2</v>
      </c>
      <c r="Y80" s="780">
        <v>9.6064814814811328E-4</v>
      </c>
      <c r="Z80" s="780">
        <v>4.583333333333367E-2</v>
      </c>
      <c r="AA80" s="1023">
        <v>22.727272727272727</v>
      </c>
      <c r="AB80" s="782"/>
      <c r="AC80" s="1024"/>
      <c r="AD80" s="1024"/>
      <c r="AE80" s="1024"/>
      <c r="AF80" s="1024"/>
      <c r="AG80" s="1024"/>
      <c r="AH80" s="1032"/>
      <c r="AI80" s="1025">
        <v>0.52500000000000002</v>
      </c>
      <c r="AJ80" s="764" t="s">
        <v>4870</v>
      </c>
      <c r="AK80" s="764" t="s">
        <v>4871</v>
      </c>
      <c r="AL80" s="780">
        <v>3.8518518518518507E-2</v>
      </c>
      <c r="AM80" s="780">
        <v>3.8425925925925641E-3</v>
      </c>
      <c r="AN80" s="780">
        <v>4.2361111111111072E-2</v>
      </c>
      <c r="AO80" s="1027">
        <v>19.672131147540984</v>
      </c>
      <c r="AP80" s="1025">
        <v>0.58819444444444446</v>
      </c>
      <c r="AQ80" s="764" t="s">
        <v>4872</v>
      </c>
      <c r="AR80" s="764" t="s">
        <v>4873</v>
      </c>
      <c r="AS80" s="780">
        <v>2.4849537037037073E-2</v>
      </c>
      <c r="AT80" s="780">
        <v>3.8425925925925641E-3</v>
      </c>
      <c r="AU80" s="780">
        <v>2.8692129629629637E-2</v>
      </c>
      <c r="AV80" s="1027">
        <v>21.782977006857603</v>
      </c>
      <c r="AW80" s="1028">
        <v>21.38825626299634</v>
      </c>
      <c r="AX80" s="1029"/>
      <c r="AY80" s="1030"/>
      <c r="AZ80" s="1031"/>
      <c r="BA80" s="1032"/>
      <c r="BB80" s="1032"/>
      <c r="BC80" s="1033"/>
    </row>
    <row r="81" spans="1:55" s="345" customFormat="1">
      <c r="A81" s="691">
        <v>23</v>
      </c>
      <c r="B81" s="650" t="s">
        <v>3915</v>
      </c>
      <c r="C81" s="650">
        <v>217</v>
      </c>
      <c r="D81" s="651" t="s">
        <v>241</v>
      </c>
      <c r="E81" s="651" t="s">
        <v>4874</v>
      </c>
      <c r="F81" s="650" t="s">
        <v>4500</v>
      </c>
      <c r="G81" s="1076"/>
      <c r="H81" s="782"/>
      <c r="I81" s="782"/>
      <c r="J81" s="782"/>
      <c r="K81" s="782"/>
      <c r="L81" s="782"/>
      <c r="M81" s="1024"/>
      <c r="N81" s="1021"/>
      <c r="O81" s="1024"/>
      <c r="P81" s="1024"/>
      <c r="Q81" s="1024"/>
      <c r="R81" s="1024"/>
      <c r="S81" s="1024"/>
      <c r="T81" s="1024"/>
      <c r="U81" s="1077">
        <v>0.45833333333333298</v>
      </c>
      <c r="V81" s="764" t="s">
        <v>4875</v>
      </c>
      <c r="W81" s="764" t="s">
        <v>4876</v>
      </c>
      <c r="X81" s="780">
        <v>4.1562500000000391E-2</v>
      </c>
      <c r="Y81" s="780">
        <v>4.1319444444443687E-3</v>
      </c>
      <c r="Z81" s="780">
        <v>4.569444444444476E-2</v>
      </c>
      <c r="AA81" s="1023">
        <v>22.796352583586625</v>
      </c>
      <c r="AB81" s="782"/>
      <c r="AC81" s="1024"/>
      <c r="AD81" s="1024"/>
      <c r="AE81" s="1024"/>
      <c r="AF81" s="1024"/>
      <c r="AG81" s="1024"/>
      <c r="AH81" s="1032"/>
      <c r="AI81" s="1025">
        <v>0.52486111111111111</v>
      </c>
      <c r="AJ81" s="764" t="s">
        <v>4877</v>
      </c>
      <c r="AK81" s="764" t="s">
        <v>4878</v>
      </c>
      <c r="AL81" s="780">
        <v>3.775462962962961E-2</v>
      </c>
      <c r="AM81" s="780">
        <v>4.942129629629699E-3</v>
      </c>
      <c r="AN81" s="780">
        <v>4.2696759259259309E-2</v>
      </c>
      <c r="AO81" s="1027">
        <v>19.517484413120091</v>
      </c>
      <c r="AP81" s="1025">
        <v>0.58839120370370379</v>
      </c>
      <c r="AQ81" s="764" t="s">
        <v>4879</v>
      </c>
      <c r="AR81" s="764" t="s">
        <v>4880</v>
      </c>
      <c r="AS81" s="780">
        <v>2.5289351851851771E-2</v>
      </c>
      <c r="AT81" s="780">
        <v>7.0601851851851416E-3</v>
      </c>
      <c r="AU81" s="780">
        <v>3.2349537037036913E-2</v>
      </c>
      <c r="AV81" s="1027">
        <v>19.320214669051879</v>
      </c>
      <c r="AW81" s="1028">
        <v>20.70552147239264</v>
      </c>
      <c r="AX81" s="1029"/>
      <c r="AY81" s="1030"/>
      <c r="AZ81" s="1031"/>
      <c r="BA81" s="1032"/>
      <c r="BB81" s="1032"/>
      <c r="BC81" s="1033"/>
    </row>
    <row r="82" spans="1:55" s="345" customFormat="1">
      <c r="A82" s="691">
        <v>24</v>
      </c>
      <c r="B82" s="650" t="s">
        <v>3915</v>
      </c>
      <c r="C82" s="650">
        <v>201</v>
      </c>
      <c r="D82" s="651" t="s">
        <v>4881</v>
      </c>
      <c r="E82" s="651" t="s">
        <v>235</v>
      </c>
      <c r="F82" s="650" t="s">
        <v>4882</v>
      </c>
      <c r="G82" s="1076"/>
      <c r="H82" s="782"/>
      <c r="I82" s="782"/>
      <c r="J82" s="782"/>
      <c r="K82" s="782"/>
      <c r="L82" s="782"/>
      <c r="M82" s="1024"/>
      <c r="N82" s="1021"/>
      <c r="O82" s="1024"/>
      <c r="P82" s="1024"/>
      <c r="Q82" s="1024"/>
      <c r="R82" s="1024"/>
      <c r="S82" s="1024"/>
      <c r="T82" s="1024"/>
      <c r="U82" s="1077">
        <v>0.45833333333333298</v>
      </c>
      <c r="V82" s="764"/>
      <c r="W82" s="764"/>
      <c r="X82" s="780"/>
      <c r="Y82" s="780"/>
      <c r="Z82" s="780"/>
      <c r="AA82" s="1023"/>
      <c r="AB82" s="782"/>
      <c r="AC82" s="1024"/>
      <c r="AD82" s="1024"/>
      <c r="AE82" s="1024"/>
      <c r="AF82" s="1024"/>
      <c r="AG82" s="1024"/>
      <c r="AH82" s="1032"/>
      <c r="AI82" s="1025"/>
      <c r="AJ82" s="764"/>
      <c r="AK82" s="764"/>
      <c r="AL82" s="780"/>
      <c r="AM82" s="780"/>
      <c r="AN82" s="780"/>
      <c r="AO82" s="1027"/>
      <c r="AP82" s="1025"/>
      <c r="AQ82" s="764"/>
      <c r="AR82" s="764"/>
      <c r="AS82" s="780"/>
      <c r="AT82" s="780"/>
      <c r="AU82" s="780"/>
      <c r="AV82" s="1027"/>
      <c r="AW82" s="1028"/>
      <c r="AX82" s="1029"/>
      <c r="AY82" s="1030"/>
      <c r="AZ82" s="1031"/>
      <c r="BA82" s="1032"/>
      <c r="BB82" s="1032"/>
      <c r="BC82" s="1033"/>
    </row>
    <row r="83" spans="1:55" s="345" customFormat="1">
      <c r="A83" s="691">
        <v>25</v>
      </c>
      <c r="B83" s="650" t="s">
        <v>3915</v>
      </c>
      <c r="C83" s="650">
        <v>279</v>
      </c>
      <c r="D83" s="651" t="s">
        <v>222</v>
      </c>
      <c r="E83" s="651" t="s">
        <v>223</v>
      </c>
      <c r="F83" s="650" t="s">
        <v>83</v>
      </c>
      <c r="G83" s="1076"/>
      <c r="H83" s="782"/>
      <c r="I83" s="782"/>
      <c r="J83" s="782"/>
      <c r="K83" s="782"/>
      <c r="L83" s="782"/>
      <c r="M83" s="1024"/>
      <c r="N83" s="1021"/>
      <c r="O83" s="1024"/>
      <c r="P83" s="1024"/>
      <c r="Q83" s="1024"/>
      <c r="R83" s="1024"/>
      <c r="S83" s="1024"/>
      <c r="T83" s="1024"/>
      <c r="U83" s="1077">
        <v>0.45833333333333298</v>
      </c>
      <c r="V83" s="764" t="s">
        <v>4883</v>
      </c>
      <c r="W83" s="764" t="s">
        <v>4884</v>
      </c>
      <c r="X83" s="780">
        <v>4.2372685185185499E-2</v>
      </c>
      <c r="Y83" s="780">
        <v>6.9097222222223031E-3</v>
      </c>
      <c r="Z83" s="780">
        <v>4.9282407407407802E-2</v>
      </c>
      <c r="AA83" s="1023">
        <v>21.136683889149833</v>
      </c>
      <c r="AB83" s="782"/>
      <c r="AC83" s="1024"/>
      <c r="AD83" s="1024"/>
      <c r="AE83" s="1024"/>
      <c r="AF83" s="1024"/>
      <c r="AG83" s="1024"/>
      <c r="AH83" s="1032"/>
      <c r="AI83" s="1025">
        <v>0.52844907407407415</v>
      </c>
      <c r="AJ83" s="764"/>
      <c r="AK83" s="764"/>
      <c r="AL83" s="780"/>
      <c r="AM83" s="780"/>
      <c r="AN83" s="780"/>
      <c r="AO83" s="1027"/>
      <c r="AP83" s="1025"/>
      <c r="AQ83" s="764"/>
      <c r="AR83" s="764"/>
      <c r="AS83" s="780"/>
      <c r="AT83" s="780"/>
      <c r="AU83" s="780"/>
      <c r="AV83" s="1027"/>
      <c r="AW83" s="1028"/>
      <c r="AX83" s="1029"/>
      <c r="AY83" s="1030"/>
      <c r="AZ83" s="1031"/>
      <c r="BA83" s="1032"/>
      <c r="BB83" s="1032"/>
      <c r="BC83" s="1033"/>
    </row>
    <row r="84" spans="1:55" s="345" customFormat="1">
      <c r="A84" s="691">
        <v>26</v>
      </c>
      <c r="B84" s="650" t="s">
        <v>3915</v>
      </c>
      <c r="C84" s="650">
        <v>227</v>
      </c>
      <c r="D84" s="651" t="s">
        <v>4885</v>
      </c>
      <c r="E84" s="651" t="s">
        <v>4886</v>
      </c>
      <c r="F84" s="650" t="s">
        <v>83</v>
      </c>
      <c r="G84" s="1076"/>
      <c r="H84" s="782"/>
      <c r="I84" s="782"/>
      <c r="J84" s="782"/>
      <c r="K84" s="782"/>
      <c r="L84" s="782"/>
      <c r="M84" s="1024"/>
      <c r="N84" s="1021"/>
      <c r="O84" s="1024"/>
      <c r="P84" s="1024"/>
      <c r="Q84" s="1024"/>
      <c r="R84" s="1024"/>
      <c r="S84" s="1024"/>
      <c r="T84" s="1024"/>
      <c r="U84" s="1077">
        <v>0.45833333333333298</v>
      </c>
      <c r="V84" s="764" t="s">
        <v>4887</v>
      </c>
      <c r="W84" s="764" t="s">
        <v>1859</v>
      </c>
      <c r="X84" s="780">
        <v>6.5752314814815194E-2</v>
      </c>
      <c r="Y84" s="780">
        <v>6.2847222222222054E-3</v>
      </c>
      <c r="Z84" s="780">
        <v>7.2037037037037399E-2</v>
      </c>
      <c r="AA84" s="1023">
        <v>14.460154241645244</v>
      </c>
      <c r="AB84" s="782"/>
      <c r="AC84" s="1024"/>
      <c r="AD84" s="1024"/>
      <c r="AE84" s="1024"/>
      <c r="AF84" s="1024"/>
      <c r="AG84" s="1024"/>
      <c r="AH84" s="1032"/>
      <c r="AI84" s="1025">
        <v>0.55120370370370375</v>
      </c>
      <c r="AJ84" s="764" t="s">
        <v>4888</v>
      </c>
      <c r="AK84" s="764" t="s">
        <v>4889</v>
      </c>
      <c r="AL84" s="780">
        <v>5.7210648148148135E-2</v>
      </c>
      <c r="AM84" s="780">
        <v>4.7222222222221832E-3</v>
      </c>
      <c r="AN84" s="780">
        <v>6.1932870370370319E-2</v>
      </c>
      <c r="AO84" s="1027">
        <v>13.455428891795925</v>
      </c>
      <c r="AP84" s="1025">
        <v>0.63396990740740744</v>
      </c>
      <c r="AQ84" s="764"/>
      <c r="AR84" s="764"/>
      <c r="AS84" s="780"/>
      <c r="AT84" s="780"/>
      <c r="AU84" s="780"/>
      <c r="AV84" s="1027"/>
      <c r="AW84" s="1028"/>
      <c r="AX84" s="1029"/>
      <c r="AY84" s="1030"/>
      <c r="AZ84" s="1031"/>
      <c r="BA84" s="1032"/>
      <c r="BB84" s="1032"/>
      <c r="BC84" s="1033"/>
    </row>
    <row r="85" spans="1:55" s="345" customFormat="1">
      <c r="A85" s="691">
        <v>27</v>
      </c>
      <c r="B85" s="650" t="s">
        <v>3915</v>
      </c>
      <c r="C85" s="650">
        <v>244</v>
      </c>
      <c r="D85" s="651" t="s">
        <v>4890</v>
      </c>
      <c r="E85" s="651" t="s">
        <v>3973</v>
      </c>
      <c r="F85" s="650" t="s">
        <v>4891</v>
      </c>
      <c r="G85" s="1076"/>
      <c r="H85" s="782"/>
      <c r="I85" s="782"/>
      <c r="J85" s="782"/>
      <c r="K85" s="782"/>
      <c r="L85" s="782"/>
      <c r="M85" s="1024"/>
      <c r="N85" s="1021"/>
      <c r="O85" s="1024"/>
      <c r="P85" s="1024"/>
      <c r="Q85" s="1024"/>
      <c r="R85" s="1024"/>
      <c r="S85" s="1024"/>
      <c r="T85" s="1024"/>
      <c r="U85" s="1077">
        <v>0.45833333333333298</v>
      </c>
      <c r="V85" s="764" t="s">
        <v>4892</v>
      </c>
      <c r="W85" s="764" t="s">
        <v>4893</v>
      </c>
      <c r="X85" s="780">
        <v>4.3657407407407811E-2</v>
      </c>
      <c r="Y85" s="780">
        <v>8.9351851851851016E-3</v>
      </c>
      <c r="Z85" s="780">
        <v>5.2592592592592913E-2</v>
      </c>
      <c r="AA85" s="1023">
        <v>19.806338028169016</v>
      </c>
      <c r="AB85" s="782"/>
      <c r="AC85" s="1024"/>
      <c r="AD85" s="1024"/>
      <c r="AE85" s="1024"/>
      <c r="AF85" s="1024"/>
      <c r="AG85" s="1024"/>
      <c r="AH85" s="1032"/>
      <c r="AI85" s="1025">
        <v>0.53175925925925926</v>
      </c>
      <c r="AJ85" s="764"/>
      <c r="AK85" s="764"/>
      <c r="AL85" s="780"/>
      <c r="AM85" s="780"/>
      <c r="AN85" s="780"/>
      <c r="AO85" s="1027"/>
      <c r="AP85" s="1025"/>
      <c r="AQ85" s="764"/>
      <c r="AR85" s="764"/>
      <c r="AS85" s="780"/>
      <c r="AT85" s="780"/>
      <c r="AU85" s="780"/>
      <c r="AV85" s="1027"/>
      <c r="AW85" s="1028"/>
      <c r="AX85" s="1029"/>
      <c r="AY85" s="1030"/>
      <c r="AZ85" s="1031"/>
      <c r="BA85" s="1032"/>
      <c r="BB85" s="1032"/>
      <c r="BC85" s="1033"/>
    </row>
    <row r="86" spans="1:55" s="332" customFormat="1">
      <c r="A86" s="798"/>
      <c r="B86" s="1034" t="s">
        <v>53</v>
      </c>
      <c r="C86" s="799"/>
      <c r="D86" s="799"/>
      <c r="E86" s="799"/>
      <c r="F86" s="1036"/>
      <c r="G86" s="1037"/>
      <c r="H86" s="803"/>
      <c r="I86" s="803"/>
      <c r="J86" s="803"/>
      <c r="K86" s="803"/>
      <c r="L86" s="803"/>
      <c r="M86" s="800"/>
      <c r="N86" s="815"/>
      <c r="O86" s="800"/>
      <c r="P86" s="800"/>
      <c r="Q86" s="800"/>
      <c r="R86" s="800"/>
      <c r="S86" s="800"/>
      <c r="T86" s="800"/>
      <c r="U86" s="815"/>
      <c r="V86" s="799"/>
      <c r="W86" s="799"/>
      <c r="X86" s="801"/>
      <c r="Y86" s="812"/>
      <c r="Z86" s="801"/>
      <c r="AA86" s="1038"/>
      <c r="AB86" s="803"/>
      <c r="AC86" s="800"/>
      <c r="AD86" s="800"/>
      <c r="AE86" s="800"/>
      <c r="AF86" s="800"/>
      <c r="AG86" s="800"/>
      <c r="AH86" s="1038"/>
      <c r="AI86" s="801"/>
      <c r="AJ86" s="799"/>
      <c r="AK86" s="799"/>
      <c r="AL86" s="801"/>
      <c r="AM86" s="812"/>
      <c r="AN86" s="801"/>
      <c r="AO86" s="1039"/>
      <c r="AP86" s="801"/>
      <c r="AQ86" s="799"/>
      <c r="AR86" s="799"/>
      <c r="AS86" s="801"/>
      <c r="AT86" s="812"/>
      <c r="AU86" s="801"/>
      <c r="AV86" s="1039"/>
      <c r="AW86" s="1039"/>
      <c r="AX86" s="1013"/>
      <c r="AY86" s="960"/>
      <c r="AZ86" s="800" t="s">
        <v>4894</v>
      </c>
      <c r="BA86" s="1038"/>
      <c r="BB86" s="1038"/>
      <c r="BC86" s="1038"/>
    </row>
    <row r="87" spans="1:55" s="345" customFormat="1">
      <c r="A87" s="628">
        <v>1</v>
      </c>
      <c r="B87" s="630" t="s">
        <v>3915</v>
      </c>
      <c r="C87" s="630">
        <v>225</v>
      </c>
      <c r="D87" s="631" t="s">
        <v>4362</v>
      </c>
      <c r="E87" s="631" t="s">
        <v>1719</v>
      </c>
      <c r="F87" s="650"/>
      <c r="G87" s="1040"/>
      <c r="H87" s="1041"/>
      <c r="I87" s="1041"/>
      <c r="J87" s="1041"/>
      <c r="K87" s="1041"/>
      <c r="L87" s="1041"/>
      <c r="M87" s="1019"/>
      <c r="N87" s="1001"/>
      <c r="O87" s="1019"/>
      <c r="P87" s="1019"/>
      <c r="Q87" s="1019"/>
      <c r="R87" s="1019"/>
      <c r="S87" s="1019"/>
      <c r="T87" s="1019"/>
      <c r="U87" s="1042">
        <v>0.4375</v>
      </c>
      <c r="V87" s="763" t="s">
        <v>4698</v>
      </c>
      <c r="W87" s="763" t="s">
        <v>4895</v>
      </c>
      <c r="X87" s="985">
        <v>5.4432870370370423E-2</v>
      </c>
      <c r="Y87" s="780">
        <v>1.7939814814814103E-3</v>
      </c>
      <c r="Z87" s="985">
        <v>5.6226851851851833E-2</v>
      </c>
      <c r="AA87" s="988">
        <v>18.526142445450802</v>
      </c>
      <c r="AB87" s="1041"/>
      <c r="AC87" s="1019"/>
      <c r="AD87" s="1019"/>
      <c r="AE87" s="1019"/>
      <c r="AF87" s="1019"/>
      <c r="AG87" s="1019"/>
      <c r="AH87" s="992"/>
      <c r="AI87" s="987">
        <v>0.5145601851851852</v>
      </c>
      <c r="AJ87" s="763" t="s">
        <v>4896</v>
      </c>
      <c r="AK87" s="763" t="s">
        <v>4897</v>
      </c>
      <c r="AL87" s="985">
        <v>4.6168981481481408E-2</v>
      </c>
      <c r="AM87" s="780">
        <v>1.4236111111112226E-3</v>
      </c>
      <c r="AN87" s="985">
        <v>4.7592592592592631E-2</v>
      </c>
      <c r="AO87" s="986">
        <v>17.509727626459142</v>
      </c>
      <c r="AP87" s="987">
        <v>0.5829861111111112</v>
      </c>
      <c r="AQ87" s="763" t="s">
        <v>4898</v>
      </c>
      <c r="AR87" s="763" t="s">
        <v>4899</v>
      </c>
      <c r="AS87" s="985">
        <v>2.9317129629629513E-2</v>
      </c>
      <c r="AT87" s="780">
        <v>2.5115740740740966E-3</v>
      </c>
      <c r="AU87" s="985">
        <v>3.1828703703703609E-2</v>
      </c>
      <c r="AV87" s="986">
        <v>19.636363636363637</v>
      </c>
      <c r="AW87" s="989">
        <v>18.430034129692832</v>
      </c>
      <c r="AX87" s="1013"/>
      <c r="AY87" s="960"/>
      <c r="AZ87" s="991">
        <v>60</v>
      </c>
      <c r="BA87" s="992">
        <v>200</v>
      </c>
      <c r="BB87" s="992">
        <v>0</v>
      </c>
      <c r="BC87" s="993">
        <v>260</v>
      </c>
    </row>
    <row r="88" spans="1:55" s="345" customFormat="1">
      <c r="A88" s="628">
        <v>2</v>
      </c>
      <c r="B88" s="630" t="s">
        <v>3915</v>
      </c>
      <c r="C88" s="630">
        <v>249</v>
      </c>
      <c r="D88" s="631" t="s">
        <v>257</v>
      </c>
      <c r="E88" s="631" t="s">
        <v>258</v>
      </c>
      <c r="F88" s="650"/>
      <c r="G88" s="1040"/>
      <c r="H88" s="1041"/>
      <c r="I88" s="1041"/>
      <c r="J88" s="1041"/>
      <c r="K88" s="1041"/>
      <c r="L88" s="1041"/>
      <c r="M88" s="1019"/>
      <c r="N88" s="1001"/>
      <c r="O88" s="1019"/>
      <c r="P88" s="1019"/>
      <c r="Q88" s="1019"/>
      <c r="R88" s="1019"/>
      <c r="S88" s="1019"/>
      <c r="T88" s="1019"/>
      <c r="U88" s="1042">
        <v>0.4375</v>
      </c>
      <c r="V88" s="763" t="s">
        <v>4900</v>
      </c>
      <c r="W88" s="763" t="s">
        <v>4901</v>
      </c>
      <c r="X88" s="985">
        <v>5.4513888888888917E-2</v>
      </c>
      <c r="Y88" s="780">
        <v>2.0370370370370594E-3</v>
      </c>
      <c r="Z88" s="985">
        <v>5.6550925925925977E-2</v>
      </c>
      <c r="AA88" s="988">
        <v>18.419975440032744</v>
      </c>
      <c r="AB88" s="1041"/>
      <c r="AC88" s="1019"/>
      <c r="AD88" s="1019"/>
      <c r="AE88" s="1019"/>
      <c r="AF88" s="1019"/>
      <c r="AG88" s="1019"/>
      <c r="AH88" s="992"/>
      <c r="AI88" s="987">
        <v>0.51488425925925929</v>
      </c>
      <c r="AJ88" s="763" t="s">
        <v>4902</v>
      </c>
      <c r="AK88" s="763" t="s">
        <v>3045</v>
      </c>
      <c r="AL88" s="985">
        <v>4.6203703703703636E-2</v>
      </c>
      <c r="AM88" s="780">
        <v>3.8657407407407529E-3</v>
      </c>
      <c r="AN88" s="985">
        <v>5.0069444444444389E-2</v>
      </c>
      <c r="AO88" s="986">
        <v>16.643550624133148</v>
      </c>
      <c r="AP88" s="987">
        <v>0.58578703703703705</v>
      </c>
      <c r="AQ88" s="763" t="s">
        <v>4903</v>
      </c>
      <c r="AR88" s="763" t="s">
        <v>511</v>
      </c>
      <c r="AS88" s="985">
        <v>2.7106481481481537E-2</v>
      </c>
      <c r="AT88" s="780">
        <v>5.2893518518517535E-3</v>
      </c>
      <c r="AU88" s="985">
        <v>3.239583333333329E-2</v>
      </c>
      <c r="AV88" s="986">
        <v>19.292604501607716</v>
      </c>
      <c r="AW88" s="989">
        <v>17.983515111148112</v>
      </c>
      <c r="AX88" s="1013"/>
      <c r="AY88" s="960"/>
      <c r="AZ88" s="991">
        <v>60</v>
      </c>
      <c r="BA88" s="992">
        <v>195</v>
      </c>
      <c r="BB88" s="992">
        <v>-4.8499999999999996</v>
      </c>
      <c r="BC88" s="993">
        <v>250.15000000000003</v>
      </c>
    </row>
    <row r="89" spans="1:55" s="345" customFormat="1">
      <c r="A89" s="628">
        <v>3</v>
      </c>
      <c r="B89" s="630" t="s">
        <v>3915</v>
      </c>
      <c r="C89" s="630">
        <v>240</v>
      </c>
      <c r="D89" s="631" t="s">
        <v>4904</v>
      </c>
      <c r="E89" s="631" t="s">
        <v>250</v>
      </c>
      <c r="F89" s="650"/>
      <c r="G89" s="1040"/>
      <c r="H89" s="1041"/>
      <c r="I89" s="1041"/>
      <c r="J89" s="1041"/>
      <c r="K89" s="1041"/>
      <c r="L89" s="1041"/>
      <c r="M89" s="1019"/>
      <c r="N89" s="1001"/>
      <c r="O89" s="1019"/>
      <c r="P89" s="1019"/>
      <c r="Q89" s="1019"/>
      <c r="R89" s="1019"/>
      <c r="S89" s="1019"/>
      <c r="T89" s="1019"/>
      <c r="U89" s="1042">
        <v>0.4375</v>
      </c>
      <c r="V89" s="763" t="s">
        <v>4905</v>
      </c>
      <c r="W89" s="763" t="s">
        <v>4906</v>
      </c>
      <c r="X89" s="985">
        <v>5.6851851851851876E-2</v>
      </c>
      <c r="Y89" s="780">
        <v>2.6273148148148184E-3</v>
      </c>
      <c r="Z89" s="985">
        <v>5.9479166666666694E-2</v>
      </c>
      <c r="AA89" s="988">
        <v>17.513134851138354</v>
      </c>
      <c r="AB89" s="1041"/>
      <c r="AC89" s="1019"/>
      <c r="AD89" s="1019"/>
      <c r="AE89" s="1019"/>
      <c r="AF89" s="1019"/>
      <c r="AG89" s="1019"/>
      <c r="AH89" s="992"/>
      <c r="AI89" s="987">
        <v>0.51781250000000001</v>
      </c>
      <c r="AJ89" s="763" t="s">
        <v>4907</v>
      </c>
      <c r="AK89" s="763" t="s">
        <v>2645</v>
      </c>
      <c r="AL89" s="985">
        <v>4.8657407407407427E-2</v>
      </c>
      <c r="AM89" s="780">
        <v>2.2800925925925419E-3</v>
      </c>
      <c r="AN89" s="985">
        <v>5.0937499999999969E-2</v>
      </c>
      <c r="AO89" s="986">
        <v>16.359918200408995</v>
      </c>
      <c r="AP89" s="987">
        <v>0.58958333333333335</v>
      </c>
      <c r="AQ89" s="763" t="s">
        <v>4908</v>
      </c>
      <c r="AR89" s="763" t="s">
        <v>4909</v>
      </c>
      <c r="AS89" s="985">
        <v>3.3055555555555505E-2</v>
      </c>
      <c r="AT89" s="780">
        <v>2.7199074074074625E-3</v>
      </c>
      <c r="AU89" s="985">
        <v>3.5775462962962967E-2</v>
      </c>
      <c r="AV89" s="986">
        <v>17.470074409576188</v>
      </c>
      <c r="AW89" s="989">
        <v>17.100783785923522</v>
      </c>
      <c r="AX89" s="1013"/>
      <c r="AY89" s="960"/>
      <c r="AZ89" s="991">
        <v>60</v>
      </c>
      <c r="BA89" s="992">
        <v>190</v>
      </c>
      <c r="BB89" s="992">
        <v>-15.183333333333334</v>
      </c>
      <c r="BC89" s="993">
        <v>234.81666666666666</v>
      </c>
    </row>
    <row r="90" spans="1:55" s="345" customFormat="1">
      <c r="A90" s="628">
        <v>4</v>
      </c>
      <c r="B90" s="630" t="s">
        <v>3915</v>
      </c>
      <c r="C90" s="630">
        <v>272</v>
      </c>
      <c r="D90" s="631" t="s">
        <v>4325</v>
      </c>
      <c r="E90" s="631" t="s">
        <v>256</v>
      </c>
      <c r="F90" s="650"/>
      <c r="G90" s="1040"/>
      <c r="H90" s="1041"/>
      <c r="I90" s="1041"/>
      <c r="J90" s="1041"/>
      <c r="K90" s="1041"/>
      <c r="L90" s="1041"/>
      <c r="M90" s="1019"/>
      <c r="N90" s="1001"/>
      <c r="O90" s="1019"/>
      <c r="P90" s="1019"/>
      <c r="Q90" s="1019"/>
      <c r="R90" s="1019"/>
      <c r="S90" s="1019"/>
      <c r="T90" s="1019"/>
      <c r="U90" s="1042">
        <v>0.4375</v>
      </c>
      <c r="V90" s="763" t="s">
        <v>4910</v>
      </c>
      <c r="W90" s="763" t="s">
        <v>4911</v>
      </c>
      <c r="X90" s="985">
        <v>5.6840277777777726E-2</v>
      </c>
      <c r="Y90" s="780">
        <v>3.7500000000000866E-3</v>
      </c>
      <c r="Z90" s="985">
        <v>6.0590277777777812E-2</v>
      </c>
      <c r="AA90" s="988">
        <v>17.191977077363898</v>
      </c>
      <c r="AB90" s="1041"/>
      <c r="AC90" s="1019"/>
      <c r="AD90" s="1019"/>
      <c r="AE90" s="1019"/>
      <c r="AF90" s="1019"/>
      <c r="AG90" s="1019"/>
      <c r="AH90" s="992"/>
      <c r="AI90" s="987">
        <v>0.51892361111111118</v>
      </c>
      <c r="AJ90" s="763" t="s">
        <v>4912</v>
      </c>
      <c r="AK90" s="763" t="s">
        <v>4913</v>
      </c>
      <c r="AL90" s="985">
        <v>4.7407407407407343E-2</v>
      </c>
      <c r="AM90" s="780">
        <v>3.3912037037037157E-3</v>
      </c>
      <c r="AN90" s="985">
        <v>5.0798611111111058E-2</v>
      </c>
      <c r="AO90" s="986">
        <v>16.40464798359535</v>
      </c>
      <c r="AP90" s="987">
        <v>0.59055555555555561</v>
      </c>
      <c r="AQ90" s="763" t="s">
        <v>4914</v>
      </c>
      <c r="AR90" s="763" t="s">
        <v>3610</v>
      </c>
      <c r="AS90" s="985">
        <v>3.2511574074074012E-2</v>
      </c>
      <c r="AT90" s="780">
        <v>2.7777777777777679E-3</v>
      </c>
      <c r="AU90" s="985">
        <v>3.528935185185178E-2</v>
      </c>
      <c r="AV90" s="986">
        <v>17.710724827812395</v>
      </c>
      <c r="AW90" s="989">
        <v>17.044109524185277</v>
      </c>
      <c r="AX90" s="1013"/>
      <c r="AY90" s="960"/>
      <c r="AZ90" s="991">
        <v>60</v>
      </c>
      <c r="BA90" s="992">
        <v>185</v>
      </c>
      <c r="BB90" s="992">
        <v>-15.883333333333333</v>
      </c>
      <c r="BC90" s="993">
        <v>229.11666666666673</v>
      </c>
    </row>
    <row r="91" spans="1:55" s="345" customFormat="1">
      <c r="A91" s="628">
        <v>5</v>
      </c>
      <c r="B91" s="630" t="s">
        <v>3915</v>
      </c>
      <c r="C91" s="630">
        <v>263</v>
      </c>
      <c r="D91" s="631" t="s">
        <v>4915</v>
      </c>
      <c r="E91" s="631" t="s">
        <v>4126</v>
      </c>
      <c r="F91" s="650"/>
      <c r="G91" s="1040"/>
      <c r="H91" s="1041"/>
      <c r="I91" s="1041"/>
      <c r="J91" s="1041"/>
      <c r="K91" s="1041"/>
      <c r="L91" s="1041"/>
      <c r="M91" s="1019"/>
      <c r="N91" s="1001"/>
      <c r="O91" s="1019"/>
      <c r="P91" s="1019"/>
      <c r="Q91" s="1019"/>
      <c r="R91" s="1019"/>
      <c r="S91" s="1019"/>
      <c r="T91" s="1019"/>
      <c r="U91" s="1042">
        <v>0.4375</v>
      </c>
      <c r="V91" s="763" t="s">
        <v>4916</v>
      </c>
      <c r="W91" s="763" t="s">
        <v>4917</v>
      </c>
      <c r="X91" s="985">
        <v>5.6817129629629648E-2</v>
      </c>
      <c r="Y91" s="780">
        <v>2.7893518518518068E-3</v>
      </c>
      <c r="Z91" s="985">
        <v>5.9606481481481455E-2</v>
      </c>
      <c r="AA91" s="988">
        <v>17.475728155339805</v>
      </c>
      <c r="AB91" s="1041"/>
      <c r="AC91" s="1019"/>
      <c r="AD91" s="1019"/>
      <c r="AE91" s="1019"/>
      <c r="AF91" s="1019"/>
      <c r="AG91" s="1019"/>
      <c r="AH91" s="992"/>
      <c r="AI91" s="987">
        <v>0.51793981481481477</v>
      </c>
      <c r="AJ91" s="763" t="s">
        <v>4918</v>
      </c>
      <c r="AK91" s="763" t="s">
        <v>4919</v>
      </c>
      <c r="AL91" s="985">
        <v>4.803240740740744E-2</v>
      </c>
      <c r="AM91" s="780">
        <v>3.8078703703703365E-3</v>
      </c>
      <c r="AN91" s="985">
        <v>5.1840277777777777E-2</v>
      </c>
      <c r="AO91" s="986">
        <v>16.075016744809108</v>
      </c>
      <c r="AP91" s="987">
        <v>0.59061342592592592</v>
      </c>
      <c r="AQ91" s="763" t="s">
        <v>4920</v>
      </c>
      <c r="AR91" s="763" t="s">
        <v>4921</v>
      </c>
      <c r="AS91" s="985">
        <v>3.2418981481481479E-2</v>
      </c>
      <c r="AT91" s="780">
        <v>3.7962962962962976E-3</v>
      </c>
      <c r="AU91" s="985">
        <v>3.6215277777777777E-2</v>
      </c>
      <c r="AV91" s="986">
        <v>17.257909875359541</v>
      </c>
      <c r="AW91" s="989">
        <v>16.930553378272457</v>
      </c>
      <c r="AX91" s="1013"/>
      <c r="AY91" s="960"/>
      <c r="AZ91" s="991">
        <v>60</v>
      </c>
      <c r="BA91" s="992">
        <v>180</v>
      </c>
      <c r="BB91" s="992">
        <v>-17.3</v>
      </c>
      <c r="BC91" s="993">
        <v>222.7</v>
      </c>
    </row>
    <row r="92" spans="1:55" s="345" customFormat="1">
      <c r="A92" s="691">
        <v>6</v>
      </c>
      <c r="B92" s="650" t="s">
        <v>3915</v>
      </c>
      <c r="C92" s="650">
        <v>216</v>
      </c>
      <c r="D92" s="651" t="s">
        <v>88</v>
      </c>
      <c r="E92" s="651" t="s">
        <v>4922</v>
      </c>
      <c r="F92" s="650" t="s">
        <v>83</v>
      </c>
      <c r="G92" s="1076"/>
      <c r="H92" s="782"/>
      <c r="I92" s="782"/>
      <c r="J92" s="782"/>
      <c r="K92" s="782"/>
      <c r="L92" s="782"/>
      <c r="M92" s="1024"/>
      <c r="N92" s="1021"/>
      <c r="O92" s="1024"/>
      <c r="P92" s="1024"/>
      <c r="Q92" s="1024"/>
      <c r="R92" s="1024"/>
      <c r="S92" s="1024"/>
      <c r="T92" s="1024"/>
      <c r="U92" s="1077">
        <v>0.4375</v>
      </c>
      <c r="V92" s="764" t="s">
        <v>4923</v>
      </c>
      <c r="W92" s="764" t="s">
        <v>4924</v>
      </c>
      <c r="X92" s="780">
        <v>8.6620370370370403E-2</v>
      </c>
      <c r="Y92" s="780">
        <v>6.6898148148147873E-3</v>
      </c>
      <c r="Z92" s="780">
        <v>9.331018518518519E-2</v>
      </c>
      <c r="AA92" s="1023">
        <v>11.163483006698089</v>
      </c>
      <c r="AB92" s="782"/>
      <c r="AC92" s="1024"/>
      <c r="AD92" s="1024"/>
      <c r="AE92" s="1024"/>
      <c r="AF92" s="1024"/>
      <c r="AG92" s="1024"/>
      <c r="AH92" s="1032"/>
      <c r="AI92" s="1025">
        <v>0.55164351851851856</v>
      </c>
      <c r="AJ92" s="1080">
        <v>0.60844907407407411</v>
      </c>
      <c r="AK92" s="764" t="s">
        <v>4925</v>
      </c>
      <c r="AL92" s="780">
        <v>4.8495370370369439E-3</v>
      </c>
      <c r="AM92" s="780">
        <v>0.129849537037037</v>
      </c>
      <c r="AN92" s="780">
        <v>6.1655092592592498E-2</v>
      </c>
      <c r="AO92" s="1027">
        <v>13.516050309742818</v>
      </c>
      <c r="AP92" s="1025">
        <v>0.63413194444444443</v>
      </c>
      <c r="AQ92" s="764"/>
      <c r="AR92" s="764"/>
      <c r="AS92" s="780"/>
      <c r="AT92" s="780"/>
      <c r="AU92" s="780"/>
      <c r="AV92" s="1027"/>
      <c r="AW92" s="1028"/>
      <c r="AX92" s="1029"/>
      <c r="AY92" s="1030"/>
      <c r="AZ92" s="1031"/>
      <c r="BA92" s="1032"/>
      <c r="BB92" s="1032"/>
      <c r="BC92" s="1033"/>
    </row>
    <row r="93" spans="1:55">
      <c r="A93" s="855" t="s">
        <v>0</v>
      </c>
      <c r="B93" s="1043" t="s">
        <v>54</v>
      </c>
      <c r="C93" s="856"/>
      <c r="D93" s="856"/>
      <c r="E93" s="856"/>
      <c r="F93" s="1044"/>
      <c r="G93" s="1045"/>
      <c r="H93" s="860"/>
      <c r="I93" s="860"/>
      <c r="J93" s="860"/>
      <c r="K93" s="860"/>
      <c r="L93" s="860"/>
      <c r="M93" s="857"/>
      <c r="N93" s="873"/>
      <c r="O93" s="857"/>
      <c r="P93" s="857"/>
      <c r="Q93" s="857"/>
      <c r="R93" s="857"/>
      <c r="S93" s="857"/>
      <c r="T93" s="857"/>
      <c r="U93" s="873"/>
      <c r="V93" s="856"/>
      <c r="W93" s="856"/>
      <c r="X93" s="858"/>
      <c r="Y93" s="1046"/>
      <c r="Z93" s="858"/>
      <c r="AA93" s="1047"/>
      <c r="AB93" s="860"/>
      <c r="AC93" s="857"/>
      <c r="AD93" s="857"/>
      <c r="AE93" s="857"/>
      <c r="AF93" s="857"/>
      <c r="AG93" s="857"/>
      <c r="AH93" s="1047"/>
      <c r="AI93" s="860"/>
      <c r="AJ93" s="857"/>
      <c r="AK93" s="857"/>
      <c r="AL93" s="1048"/>
      <c r="AM93" s="857"/>
      <c r="AN93" s="857"/>
      <c r="AO93" s="1049"/>
      <c r="AP93" s="858"/>
      <c r="AQ93" s="856"/>
      <c r="AR93" s="856"/>
      <c r="AS93" s="858"/>
      <c r="AT93" s="1046"/>
      <c r="AU93" s="858"/>
      <c r="AV93" s="858"/>
      <c r="AW93" s="1049"/>
      <c r="AX93" s="1013"/>
      <c r="AY93" s="960"/>
      <c r="AZ93" s="1079">
        <v>0.67013888888888884</v>
      </c>
      <c r="BA93" s="1047"/>
      <c r="BB93" s="1047"/>
      <c r="BC93" s="1047"/>
    </row>
    <row r="94" spans="1:55" s="345" customFormat="1">
      <c r="A94" s="628">
        <v>1</v>
      </c>
      <c r="B94" s="630" t="s">
        <v>3915</v>
      </c>
      <c r="C94" s="630">
        <v>408</v>
      </c>
      <c r="D94" s="631" t="s">
        <v>4926</v>
      </c>
      <c r="E94" s="690" t="s">
        <v>4070</v>
      </c>
      <c r="F94" s="650"/>
      <c r="G94" s="1040"/>
      <c r="H94" s="1041"/>
      <c r="I94" s="1041"/>
      <c r="J94" s="1041"/>
      <c r="K94" s="1041"/>
      <c r="L94" s="1041"/>
      <c r="M94" s="1019"/>
      <c r="N94" s="1001"/>
      <c r="O94" s="1019"/>
      <c r="P94" s="1019"/>
      <c r="Q94" s="1019"/>
      <c r="R94" s="1019"/>
      <c r="S94" s="1019"/>
      <c r="T94" s="1019"/>
      <c r="U94" s="1042">
        <v>0.52083333333333304</v>
      </c>
      <c r="V94" s="763" t="s">
        <v>4927</v>
      </c>
      <c r="W94" s="763" t="s">
        <v>4928</v>
      </c>
      <c r="X94" s="985">
        <v>4.1666666666666963E-2</v>
      </c>
      <c r="Y94" s="780">
        <v>3.9930555555555136E-3</v>
      </c>
      <c r="Z94" s="985">
        <v>4.5659722222222476E-2</v>
      </c>
      <c r="AA94" s="988">
        <v>22.813688212927758</v>
      </c>
      <c r="AB94" s="1041"/>
      <c r="AC94" s="1019"/>
      <c r="AD94" s="1019"/>
      <c r="AE94" s="1019"/>
      <c r="AF94" s="1019"/>
      <c r="AG94" s="1019"/>
      <c r="AH94" s="992"/>
      <c r="AI94" s="1041"/>
      <c r="AJ94" s="1019"/>
      <c r="AK94" s="1019"/>
      <c r="AL94" s="1024"/>
      <c r="AM94" s="1019"/>
      <c r="AN94" s="1019"/>
      <c r="AO94" s="986"/>
      <c r="AP94" s="987">
        <v>0.58732638888888888</v>
      </c>
      <c r="AQ94" s="763" t="s">
        <v>3229</v>
      </c>
      <c r="AR94" s="763" t="s">
        <v>4929</v>
      </c>
      <c r="AS94" s="985">
        <v>2.5937500000000058E-2</v>
      </c>
      <c r="AT94" s="780">
        <v>2.9398148148147563E-3</v>
      </c>
      <c r="AU94" s="985">
        <v>2.8877314814814814E-2</v>
      </c>
      <c r="AV94" s="986">
        <v>21.643286573146295</v>
      </c>
      <c r="AW94" s="989">
        <v>22.36024844720497</v>
      </c>
      <c r="AX94" s="1013"/>
      <c r="AY94" s="960"/>
      <c r="AZ94" s="991">
        <v>40</v>
      </c>
      <c r="BA94" s="992">
        <v>200</v>
      </c>
      <c r="BB94" s="992">
        <v>0</v>
      </c>
      <c r="BC94" s="993">
        <v>240</v>
      </c>
    </row>
    <row r="95" spans="1:55" s="345" customFormat="1">
      <c r="A95" s="628">
        <v>2</v>
      </c>
      <c r="B95" s="630" t="s">
        <v>3915</v>
      </c>
      <c r="C95" s="630">
        <v>682</v>
      </c>
      <c r="D95" s="631" t="s">
        <v>4331</v>
      </c>
      <c r="E95" s="631" t="s">
        <v>313</v>
      </c>
      <c r="F95" s="650"/>
      <c r="G95" s="1040"/>
      <c r="H95" s="1041"/>
      <c r="I95" s="1041"/>
      <c r="J95" s="1041"/>
      <c r="K95" s="1041"/>
      <c r="L95" s="1041"/>
      <c r="M95" s="1019"/>
      <c r="N95" s="1001"/>
      <c r="O95" s="1019"/>
      <c r="P95" s="1019"/>
      <c r="Q95" s="1019"/>
      <c r="R95" s="1019"/>
      <c r="S95" s="1019"/>
      <c r="T95" s="1019"/>
      <c r="U95" s="1042">
        <v>0.52083333333333304</v>
      </c>
      <c r="V95" s="763" t="s">
        <v>4930</v>
      </c>
      <c r="W95" s="763" t="s">
        <v>4931</v>
      </c>
      <c r="X95" s="985">
        <v>4.2291666666666949E-2</v>
      </c>
      <c r="Y95" s="780">
        <v>5.0694444444444597E-3</v>
      </c>
      <c r="Z95" s="985">
        <v>4.7361111111111409E-2</v>
      </c>
      <c r="AA95" s="988">
        <v>21.994134897360702</v>
      </c>
      <c r="AB95" s="1041"/>
      <c r="AC95" s="1019"/>
      <c r="AD95" s="1019"/>
      <c r="AE95" s="1019"/>
      <c r="AF95" s="1019"/>
      <c r="AG95" s="1019"/>
      <c r="AH95" s="992"/>
      <c r="AI95" s="1041"/>
      <c r="AJ95" s="1019"/>
      <c r="AK95" s="1019"/>
      <c r="AL95" s="1024"/>
      <c r="AM95" s="1019"/>
      <c r="AN95" s="1019"/>
      <c r="AO95" s="986"/>
      <c r="AP95" s="987">
        <v>0.58902777777777782</v>
      </c>
      <c r="AQ95" s="763" t="s">
        <v>4932</v>
      </c>
      <c r="AR95" s="763" t="s">
        <v>4933</v>
      </c>
      <c r="AS95" s="985">
        <v>2.5486111111111098E-2</v>
      </c>
      <c r="AT95" s="780">
        <v>4.7685185185184498E-3</v>
      </c>
      <c r="AU95" s="985">
        <v>3.0254629629629548E-2</v>
      </c>
      <c r="AV95" s="986">
        <v>20.657995409334351</v>
      </c>
      <c r="AW95" s="989">
        <v>21.47330748583358</v>
      </c>
      <c r="AX95" s="1013"/>
      <c r="AY95" s="960"/>
      <c r="AZ95" s="991">
        <v>40</v>
      </c>
      <c r="BA95" s="992">
        <v>195</v>
      </c>
      <c r="BB95" s="992">
        <v>-4.4333333333333336</v>
      </c>
      <c r="BC95" s="993">
        <v>230.56666666666666</v>
      </c>
    </row>
    <row r="96" spans="1:55" s="345" customFormat="1">
      <c r="A96" s="628">
        <v>3</v>
      </c>
      <c r="B96" s="630" t="s">
        <v>3915</v>
      </c>
      <c r="C96" s="630">
        <v>266</v>
      </c>
      <c r="D96" s="631" t="s">
        <v>4934</v>
      </c>
      <c r="E96" s="631" t="s">
        <v>4935</v>
      </c>
      <c r="F96" s="650"/>
      <c r="G96" s="1040"/>
      <c r="H96" s="1041"/>
      <c r="I96" s="1041"/>
      <c r="J96" s="1041"/>
      <c r="K96" s="1041"/>
      <c r="L96" s="1041"/>
      <c r="M96" s="1019"/>
      <c r="N96" s="1001"/>
      <c r="O96" s="1019"/>
      <c r="P96" s="1019"/>
      <c r="Q96" s="1019"/>
      <c r="R96" s="1019"/>
      <c r="S96" s="1019"/>
      <c r="T96" s="1019"/>
      <c r="U96" s="1042">
        <v>0.52083333333333304</v>
      </c>
      <c r="V96" s="763" t="s">
        <v>4936</v>
      </c>
      <c r="W96" s="763" t="s">
        <v>4937</v>
      </c>
      <c r="X96" s="985">
        <v>4.3518518518518845E-2</v>
      </c>
      <c r="Y96" s="780">
        <v>4.5138888888889284E-3</v>
      </c>
      <c r="Z96" s="985">
        <v>4.8032407407407773E-2</v>
      </c>
      <c r="AA96" s="988">
        <v>21.68674698795181</v>
      </c>
      <c r="AB96" s="1041"/>
      <c r="AC96" s="1019"/>
      <c r="AD96" s="1019"/>
      <c r="AE96" s="1019"/>
      <c r="AF96" s="1019"/>
      <c r="AG96" s="1019"/>
      <c r="AH96" s="992"/>
      <c r="AI96" s="1041"/>
      <c r="AJ96" s="1019"/>
      <c r="AK96" s="1019"/>
      <c r="AL96" s="1024"/>
      <c r="AM96" s="1019"/>
      <c r="AN96" s="1019"/>
      <c r="AO96" s="986"/>
      <c r="AP96" s="987">
        <v>0.58969907407407418</v>
      </c>
      <c r="AQ96" s="763" t="s">
        <v>4938</v>
      </c>
      <c r="AR96" s="763" t="s">
        <v>4939</v>
      </c>
      <c r="AS96" s="985">
        <v>2.5439814814814721E-2</v>
      </c>
      <c r="AT96" s="780">
        <v>8.2754629629629983E-3</v>
      </c>
      <c r="AU96" s="985">
        <v>3.3715277777777719E-2</v>
      </c>
      <c r="AV96" s="986">
        <v>18.537590113285273</v>
      </c>
      <c r="AW96" s="989">
        <v>20.387937137193827</v>
      </c>
      <c r="AX96" s="1013"/>
      <c r="AY96" s="960"/>
      <c r="AZ96" s="991">
        <v>40</v>
      </c>
      <c r="BA96" s="992">
        <v>190</v>
      </c>
      <c r="BB96" s="992">
        <v>-10.383333333333333</v>
      </c>
      <c r="BC96" s="993">
        <v>219.61666666666665</v>
      </c>
    </row>
    <row r="97" spans="1:55" s="345" customFormat="1">
      <c r="A97" s="628">
        <v>4</v>
      </c>
      <c r="B97" s="630" t="s">
        <v>3915</v>
      </c>
      <c r="C97" s="630">
        <v>250</v>
      </c>
      <c r="D97" s="631" t="s">
        <v>4940</v>
      </c>
      <c r="E97" s="631" t="s">
        <v>4183</v>
      </c>
      <c r="F97" s="650"/>
      <c r="G97" s="1040"/>
      <c r="H97" s="1041"/>
      <c r="I97" s="1041"/>
      <c r="J97" s="1041"/>
      <c r="K97" s="1041"/>
      <c r="L97" s="1041"/>
      <c r="M97" s="1019"/>
      <c r="N97" s="1001"/>
      <c r="O97" s="1019"/>
      <c r="P97" s="1019"/>
      <c r="Q97" s="1019"/>
      <c r="R97" s="1019"/>
      <c r="S97" s="1019"/>
      <c r="T97" s="1019"/>
      <c r="U97" s="1042">
        <v>0.52083333333333304</v>
      </c>
      <c r="V97" s="763" t="s">
        <v>827</v>
      </c>
      <c r="W97" s="763" t="s">
        <v>946</v>
      </c>
      <c r="X97" s="985">
        <v>5.7280092592592924E-2</v>
      </c>
      <c r="Y97" s="780">
        <v>1.388888888888884E-2</v>
      </c>
      <c r="Z97" s="985">
        <v>7.1168981481481763E-2</v>
      </c>
      <c r="AA97" s="988">
        <v>14.636526264433241</v>
      </c>
      <c r="AB97" s="1041"/>
      <c r="AC97" s="1019"/>
      <c r="AD97" s="1019"/>
      <c r="AE97" s="1019"/>
      <c r="AF97" s="1019"/>
      <c r="AG97" s="1019"/>
      <c r="AH97" s="992"/>
      <c r="AI97" s="1041"/>
      <c r="AJ97" s="1019"/>
      <c r="AK97" s="1019"/>
      <c r="AL97" s="1024"/>
      <c r="AM97" s="1019"/>
      <c r="AN97" s="1019"/>
      <c r="AO97" s="986"/>
      <c r="AP97" s="987">
        <v>0.61283564814814817</v>
      </c>
      <c r="AQ97" s="763" t="s">
        <v>4941</v>
      </c>
      <c r="AR97" s="763" t="s">
        <v>4942</v>
      </c>
      <c r="AS97" s="985">
        <v>5.7407407407407129E-3</v>
      </c>
      <c r="AT97" s="780">
        <v>5.7638888888889017E-3</v>
      </c>
      <c r="AU97" s="985">
        <v>1.1504629629629615E-2</v>
      </c>
      <c r="AV97" s="986">
        <v>54.325955734406442</v>
      </c>
      <c r="AW97" s="989">
        <v>20.159596808063839</v>
      </c>
      <c r="AX97" s="1013"/>
      <c r="AY97" s="960"/>
      <c r="AZ97" s="991">
        <v>40</v>
      </c>
      <c r="BA97" s="992">
        <v>185</v>
      </c>
      <c r="BB97" s="992">
        <v>-11.716666666666667</v>
      </c>
      <c r="BC97" s="993">
        <v>213.28333333333333</v>
      </c>
    </row>
    <row r="98" spans="1:55" s="345" customFormat="1">
      <c r="A98" s="628">
        <v>5</v>
      </c>
      <c r="B98" s="630" t="s">
        <v>3915</v>
      </c>
      <c r="C98" s="630">
        <v>354</v>
      </c>
      <c r="D98" s="631" t="s">
        <v>4943</v>
      </c>
      <c r="E98" s="631" t="s">
        <v>4131</v>
      </c>
      <c r="F98" s="650"/>
      <c r="G98" s="1040"/>
      <c r="H98" s="1041"/>
      <c r="I98" s="1041"/>
      <c r="J98" s="1041"/>
      <c r="K98" s="1041"/>
      <c r="L98" s="1041"/>
      <c r="M98" s="1019"/>
      <c r="N98" s="1001"/>
      <c r="O98" s="1019"/>
      <c r="P98" s="1019"/>
      <c r="Q98" s="1019"/>
      <c r="R98" s="1019"/>
      <c r="S98" s="1019"/>
      <c r="T98" s="1019"/>
      <c r="U98" s="1042">
        <v>0.52083333333333304</v>
      </c>
      <c r="V98" s="763" t="s">
        <v>4944</v>
      </c>
      <c r="W98" s="763" t="s">
        <v>4945</v>
      </c>
      <c r="X98" s="985">
        <v>4.8611111111111382E-2</v>
      </c>
      <c r="Y98" s="780">
        <v>2.3379629629629584E-3</v>
      </c>
      <c r="Z98" s="985">
        <v>5.0949074074074341E-2</v>
      </c>
      <c r="AA98" s="988">
        <v>20.445252158109948</v>
      </c>
      <c r="AB98" s="1041"/>
      <c r="AC98" s="1019"/>
      <c r="AD98" s="1019"/>
      <c r="AE98" s="1019"/>
      <c r="AF98" s="1019"/>
      <c r="AG98" s="1019"/>
      <c r="AH98" s="992"/>
      <c r="AI98" s="1041"/>
      <c r="AJ98" s="1019"/>
      <c r="AK98" s="1019"/>
      <c r="AL98" s="1024"/>
      <c r="AM98" s="1019"/>
      <c r="AN98" s="1019"/>
      <c r="AO98" s="986"/>
      <c r="AP98" s="987">
        <v>0.59261574074074075</v>
      </c>
      <c r="AQ98" s="763" t="s">
        <v>4946</v>
      </c>
      <c r="AR98" s="763" t="s">
        <v>4947</v>
      </c>
      <c r="AS98" s="985">
        <v>2.9016203703703725E-2</v>
      </c>
      <c r="AT98" s="780">
        <v>3.4722222222222099E-3</v>
      </c>
      <c r="AU98" s="985">
        <v>3.2488425925925934E-2</v>
      </c>
      <c r="AV98" s="986">
        <v>19.237620235126467</v>
      </c>
      <c r="AW98" s="989">
        <v>19.975031210986266</v>
      </c>
      <c r="AX98" s="1013"/>
      <c r="AY98" s="960"/>
      <c r="AZ98" s="991">
        <v>40</v>
      </c>
      <c r="BA98" s="992">
        <v>180</v>
      </c>
      <c r="BB98" s="992">
        <v>-12.816666666666666</v>
      </c>
      <c r="BC98" s="993">
        <v>207.18333333333334</v>
      </c>
    </row>
    <row r="99" spans="1:55" s="345" customFormat="1">
      <c r="A99" s="628">
        <v>6</v>
      </c>
      <c r="B99" s="630" t="s">
        <v>3915</v>
      </c>
      <c r="C99" s="630">
        <v>319</v>
      </c>
      <c r="D99" s="631" t="s">
        <v>4948</v>
      </c>
      <c r="E99" s="631" t="s">
        <v>317</v>
      </c>
      <c r="F99" s="650"/>
      <c r="G99" s="1040"/>
      <c r="H99" s="1041"/>
      <c r="I99" s="1041"/>
      <c r="J99" s="1041"/>
      <c r="K99" s="1041"/>
      <c r="L99" s="1041"/>
      <c r="M99" s="1019"/>
      <c r="N99" s="1001"/>
      <c r="O99" s="1019"/>
      <c r="P99" s="1019"/>
      <c r="Q99" s="1019"/>
      <c r="R99" s="1019"/>
      <c r="S99" s="1019"/>
      <c r="T99" s="1019"/>
      <c r="U99" s="1042">
        <v>0.52083333333333304</v>
      </c>
      <c r="V99" s="763" t="s">
        <v>4949</v>
      </c>
      <c r="W99" s="763" t="s">
        <v>4945</v>
      </c>
      <c r="X99" s="985">
        <v>4.721064814814846E-2</v>
      </c>
      <c r="Y99" s="780">
        <v>3.7384259259258812E-3</v>
      </c>
      <c r="Z99" s="985">
        <v>5.0949074074074341E-2</v>
      </c>
      <c r="AA99" s="988">
        <v>20.445252158109948</v>
      </c>
      <c r="AB99" s="1041"/>
      <c r="AC99" s="1019"/>
      <c r="AD99" s="1019"/>
      <c r="AE99" s="1019"/>
      <c r="AF99" s="1019"/>
      <c r="AG99" s="1019"/>
      <c r="AH99" s="992"/>
      <c r="AI99" s="1041"/>
      <c r="AJ99" s="1019"/>
      <c r="AK99" s="1019"/>
      <c r="AL99" s="1024"/>
      <c r="AM99" s="1019"/>
      <c r="AN99" s="1019"/>
      <c r="AO99" s="986"/>
      <c r="AP99" s="987">
        <v>0.59261574074074075</v>
      </c>
      <c r="AQ99" s="763" t="s">
        <v>4950</v>
      </c>
      <c r="AR99" s="763" t="s">
        <v>4951</v>
      </c>
      <c r="AS99" s="985">
        <v>2.9097222222222219E-2</v>
      </c>
      <c r="AT99" s="780">
        <v>3.4027777777777546E-3</v>
      </c>
      <c r="AU99" s="985">
        <v>3.2499999999999973E-2</v>
      </c>
      <c r="AV99" s="986">
        <v>19.23076923076923</v>
      </c>
      <c r="AW99" s="989">
        <v>19.97226074895978</v>
      </c>
      <c r="AX99" s="1013"/>
      <c r="AY99" s="960"/>
      <c r="AZ99" s="991">
        <v>40</v>
      </c>
      <c r="BA99" s="992">
        <v>175</v>
      </c>
      <c r="BB99" s="992">
        <v>-12.833333333333334</v>
      </c>
      <c r="BC99" s="993">
        <v>202.16666666666666</v>
      </c>
    </row>
    <row r="100" spans="1:55" s="345" customFormat="1">
      <c r="A100" s="628">
        <v>7</v>
      </c>
      <c r="B100" s="630" t="s">
        <v>3915</v>
      </c>
      <c r="C100" s="630">
        <v>631</v>
      </c>
      <c r="D100" s="631" t="s">
        <v>4952</v>
      </c>
      <c r="E100" s="631" t="s">
        <v>4953</v>
      </c>
      <c r="F100" s="650"/>
      <c r="G100" s="1040"/>
      <c r="H100" s="1041"/>
      <c r="I100" s="1041"/>
      <c r="J100" s="1041"/>
      <c r="K100" s="1041"/>
      <c r="L100" s="1041"/>
      <c r="M100" s="1019"/>
      <c r="N100" s="1001"/>
      <c r="O100" s="1019"/>
      <c r="P100" s="1019"/>
      <c r="Q100" s="1019"/>
      <c r="R100" s="1019"/>
      <c r="S100" s="1019"/>
      <c r="T100" s="1019"/>
      <c r="U100" s="1042">
        <v>0.52083333333333304</v>
      </c>
      <c r="V100" s="763" t="s">
        <v>4944</v>
      </c>
      <c r="W100" s="763" t="s">
        <v>4954</v>
      </c>
      <c r="X100" s="985">
        <v>4.8611111111111382E-2</v>
      </c>
      <c r="Y100" s="780">
        <v>3.0439814814814392E-3</v>
      </c>
      <c r="Z100" s="985">
        <v>5.1655092592592822E-2</v>
      </c>
      <c r="AA100" s="988">
        <v>20.165807752632755</v>
      </c>
      <c r="AB100" s="1041"/>
      <c r="AC100" s="1019"/>
      <c r="AD100" s="1019"/>
      <c r="AE100" s="1019"/>
      <c r="AF100" s="1019"/>
      <c r="AG100" s="1019"/>
      <c r="AH100" s="992"/>
      <c r="AI100" s="1041"/>
      <c r="AJ100" s="1019"/>
      <c r="AK100" s="1019"/>
      <c r="AL100" s="1024"/>
      <c r="AM100" s="1019"/>
      <c r="AN100" s="1019"/>
      <c r="AO100" s="986"/>
      <c r="AP100" s="987">
        <v>0.59332175925925923</v>
      </c>
      <c r="AQ100" s="763" t="s">
        <v>4955</v>
      </c>
      <c r="AR100" s="763" t="s">
        <v>4956</v>
      </c>
      <c r="AS100" s="985">
        <v>2.8229166666666639E-2</v>
      </c>
      <c r="AT100" s="780">
        <v>3.761574074074181E-3</v>
      </c>
      <c r="AU100" s="985">
        <v>3.199074074074082E-2</v>
      </c>
      <c r="AV100" s="986">
        <v>19.536903039073806</v>
      </c>
      <c r="AW100" s="989">
        <v>19.925280199252803</v>
      </c>
      <c r="AX100" s="1013"/>
      <c r="AY100" s="960"/>
      <c r="AZ100" s="991">
        <v>40</v>
      </c>
      <c r="BA100" s="992">
        <v>170</v>
      </c>
      <c r="BB100" s="992">
        <v>-13.116666666666667</v>
      </c>
      <c r="BC100" s="993">
        <v>196.88333333333333</v>
      </c>
    </row>
    <row r="101" spans="1:55" s="345" customFormat="1">
      <c r="A101" s="628">
        <v>8</v>
      </c>
      <c r="B101" s="630" t="s">
        <v>3915</v>
      </c>
      <c r="C101" s="630">
        <v>311</v>
      </c>
      <c r="D101" s="631" t="s">
        <v>4335</v>
      </c>
      <c r="E101" s="631" t="s">
        <v>4957</v>
      </c>
      <c r="F101" s="650"/>
      <c r="G101" s="1040"/>
      <c r="H101" s="1041"/>
      <c r="I101" s="1041"/>
      <c r="J101" s="1041"/>
      <c r="K101" s="1041"/>
      <c r="L101" s="1041"/>
      <c r="M101" s="1019"/>
      <c r="N101" s="1001"/>
      <c r="O101" s="1019"/>
      <c r="P101" s="1019"/>
      <c r="Q101" s="1019"/>
      <c r="R101" s="1019"/>
      <c r="S101" s="1019"/>
      <c r="T101" s="1019"/>
      <c r="U101" s="1042">
        <v>0.52083333333333304</v>
      </c>
      <c r="V101" s="763" t="s">
        <v>4958</v>
      </c>
      <c r="W101" s="763" t="s">
        <v>4959</v>
      </c>
      <c r="X101" s="985">
        <v>4.7175925925926232E-2</v>
      </c>
      <c r="Y101" s="780">
        <v>4.5370370370370061E-3</v>
      </c>
      <c r="Z101" s="985">
        <v>5.1712962962963238E-2</v>
      </c>
      <c r="AA101" s="988">
        <v>20.143240823634734</v>
      </c>
      <c r="AB101" s="1041"/>
      <c r="AC101" s="1019"/>
      <c r="AD101" s="1019"/>
      <c r="AE101" s="1019"/>
      <c r="AF101" s="1019"/>
      <c r="AG101" s="1019"/>
      <c r="AH101" s="992"/>
      <c r="AI101" s="1041"/>
      <c r="AJ101" s="1019"/>
      <c r="AK101" s="1019"/>
      <c r="AL101" s="1024"/>
      <c r="AM101" s="1019"/>
      <c r="AN101" s="1019"/>
      <c r="AO101" s="986"/>
      <c r="AP101" s="987">
        <v>0.59337962962962965</v>
      </c>
      <c r="AQ101" s="763" t="s">
        <v>4960</v>
      </c>
      <c r="AR101" s="763" t="s">
        <v>4961</v>
      </c>
      <c r="AS101" s="985">
        <v>2.8124999999999956E-2</v>
      </c>
      <c r="AT101" s="780">
        <v>3.9004629629629806E-3</v>
      </c>
      <c r="AU101" s="985">
        <v>3.2025462962962936E-2</v>
      </c>
      <c r="AV101" s="986">
        <v>19.515720997470183</v>
      </c>
      <c r="AW101" s="989">
        <v>19.90324809951624</v>
      </c>
      <c r="AX101" s="1013"/>
      <c r="AY101" s="960"/>
      <c r="AZ101" s="991">
        <v>40</v>
      </c>
      <c r="BA101" s="992">
        <v>165</v>
      </c>
      <c r="BB101" s="992">
        <v>-13.25</v>
      </c>
      <c r="BC101" s="993">
        <v>191.75</v>
      </c>
    </row>
    <row r="102" spans="1:55" s="345" customFormat="1">
      <c r="A102" s="628">
        <v>9</v>
      </c>
      <c r="B102" s="630" t="s">
        <v>3915</v>
      </c>
      <c r="C102" s="630">
        <v>361</v>
      </c>
      <c r="D102" s="631" t="s">
        <v>4962</v>
      </c>
      <c r="E102" s="631" t="s">
        <v>4963</v>
      </c>
      <c r="F102" s="650"/>
      <c r="G102" s="1040"/>
      <c r="H102" s="1041"/>
      <c r="I102" s="1041"/>
      <c r="J102" s="1041"/>
      <c r="K102" s="1041"/>
      <c r="L102" s="1041"/>
      <c r="M102" s="1019"/>
      <c r="N102" s="1001"/>
      <c r="O102" s="1019"/>
      <c r="P102" s="1019"/>
      <c r="Q102" s="1019"/>
      <c r="R102" s="1019"/>
      <c r="S102" s="1019"/>
      <c r="T102" s="1019"/>
      <c r="U102" s="1042">
        <v>0.52083333333333304</v>
      </c>
      <c r="V102" s="763" t="s">
        <v>4944</v>
      </c>
      <c r="W102" s="763" t="s">
        <v>4954</v>
      </c>
      <c r="X102" s="985">
        <v>4.8611111111111382E-2</v>
      </c>
      <c r="Y102" s="780">
        <v>3.0439814814814392E-3</v>
      </c>
      <c r="Z102" s="985">
        <v>5.1655092592592822E-2</v>
      </c>
      <c r="AA102" s="988">
        <v>20.165807752632755</v>
      </c>
      <c r="AB102" s="1041"/>
      <c r="AC102" s="1019"/>
      <c r="AD102" s="1019"/>
      <c r="AE102" s="1019"/>
      <c r="AF102" s="1019"/>
      <c r="AG102" s="1019"/>
      <c r="AH102" s="992"/>
      <c r="AI102" s="1041"/>
      <c r="AJ102" s="1019"/>
      <c r="AK102" s="1019"/>
      <c r="AL102" s="1024"/>
      <c r="AM102" s="1019"/>
      <c r="AN102" s="1019"/>
      <c r="AO102" s="986"/>
      <c r="AP102" s="987">
        <v>0.59332175925925923</v>
      </c>
      <c r="AQ102" s="763" t="s">
        <v>4964</v>
      </c>
      <c r="AR102" s="763" t="s">
        <v>4965</v>
      </c>
      <c r="AS102" s="985">
        <v>2.6365740740740828E-2</v>
      </c>
      <c r="AT102" s="780">
        <v>8.8657407407406463E-3</v>
      </c>
      <c r="AU102" s="985">
        <v>3.5231481481481475E-2</v>
      </c>
      <c r="AV102" s="986">
        <v>17.739816031537451</v>
      </c>
      <c r="AW102" s="989">
        <v>19.182096709737579</v>
      </c>
      <c r="AX102" s="1013"/>
      <c r="AY102" s="960"/>
      <c r="AZ102" s="991">
        <v>40</v>
      </c>
      <c r="BA102" s="992">
        <v>160</v>
      </c>
      <c r="BB102" s="992">
        <v>-17.783333333333335</v>
      </c>
      <c r="BC102" s="993">
        <v>182.21666666666673</v>
      </c>
    </row>
    <row r="103" spans="1:55" s="345" customFormat="1">
      <c r="A103" s="628">
        <v>10</v>
      </c>
      <c r="B103" s="630" t="s">
        <v>3915</v>
      </c>
      <c r="C103" s="630">
        <v>422</v>
      </c>
      <c r="D103" s="631" t="s">
        <v>4966</v>
      </c>
      <c r="E103" s="631" t="s">
        <v>3837</v>
      </c>
      <c r="F103" s="650"/>
      <c r="G103" s="1040"/>
      <c r="H103" s="1041"/>
      <c r="I103" s="1041"/>
      <c r="J103" s="1041"/>
      <c r="K103" s="1041"/>
      <c r="L103" s="1041"/>
      <c r="M103" s="1019"/>
      <c r="N103" s="1001"/>
      <c r="O103" s="1019"/>
      <c r="P103" s="1019"/>
      <c r="Q103" s="1019"/>
      <c r="R103" s="1019"/>
      <c r="S103" s="1019"/>
      <c r="T103" s="1019"/>
      <c r="U103" s="1042">
        <v>0.52083333333333304</v>
      </c>
      <c r="V103" s="763" t="s">
        <v>4967</v>
      </c>
      <c r="W103" s="763" t="s">
        <v>4968</v>
      </c>
      <c r="X103" s="985">
        <v>4.3854166666666972E-2</v>
      </c>
      <c r="Y103" s="780">
        <v>7.3495370370370017E-3</v>
      </c>
      <c r="Z103" s="985">
        <v>5.1203703703703973E-2</v>
      </c>
      <c r="AA103" s="988">
        <v>20.343580470162749</v>
      </c>
      <c r="AB103" s="1041"/>
      <c r="AC103" s="1019"/>
      <c r="AD103" s="1019"/>
      <c r="AE103" s="1019"/>
      <c r="AF103" s="1019"/>
      <c r="AG103" s="1019"/>
      <c r="AH103" s="992"/>
      <c r="AI103" s="1041"/>
      <c r="AJ103" s="1019"/>
      <c r="AK103" s="1019"/>
      <c r="AL103" s="1024"/>
      <c r="AM103" s="1019"/>
      <c r="AN103" s="1019"/>
      <c r="AO103" s="986"/>
      <c r="AP103" s="987">
        <v>0.59287037037037038</v>
      </c>
      <c r="AQ103" s="763" t="s">
        <v>4969</v>
      </c>
      <c r="AR103" s="763" t="s">
        <v>4970</v>
      </c>
      <c r="AS103" s="985">
        <v>2.9201388888888902E-2</v>
      </c>
      <c r="AT103" s="780">
        <v>7.0833333333333304E-3</v>
      </c>
      <c r="AU103" s="985">
        <v>3.6284722222222232E-2</v>
      </c>
      <c r="AV103" s="986">
        <v>17.224880382775119</v>
      </c>
      <c r="AW103" s="989">
        <v>19.050138907262866</v>
      </c>
      <c r="AX103" s="1013"/>
      <c r="AY103" s="960"/>
      <c r="AZ103" s="991">
        <v>40</v>
      </c>
      <c r="BA103" s="992">
        <v>155</v>
      </c>
      <c r="BB103" s="992">
        <v>-18.649999999999999</v>
      </c>
      <c r="BC103" s="993">
        <v>176.34999999999997</v>
      </c>
    </row>
    <row r="104" spans="1:55" s="345" customFormat="1">
      <c r="A104" s="628">
        <v>11</v>
      </c>
      <c r="B104" s="630" t="s">
        <v>3915</v>
      </c>
      <c r="C104" s="630">
        <v>60</v>
      </c>
      <c r="D104" s="631" t="s">
        <v>4971</v>
      </c>
      <c r="E104" s="631" t="s">
        <v>3873</v>
      </c>
      <c r="F104" s="650"/>
      <c r="G104" s="1040"/>
      <c r="H104" s="1041"/>
      <c r="I104" s="1041"/>
      <c r="J104" s="1041"/>
      <c r="K104" s="1041"/>
      <c r="L104" s="1041"/>
      <c r="M104" s="1019"/>
      <c r="N104" s="1001"/>
      <c r="O104" s="1019"/>
      <c r="P104" s="1019"/>
      <c r="Q104" s="1019"/>
      <c r="R104" s="1019"/>
      <c r="S104" s="1019"/>
      <c r="T104" s="1019"/>
      <c r="U104" s="1042">
        <v>0.52083333333333304</v>
      </c>
      <c r="V104" s="763" t="s">
        <v>2149</v>
      </c>
      <c r="W104" s="763" t="s">
        <v>4972</v>
      </c>
      <c r="X104" s="985">
        <v>4.9942129629629961E-2</v>
      </c>
      <c r="Y104" s="780">
        <v>5.0925925925925375E-3</v>
      </c>
      <c r="Z104" s="985">
        <v>5.5034722222222499E-2</v>
      </c>
      <c r="AA104" s="988">
        <v>18.927444794952681</v>
      </c>
      <c r="AB104" s="1041"/>
      <c r="AC104" s="1019"/>
      <c r="AD104" s="1019"/>
      <c r="AE104" s="1019"/>
      <c r="AF104" s="1019"/>
      <c r="AG104" s="1019"/>
      <c r="AH104" s="992"/>
      <c r="AI104" s="1041"/>
      <c r="AJ104" s="1019"/>
      <c r="AK104" s="1019"/>
      <c r="AL104" s="1024"/>
      <c r="AM104" s="1019"/>
      <c r="AN104" s="1019"/>
      <c r="AO104" s="986"/>
      <c r="AP104" s="987">
        <v>0.59670138888888891</v>
      </c>
      <c r="AQ104" s="763" t="s">
        <v>4973</v>
      </c>
      <c r="AR104" s="763" t="s">
        <v>4974</v>
      </c>
      <c r="AS104" s="985">
        <v>3.0763888888888813E-2</v>
      </c>
      <c r="AT104" s="780">
        <v>3.5300925925926263E-3</v>
      </c>
      <c r="AU104" s="985">
        <v>3.4293981481481439E-2</v>
      </c>
      <c r="AV104" s="986">
        <v>18.224772190347622</v>
      </c>
      <c r="AW104" s="989">
        <v>18.657683337652244</v>
      </c>
      <c r="AX104" s="1013"/>
      <c r="AY104" s="960"/>
      <c r="AZ104" s="991">
        <v>40</v>
      </c>
      <c r="BA104" s="992">
        <v>150</v>
      </c>
      <c r="BB104" s="992">
        <v>-21.3</v>
      </c>
      <c r="BC104" s="993">
        <v>168.7</v>
      </c>
    </row>
    <row r="105" spans="1:55" s="345" customFormat="1">
      <c r="A105" s="628">
        <v>12</v>
      </c>
      <c r="B105" s="630" t="s">
        <v>3915</v>
      </c>
      <c r="C105" s="630">
        <v>371</v>
      </c>
      <c r="D105" s="631" t="s">
        <v>4975</v>
      </c>
      <c r="E105" s="631" t="s">
        <v>266</v>
      </c>
      <c r="F105" s="650"/>
      <c r="G105" s="1040"/>
      <c r="H105" s="1041"/>
      <c r="I105" s="1041"/>
      <c r="J105" s="1041"/>
      <c r="K105" s="1041"/>
      <c r="L105" s="1041"/>
      <c r="M105" s="1019"/>
      <c r="N105" s="1001"/>
      <c r="O105" s="1019"/>
      <c r="P105" s="1019"/>
      <c r="Q105" s="1019"/>
      <c r="R105" s="1019"/>
      <c r="S105" s="1019"/>
      <c r="T105" s="1019"/>
      <c r="U105" s="1042">
        <v>0.52083333333333304</v>
      </c>
      <c r="V105" s="763" t="s">
        <v>4976</v>
      </c>
      <c r="W105" s="763" t="s">
        <v>4977</v>
      </c>
      <c r="X105" s="985">
        <v>4.3217592592592946E-2</v>
      </c>
      <c r="Y105" s="780">
        <v>7.5347222222221788E-3</v>
      </c>
      <c r="Z105" s="985">
        <v>5.0752314814815125E-2</v>
      </c>
      <c r="AA105" s="988">
        <v>20.524515393386544</v>
      </c>
      <c r="AB105" s="1041"/>
      <c r="AC105" s="1019"/>
      <c r="AD105" s="1019"/>
      <c r="AE105" s="1019"/>
      <c r="AF105" s="1019"/>
      <c r="AG105" s="1019"/>
      <c r="AH105" s="992"/>
      <c r="AI105" s="1041"/>
      <c r="AJ105" s="1019"/>
      <c r="AK105" s="1019"/>
      <c r="AL105" s="1024"/>
      <c r="AM105" s="1019"/>
      <c r="AN105" s="1019"/>
      <c r="AO105" s="986"/>
      <c r="AP105" s="987">
        <v>0.59241898148148153</v>
      </c>
      <c r="AQ105" s="763" t="s">
        <v>4978</v>
      </c>
      <c r="AR105" s="763" t="s">
        <v>4979</v>
      </c>
      <c r="AS105" s="985">
        <v>3.2592592592592506E-2</v>
      </c>
      <c r="AT105" s="780">
        <v>6.5856481481482154E-3</v>
      </c>
      <c r="AU105" s="985">
        <v>3.9178240740740722E-2</v>
      </c>
      <c r="AV105" s="986">
        <v>15.952732644017726</v>
      </c>
      <c r="AW105" s="989">
        <v>18.532818532818535</v>
      </c>
      <c r="AX105" s="1013"/>
      <c r="AY105" s="960"/>
      <c r="AZ105" s="991">
        <v>40</v>
      </c>
      <c r="BA105" s="992">
        <v>145</v>
      </c>
      <c r="BB105" s="992">
        <v>-22.166666666666668</v>
      </c>
      <c r="BC105" s="993">
        <v>162.83333333333334</v>
      </c>
    </row>
    <row r="106" spans="1:55" s="345" customFormat="1">
      <c r="A106" s="628">
        <v>13</v>
      </c>
      <c r="B106" s="630" t="s">
        <v>3915</v>
      </c>
      <c r="C106" s="630">
        <v>330</v>
      </c>
      <c r="D106" s="631" t="s">
        <v>4308</v>
      </c>
      <c r="E106" s="631" t="s">
        <v>4069</v>
      </c>
      <c r="F106" s="650"/>
      <c r="G106" s="1040"/>
      <c r="H106" s="1041"/>
      <c r="I106" s="1041"/>
      <c r="J106" s="1041"/>
      <c r="K106" s="1041"/>
      <c r="L106" s="1041"/>
      <c r="M106" s="1019"/>
      <c r="N106" s="1001"/>
      <c r="O106" s="1019"/>
      <c r="P106" s="1019"/>
      <c r="Q106" s="1019"/>
      <c r="R106" s="1019"/>
      <c r="S106" s="1019"/>
      <c r="T106" s="1019"/>
      <c r="U106" s="1042">
        <v>0.52083333333333304</v>
      </c>
      <c r="V106" s="763" t="s">
        <v>4980</v>
      </c>
      <c r="W106" s="763" t="s">
        <v>4981</v>
      </c>
      <c r="X106" s="985">
        <v>5.1990740740741059E-2</v>
      </c>
      <c r="Y106" s="780">
        <v>6.423611111111116E-3</v>
      </c>
      <c r="Z106" s="985">
        <v>5.8414351851852175E-2</v>
      </c>
      <c r="AA106" s="988">
        <v>17.832375668714089</v>
      </c>
      <c r="AB106" s="1041"/>
      <c r="AC106" s="1019"/>
      <c r="AD106" s="1019"/>
      <c r="AE106" s="1019"/>
      <c r="AF106" s="1019"/>
      <c r="AG106" s="1019"/>
      <c r="AH106" s="992"/>
      <c r="AI106" s="1041"/>
      <c r="AJ106" s="1019"/>
      <c r="AK106" s="1019"/>
      <c r="AL106" s="1024"/>
      <c r="AM106" s="1019"/>
      <c r="AN106" s="1019"/>
      <c r="AO106" s="986"/>
      <c r="AP106" s="987">
        <v>0.60008101851851858</v>
      </c>
      <c r="AQ106" s="763" t="s">
        <v>4982</v>
      </c>
      <c r="AR106" s="763" t="s">
        <v>4983</v>
      </c>
      <c r="AS106" s="985">
        <v>3.1018518518518445E-2</v>
      </c>
      <c r="AT106" s="780">
        <v>5.4629629629630028E-3</v>
      </c>
      <c r="AU106" s="985">
        <v>3.6481481481481448E-2</v>
      </c>
      <c r="AV106" s="986">
        <v>17.131979695431472</v>
      </c>
      <c r="AW106" s="989">
        <v>17.563117453347971</v>
      </c>
      <c r="AX106" s="1013"/>
      <c r="AY106" s="960"/>
      <c r="AZ106" s="991">
        <v>40</v>
      </c>
      <c r="BA106" s="992">
        <v>140</v>
      </c>
      <c r="BB106" s="992">
        <v>-29.316666666666666</v>
      </c>
      <c r="BC106" s="993">
        <v>150.68333333333334</v>
      </c>
    </row>
    <row r="107" spans="1:55" s="345" customFormat="1">
      <c r="A107" s="628">
        <v>14</v>
      </c>
      <c r="B107" s="630" t="s">
        <v>3915</v>
      </c>
      <c r="C107" s="630">
        <v>372</v>
      </c>
      <c r="D107" s="631" t="s">
        <v>4984</v>
      </c>
      <c r="E107" s="631" t="s">
        <v>4985</v>
      </c>
      <c r="F107" s="650"/>
      <c r="G107" s="1040"/>
      <c r="H107" s="1041"/>
      <c r="I107" s="1041"/>
      <c r="J107" s="1041"/>
      <c r="K107" s="1041"/>
      <c r="L107" s="1041"/>
      <c r="M107" s="1019"/>
      <c r="N107" s="1001"/>
      <c r="O107" s="1019"/>
      <c r="P107" s="1019"/>
      <c r="Q107" s="1019"/>
      <c r="R107" s="1019"/>
      <c r="S107" s="1019"/>
      <c r="T107" s="1019"/>
      <c r="U107" s="1042">
        <v>0.52083333333333304</v>
      </c>
      <c r="V107" s="763" t="s">
        <v>4986</v>
      </c>
      <c r="W107" s="763" t="s">
        <v>4987</v>
      </c>
      <c r="X107" s="985">
        <v>5.3194444444444766E-2</v>
      </c>
      <c r="Y107" s="780">
        <v>4.7569444444444109E-3</v>
      </c>
      <c r="Z107" s="985">
        <v>5.7951388888889177E-2</v>
      </c>
      <c r="AA107" s="988">
        <v>17.974835230677051</v>
      </c>
      <c r="AB107" s="1041"/>
      <c r="AC107" s="1019"/>
      <c r="AD107" s="1019"/>
      <c r="AE107" s="1019"/>
      <c r="AF107" s="1019"/>
      <c r="AG107" s="1019"/>
      <c r="AH107" s="992"/>
      <c r="AI107" s="1041"/>
      <c r="AJ107" s="1019"/>
      <c r="AK107" s="1019"/>
      <c r="AL107" s="1024"/>
      <c r="AM107" s="1019"/>
      <c r="AN107" s="1019"/>
      <c r="AO107" s="986"/>
      <c r="AP107" s="987">
        <v>0.59961805555555558</v>
      </c>
      <c r="AQ107" s="763" t="s">
        <v>4988</v>
      </c>
      <c r="AR107" s="763" t="s">
        <v>4989</v>
      </c>
      <c r="AS107" s="985">
        <v>3.1516203703703671E-2</v>
      </c>
      <c r="AT107" s="780">
        <v>7.6967592592592782E-3</v>
      </c>
      <c r="AU107" s="985">
        <v>3.9212962962962949E-2</v>
      </c>
      <c r="AV107" s="986">
        <v>15.938606847697757</v>
      </c>
      <c r="AW107" s="989">
        <v>17.153067301965457</v>
      </c>
      <c r="AX107" s="1013"/>
      <c r="AY107" s="960"/>
      <c r="AZ107" s="991">
        <v>40</v>
      </c>
      <c r="BA107" s="992">
        <v>135</v>
      </c>
      <c r="BB107" s="992">
        <v>-32.583333333333336</v>
      </c>
      <c r="BC107" s="993">
        <v>142.41666666666666</v>
      </c>
    </row>
    <row r="108" spans="1:55" s="345" customFormat="1">
      <c r="A108" s="628">
        <v>15</v>
      </c>
      <c r="B108" s="630" t="s">
        <v>3915</v>
      </c>
      <c r="C108" s="630">
        <v>374</v>
      </c>
      <c r="D108" s="631" t="s">
        <v>4990</v>
      </c>
      <c r="E108" s="631" t="s">
        <v>4991</v>
      </c>
      <c r="F108" s="650"/>
      <c r="G108" s="1040"/>
      <c r="H108" s="1041"/>
      <c r="I108" s="1041"/>
      <c r="J108" s="1041"/>
      <c r="K108" s="1041"/>
      <c r="L108" s="1041"/>
      <c r="M108" s="1019"/>
      <c r="N108" s="1001"/>
      <c r="O108" s="1019"/>
      <c r="P108" s="1019"/>
      <c r="Q108" s="1019"/>
      <c r="R108" s="1019"/>
      <c r="S108" s="1019"/>
      <c r="T108" s="1019"/>
      <c r="U108" s="1042">
        <v>0.52083333333333304</v>
      </c>
      <c r="V108" s="763" t="s">
        <v>4992</v>
      </c>
      <c r="W108" s="763" t="s">
        <v>4993</v>
      </c>
      <c r="X108" s="985">
        <v>4.4270833333333592E-2</v>
      </c>
      <c r="Y108" s="780">
        <v>1.1400462962962932E-2</v>
      </c>
      <c r="Z108" s="985">
        <v>5.5671296296296524E-2</v>
      </c>
      <c r="AA108" s="988">
        <v>18.711018711018713</v>
      </c>
      <c r="AB108" s="1041"/>
      <c r="AC108" s="1019"/>
      <c r="AD108" s="1019"/>
      <c r="AE108" s="1019"/>
      <c r="AF108" s="1019"/>
      <c r="AG108" s="1019"/>
      <c r="AH108" s="992"/>
      <c r="AI108" s="1041"/>
      <c r="AJ108" s="1019"/>
      <c r="AK108" s="1019"/>
      <c r="AL108" s="1024"/>
      <c r="AM108" s="1019"/>
      <c r="AN108" s="1019"/>
      <c r="AO108" s="986"/>
      <c r="AP108" s="987">
        <v>0.59733796296296293</v>
      </c>
      <c r="AQ108" s="763" t="s">
        <v>4994</v>
      </c>
      <c r="AR108" s="763" t="s">
        <v>4995</v>
      </c>
      <c r="AS108" s="985">
        <v>3.3368055555555554E-2</v>
      </c>
      <c r="AT108" s="780">
        <v>8.4374999999999867E-3</v>
      </c>
      <c r="AU108" s="985">
        <v>4.180555555555554E-2</v>
      </c>
      <c r="AV108" s="986">
        <v>14.95016611295681</v>
      </c>
      <c r="AW108" s="989">
        <v>17.098076466397529</v>
      </c>
      <c r="AX108" s="1013"/>
      <c r="AY108" s="960"/>
      <c r="AZ108" s="991">
        <v>40</v>
      </c>
      <c r="BA108" s="992">
        <v>130</v>
      </c>
      <c r="BB108" s="992">
        <v>-33.033333333333331</v>
      </c>
      <c r="BC108" s="993">
        <v>136.96666666666667</v>
      </c>
    </row>
    <row r="109" spans="1:55" s="345" customFormat="1">
      <c r="A109" s="628">
        <v>16</v>
      </c>
      <c r="B109" s="630" t="s">
        <v>3915</v>
      </c>
      <c r="C109" s="630">
        <v>334</v>
      </c>
      <c r="D109" s="631" t="s">
        <v>4337</v>
      </c>
      <c r="E109" s="631" t="s">
        <v>4996</v>
      </c>
      <c r="F109" s="650"/>
      <c r="G109" s="1040"/>
      <c r="H109" s="1041"/>
      <c r="I109" s="1041"/>
      <c r="J109" s="1041"/>
      <c r="K109" s="1041"/>
      <c r="L109" s="1041"/>
      <c r="M109" s="1019"/>
      <c r="N109" s="1001"/>
      <c r="O109" s="1019"/>
      <c r="P109" s="1019"/>
      <c r="Q109" s="1019"/>
      <c r="R109" s="1019"/>
      <c r="S109" s="1019"/>
      <c r="T109" s="1019"/>
      <c r="U109" s="1042">
        <v>0.52083333333333304</v>
      </c>
      <c r="V109" s="763" t="s">
        <v>4997</v>
      </c>
      <c r="W109" s="763" t="s">
        <v>4998</v>
      </c>
      <c r="X109" s="985">
        <v>4.3148148148148491E-2</v>
      </c>
      <c r="Y109" s="780">
        <v>1.2129629629629601E-2</v>
      </c>
      <c r="Z109" s="985">
        <v>5.5277777777778092E-2</v>
      </c>
      <c r="AA109" s="988">
        <v>18.844221105527637</v>
      </c>
      <c r="AB109" s="1041"/>
      <c r="AC109" s="1019"/>
      <c r="AD109" s="1019"/>
      <c r="AE109" s="1019"/>
      <c r="AF109" s="1019"/>
      <c r="AG109" s="1019"/>
      <c r="AH109" s="992"/>
      <c r="AI109" s="1041"/>
      <c r="AJ109" s="1019"/>
      <c r="AK109" s="1019"/>
      <c r="AL109" s="1024"/>
      <c r="AM109" s="1019"/>
      <c r="AN109" s="1019"/>
      <c r="AO109" s="986"/>
      <c r="AP109" s="987">
        <v>0.5969444444444445</v>
      </c>
      <c r="AQ109" s="763" t="s">
        <v>4999</v>
      </c>
      <c r="AR109" s="763" t="s">
        <v>5000</v>
      </c>
      <c r="AS109" s="985">
        <v>3.0671296296296169E-2</v>
      </c>
      <c r="AT109" s="780">
        <v>1.2939814814814876E-2</v>
      </c>
      <c r="AU109" s="985">
        <v>4.3611111111111045E-2</v>
      </c>
      <c r="AV109" s="986">
        <v>14.3312101910828</v>
      </c>
      <c r="AW109" s="989">
        <v>16.853932584269661</v>
      </c>
      <c r="AX109" s="1013"/>
      <c r="AY109" s="960"/>
      <c r="AZ109" s="991">
        <v>40</v>
      </c>
      <c r="BA109" s="992">
        <v>125</v>
      </c>
      <c r="BB109" s="992">
        <v>-35.06666666666667</v>
      </c>
      <c r="BC109" s="993">
        <v>129.93333333333334</v>
      </c>
    </row>
    <row r="110" spans="1:55" s="345" customFormat="1">
      <c r="A110" s="628">
        <v>17</v>
      </c>
      <c r="B110" s="630" t="s">
        <v>3915</v>
      </c>
      <c r="C110" s="630">
        <v>357</v>
      </c>
      <c r="D110" s="631" t="s">
        <v>5001</v>
      </c>
      <c r="E110" s="631" t="s">
        <v>3393</v>
      </c>
      <c r="F110" s="650"/>
      <c r="G110" s="1040"/>
      <c r="H110" s="1041"/>
      <c r="I110" s="1041"/>
      <c r="J110" s="1041"/>
      <c r="K110" s="1041"/>
      <c r="L110" s="1041"/>
      <c r="M110" s="1019"/>
      <c r="N110" s="1001"/>
      <c r="O110" s="1019"/>
      <c r="P110" s="1019"/>
      <c r="Q110" s="1019"/>
      <c r="R110" s="1019"/>
      <c r="S110" s="1019"/>
      <c r="T110" s="1019"/>
      <c r="U110" s="1042">
        <v>0.52083333333333304</v>
      </c>
      <c r="V110" s="763" t="s">
        <v>5002</v>
      </c>
      <c r="W110" s="763" t="s">
        <v>719</v>
      </c>
      <c r="X110" s="985">
        <v>5.5428240740741042E-2</v>
      </c>
      <c r="Y110" s="780">
        <v>2.9050925925926396E-3</v>
      </c>
      <c r="Z110" s="985">
        <v>5.8333333333333681E-2</v>
      </c>
      <c r="AA110" s="988">
        <v>17.857142857142858</v>
      </c>
      <c r="AB110" s="1041"/>
      <c r="AC110" s="1019"/>
      <c r="AD110" s="1019"/>
      <c r="AE110" s="1019"/>
      <c r="AF110" s="1019"/>
      <c r="AG110" s="1019"/>
      <c r="AH110" s="992"/>
      <c r="AI110" s="1041"/>
      <c r="AJ110" s="1019"/>
      <c r="AK110" s="1019"/>
      <c r="AL110" s="1024"/>
      <c r="AM110" s="1019"/>
      <c r="AN110" s="1019"/>
      <c r="AO110" s="986"/>
      <c r="AP110" s="987">
        <v>0.60000000000000009</v>
      </c>
      <c r="AQ110" s="763" t="s">
        <v>5003</v>
      </c>
      <c r="AR110" s="763" t="s">
        <v>5004</v>
      </c>
      <c r="AS110" s="985">
        <v>3.6932870370370297E-2</v>
      </c>
      <c r="AT110" s="780">
        <v>3.7499999999999201E-3</v>
      </c>
      <c r="AU110" s="985">
        <v>4.0682870370370217E-2</v>
      </c>
      <c r="AV110" s="986">
        <v>15.362731152204837</v>
      </c>
      <c r="AW110" s="989">
        <v>16.832261835184102</v>
      </c>
      <c r="AX110" s="1013"/>
      <c r="AY110" s="960"/>
      <c r="AZ110" s="991">
        <v>40</v>
      </c>
      <c r="BA110" s="992">
        <v>120</v>
      </c>
      <c r="BB110" s="992">
        <v>-35.25</v>
      </c>
      <c r="BC110" s="993">
        <v>124.74999999999999</v>
      </c>
    </row>
    <row r="111" spans="1:55" s="345" customFormat="1">
      <c r="A111" s="628">
        <v>18</v>
      </c>
      <c r="B111" s="630" t="s">
        <v>3915</v>
      </c>
      <c r="C111" s="630">
        <v>213</v>
      </c>
      <c r="D111" s="631" t="s">
        <v>5005</v>
      </c>
      <c r="E111" s="631" t="s">
        <v>3522</v>
      </c>
      <c r="F111" s="650"/>
      <c r="G111" s="1040"/>
      <c r="H111" s="1041"/>
      <c r="I111" s="1041"/>
      <c r="J111" s="1041"/>
      <c r="K111" s="1041"/>
      <c r="L111" s="1041"/>
      <c r="M111" s="1019"/>
      <c r="N111" s="1001"/>
      <c r="O111" s="1019"/>
      <c r="P111" s="1019"/>
      <c r="Q111" s="1019"/>
      <c r="R111" s="1019"/>
      <c r="S111" s="1019"/>
      <c r="T111" s="1019"/>
      <c r="U111" s="1042">
        <v>0.52083333333333304</v>
      </c>
      <c r="V111" s="763" t="s">
        <v>5006</v>
      </c>
      <c r="W111" s="763" t="s">
        <v>5007</v>
      </c>
      <c r="X111" s="985">
        <v>5.8518518518518747E-2</v>
      </c>
      <c r="Y111" s="780">
        <v>4.4328703703704342E-3</v>
      </c>
      <c r="Z111" s="985">
        <v>6.2951388888889181E-2</v>
      </c>
      <c r="AA111" s="988">
        <v>16.547159404302263</v>
      </c>
      <c r="AB111" s="1041"/>
      <c r="AC111" s="1019"/>
      <c r="AD111" s="1019"/>
      <c r="AE111" s="1019"/>
      <c r="AF111" s="1019"/>
      <c r="AG111" s="1019"/>
      <c r="AH111" s="992"/>
      <c r="AI111" s="1041"/>
      <c r="AJ111" s="1019"/>
      <c r="AK111" s="1019"/>
      <c r="AL111" s="1024"/>
      <c r="AM111" s="1019"/>
      <c r="AN111" s="1019"/>
      <c r="AO111" s="986"/>
      <c r="AP111" s="987">
        <v>0.60461805555555559</v>
      </c>
      <c r="AQ111" s="763" t="s">
        <v>5008</v>
      </c>
      <c r="AR111" s="763" t="s">
        <v>5009</v>
      </c>
      <c r="AS111" s="985">
        <v>3.1053240740740673E-2</v>
      </c>
      <c r="AT111" s="780">
        <v>5.2777777777778256E-3</v>
      </c>
      <c r="AU111" s="985">
        <v>3.6331018518518499E-2</v>
      </c>
      <c r="AV111" s="986">
        <v>17.202930869703724</v>
      </c>
      <c r="AW111" s="989">
        <v>16.787129867101889</v>
      </c>
      <c r="AX111" s="1013"/>
      <c r="AY111" s="960"/>
      <c r="AZ111" s="991">
        <v>40</v>
      </c>
      <c r="BA111" s="992">
        <v>115</v>
      </c>
      <c r="BB111" s="992">
        <v>-35.633333333333333</v>
      </c>
      <c r="BC111" s="993">
        <v>119.36666666666667</v>
      </c>
    </row>
    <row r="112" spans="1:55" s="345" customFormat="1">
      <c r="A112" s="628">
        <v>19</v>
      </c>
      <c r="B112" s="630" t="s">
        <v>3915</v>
      </c>
      <c r="C112" s="630">
        <v>270</v>
      </c>
      <c r="D112" s="631" t="s">
        <v>4333</v>
      </c>
      <c r="E112" s="631" t="s">
        <v>262</v>
      </c>
      <c r="F112" s="650"/>
      <c r="G112" s="1040"/>
      <c r="H112" s="1041"/>
      <c r="I112" s="1041"/>
      <c r="J112" s="1041"/>
      <c r="K112" s="1041"/>
      <c r="L112" s="1041"/>
      <c r="M112" s="1019"/>
      <c r="N112" s="1001"/>
      <c r="O112" s="1019"/>
      <c r="P112" s="1019"/>
      <c r="Q112" s="1019"/>
      <c r="R112" s="1019"/>
      <c r="S112" s="1019"/>
      <c r="T112" s="1019"/>
      <c r="U112" s="1042">
        <v>0.52083333333333304</v>
      </c>
      <c r="V112" s="763" t="s">
        <v>4981</v>
      </c>
      <c r="W112" s="763" t="s">
        <v>5010</v>
      </c>
      <c r="X112" s="985">
        <v>5.8414351851852175E-2</v>
      </c>
      <c r="Y112" s="780">
        <v>2.6967592592592737E-3</v>
      </c>
      <c r="Z112" s="985">
        <v>6.1111111111111449E-2</v>
      </c>
      <c r="AA112" s="988">
        <v>17.045454545454543</v>
      </c>
      <c r="AB112" s="1041"/>
      <c r="AC112" s="1019"/>
      <c r="AD112" s="1019"/>
      <c r="AE112" s="1019"/>
      <c r="AF112" s="1019"/>
      <c r="AG112" s="1019"/>
      <c r="AH112" s="992"/>
      <c r="AI112" s="1041"/>
      <c r="AJ112" s="1019"/>
      <c r="AK112" s="1019"/>
      <c r="AL112" s="1024"/>
      <c r="AM112" s="1019"/>
      <c r="AN112" s="1019"/>
      <c r="AO112" s="986"/>
      <c r="AP112" s="987">
        <v>0.60277777777777786</v>
      </c>
      <c r="AQ112" s="763" t="s">
        <v>5004</v>
      </c>
      <c r="AR112" s="763" t="s">
        <v>5011</v>
      </c>
      <c r="AS112" s="985">
        <v>3.7905092592592449E-2</v>
      </c>
      <c r="AT112" s="780">
        <v>3.2175925925926885E-3</v>
      </c>
      <c r="AU112" s="985">
        <v>4.1122685185185137E-2</v>
      </c>
      <c r="AV112" s="986">
        <v>15.198423867154517</v>
      </c>
      <c r="AW112" s="989">
        <v>16.302501981206834</v>
      </c>
      <c r="AX112" s="1013"/>
      <c r="AY112" s="960"/>
      <c r="AZ112" s="991">
        <v>40</v>
      </c>
      <c r="BA112" s="992">
        <v>110</v>
      </c>
      <c r="BB112" s="992">
        <v>-39.883333333333333</v>
      </c>
      <c r="BC112" s="993">
        <v>110.11666666666667</v>
      </c>
    </row>
    <row r="113" spans="1:55" s="345" customFormat="1">
      <c r="A113" s="628">
        <v>20</v>
      </c>
      <c r="B113" s="630" t="s">
        <v>3915</v>
      </c>
      <c r="C113" s="630">
        <v>210</v>
      </c>
      <c r="D113" s="631" t="s">
        <v>5012</v>
      </c>
      <c r="E113" s="631" t="s">
        <v>3524</v>
      </c>
      <c r="F113" s="650"/>
      <c r="G113" s="1040"/>
      <c r="H113" s="1041"/>
      <c r="I113" s="1041"/>
      <c r="J113" s="1041"/>
      <c r="K113" s="1041"/>
      <c r="L113" s="1041"/>
      <c r="M113" s="1019"/>
      <c r="N113" s="1001"/>
      <c r="O113" s="1019"/>
      <c r="P113" s="1019"/>
      <c r="Q113" s="1019"/>
      <c r="R113" s="1019"/>
      <c r="S113" s="1019"/>
      <c r="T113" s="1019"/>
      <c r="U113" s="1042">
        <v>0.52083333333333304</v>
      </c>
      <c r="V113" s="763" t="s">
        <v>5013</v>
      </c>
      <c r="W113" s="763" t="s">
        <v>5014</v>
      </c>
      <c r="X113" s="985">
        <v>5.5787037037037357E-2</v>
      </c>
      <c r="Y113" s="780">
        <v>8.0324074074074048E-3</v>
      </c>
      <c r="Z113" s="985">
        <v>6.3819444444444762E-2</v>
      </c>
      <c r="AA113" s="988">
        <v>16.322089227421113</v>
      </c>
      <c r="AB113" s="1041"/>
      <c r="AC113" s="1019"/>
      <c r="AD113" s="1019"/>
      <c r="AE113" s="1019"/>
      <c r="AF113" s="1019"/>
      <c r="AG113" s="1019"/>
      <c r="AH113" s="992"/>
      <c r="AI113" s="1041"/>
      <c r="AJ113" s="1019"/>
      <c r="AK113" s="1019"/>
      <c r="AL113" s="1024"/>
      <c r="AM113" s="1019"/>
      <c r="AN113" s="1019"/>
      <c r="AO113" s="986"/>
      <c r="AP113" s="987">
        <v>0.60548611111111117</v>
      </c>
      <c r="AQ113" s="763" t="s">
        <v>5015</v>
      </c>
      <c r="AR113" s="763" t="s">
        <v>5016</v>
      </c>
      <c r="AS113" s="985">
        <v>3.5138888888888831E-2</v>
      </c>
      <c r="AT113" s="780">
        <v>5.7754629629629406E-3</v>
      </c>
      <c r="AU113" s="985">
        <v>4.0914351851851771E-2</v>
      </c>
      <c r="AV113" s="986">
        <v>15.275813295615276</v>
      </c>
      <c r="AW113" s="989">
        <v>15.913360592330644</v>
      </c>
      <c r="AX113" s="1013"/>
      <c r="AY113" s="960"/>
      <c r="AZ113" s="991">
        <v>40</v>
      </c>
      <c r="BA113" s="992">
        <v>105</v>
      </c>
      <c r="BB113" s="992">
        <v>-43.483333333333334</v>
      </c>
      <c r="BC113" s="993">
        <v>101.51666666666664</v>
      </c>
    </row>
    <row r="114" spans="1:55" s="345" customFormat="1">
      <c r="A114" s="628">
        <v>21</v>
      </c>
      <c r="B114" s="630" t="s">
        <v>3915</v>
      </c>
      <c r="C114" s="630">
        <v>644</v>
      </c>
      <c r="D114" s="631" t="s">
        <v>5017</v>
      </c>
      <c r="E114" s="631" t="s">
        <v>3222</v>
      </c>
      <c r="F114" s="650"/>
      <c r="G114" s="1040"/>
      <c r="H114" s="1041"/>
      <c r="I114" s="1041"/>
      <c r="J114" s="1041"/>
      <c r="K114" s="1041"/>
      <c r="L114" s="1041"/>
      <c r="M114" s="1019"/>
      <c r="N114" s="1001"/>
      <c r="O114" s="1019"/>
      <c r="P114" s="1019"/>
      <c r="Q114" s="1019"/>
      <c r="R114" s="1019"/>
      <c r="S114" s="1019"/>
      <c r="T114" s="1019"/>
      <c r="U114" s="1042">
        <v>0.52083333333333304</v>
      </c>
      <c r="V114" s="763" t="s">
        <v>5018</v>
      </c>
      <c r="W114" s="763" t="s">
        <v>5019</v>
      </c>
      <c r="X114" s="985">
        <v>5.1944444444444682E-2</v>
      </c>
      <c r="Y114" s="780">
        <v>7.5000000000000622E-3</v>
      </c>
      <c r="Z114" s="985">
        <v>5.9444444444444744E-2</v>
      </c>
      <c r="AA114" s="988">
        <v>17.523364485981308</v>
      </c>
      <c r="AB114" s="1041"/>
      <c r="AC114" s="1019"/>
      <c r="AD114" s="1019"/>
      <c r="AE114" s="1019"/>
      <c r="AF114" s="1019"/>
      <c r="AG114" s="1019"/>
      <c r="AH114" s="992"/>
      <c r="AI114" s="1041"/>
      <c r="AJ114" s="1019"/>
      <c r="AK114" s="1019"/>
      <c r="AL114" s="1024"/>
      <c r="AM114" s="1019"/>
      <c r="AN114" s="1019"/>
      <c r="AO114" s="986"/>
      <c r="AP114" s="987">
        <v>0.60111111111111115</v>
      </c>
      <c r="AQ114" s="763" t="s">
        <v>5020</v>
      </c>
      <c r="AR114" s="763" t="s">
        <v>5021</v>
      </c>
      <c r="AS114" s="985">
        <v>4.6400462962962963E-2</v>
      </c>
      <c r="AT114" s="780">
        <v>2.5115740740739856E-3</v>
      </c>
      <c r="AU114" s="985">
        <v>4.8912037037036948E-2</v>
      </c>
      <c r="AV114" s="986">
        <v>12.778040700425933</v>
      </c>
      <c r="AW114" s="989">
        <v>15.381328775902585</v>
      </c>
      <c r="AX114" s="1013"/>
      <c r="AY114" s="960"/>
      <c r="AZ114" s="991">
        <v>40</v>
      </c>
      <c r="BA114" s="992">
        <v>100</v>
      </c>
      <c r="BB114" s="992">
        <v>-48.7</v>
      </c>
      <c r="BC114" s="993">
        <v>91.299999999999983</v>
      </c>
    </row>
    <row r="115" spans="1:55" s="345" customFormat="1">
      <c r="A115" s="628">
        <v>22</v>
      </c>
      <c r="B115" s="630" t="s">
        <v>3915</v>
      </c>
      <c r="C115" s="630">
        <v>367</v>
      </c>
      <c r="D115" s="631" t="s">
        <v>5022</v>
      </c>
      <c r="E115" s="631" t="s">
        <v>1764</v>
      </c>
      <c r="F115" s="650"/>
      <c r="G115" s="1040"/>
      <c r="H115" s="1041"/>
      <c r="I115" s="1041"/>
      <c r="J115" s="1041"/>
      <c r="K115" s="1041"/>
      <c r="L115" s="1041"/>
      <c r="M115" s="1019"/>
      <c r="N115" s="1001"/>
      <c r="O115" s="1019"/>
      <c r="P115" s="1019"/>
      <c r="Q115" s="1019"/>
      <c r="R115" s="1019"/>
      <c r="S115" s="1019"/>
      <c r="T115" s="1019"/>
      <c r="U115" s="1042">
        <v>0.52083333333333304</v>
      </c>
      <c r="V115" s="763" t="s">
        <v>727</v>
      </c>
      <c r="W115" s="763" t="s">
        <v>5023</v>
      </c>
      <c r="X115" s="985">
        <v>6.1770833333333663E-2</v>
      </c>
      <c r="Y115" s="780">
        <v>6.423611111111116E-3</v>
      </c>
      <c r="Z115" s="985">
        <v>6.8194444444444779E-2</v>
      </c>
      <c r="AA115" s="988">
        <v>15.274949083503055</v>
      </c>
      <c r="AB115" s="1041"/>
      <c r="AC115" s="1019"/>
      <c r="AD115" s="1019"/>
      <c r="AE115" s="1019"/>
      <c r="AF115" s="1019"/>
      <c r="AG115" s="1019"/>
      <c r="AH115" s="992"/>
      <c r="AI115" s="1041"/>
      <c r="AJ115" s="1019"/>
      <c r="AK115" s="1019"/>
      <c r="AL115" s="1024"/>
      <c r="AM115" s="1019"/>
      <c r="AN115" s="1019"/>
      <c r="AO115" s="986"/>
      <c r="AP115" s="987">
        <v>0.60986111111111119</v>
      </c>
      <c r="AQ115" s="763" t="s">
        <v>5024</v>
      </c>
      <c r="AR115" s="763" t="s">
        <v>5025</v>
      </c>
      <c r="AS115" s="985">
        <v>3.7685185185185044E-2</v>
      </c>
      <c r="AT115" s="780">
        <v>5.1736111111111427E-3</v>
      </c>
      <c r="AU115" s="985">
        <v>4.2858796296296187E-2</v>
      </c>
      <c r="AV115" s="986">
        <v>14.582770726438023</v>
      </c>
      <c r="AW115" s="989">
        <v>15.007816571130796</v>
      </c>
      <c r="AX115" s="1013"/>
      <c r="AY115" s="960"/>
      <c r="AZ115" s="991">
        <v>40</v>
      </c>
      <c r="BA115" s="992">
        <v>95</v>
      </c>
      <c r="BB115" s="992">
        <v>-52.583333333333336</v>
      </c>
      <c r="BC115" s="993">
        <v>82.416666666666657</v>
      </c>
    </row>
    <row r="116" spans="1:55" s="345" customFormat="1">
      <c r="A116" s="628">
        <v>23</v>
      </c>
      <c r="B116" s="630" t="s">
        <v>3915</v>
      </c>
      <c r="C116" s="630">
        <v>373</v>
      </c>
      <c r="D116" s="631" t="s">
        <v>5026</v>
      </c>
      <c r="E116" s="631" t="s">
        <v>5027</v>
      </c>
      <c r="F116" s="650"/>
      <c r="G116" s="1040"/>
      <c r="H116" s="1041"/>
      <c r="I116" s="1041"/>
      <c r="J116" s="1041"/>
      <c r="K116" s="1041"/>
      <c r="L116" s="1041"/>
      <c r="M116" s="1019"/>
      <c r="N116" s="1001"/>
      <c r="O116" s="1019"/>
      <c r="P116" s="1019"/>
      <c r="Q116" s="1019"/>
      <c r="R116" s="1019"/>
      <c r="S116" s="1019"/>
      <c r="T116" s="1019"/>
      <c r="U116" s="1042">
        <v>0.52083333333333304</v>
      </c>
      <c r="V116" s="763" t="s">
        <v>5028</v>
      </c>
      <c r="W116" s="763" t="s">
        <v>5029</v>
      </c>
      <c r="X116" s="985">
        <v>6.8715277777778083E-2</v>
      </c>
      <c r="Y116" s="780">
        <v>3.1365740740740833E-3</v>
      </c>
      <c r="Z116" s="985">
        <v>7.1851851851852166E-2</v>
      </c>
      <c r="AA116" s="988">
        <v>14.497422680412368</v>
      </c>
      <c r="AB116" s="1041"/>
      <c r="AC116" s="1019"/>
      <c r="AD116" s="1019"/>
      <c r="AE116" s="1019"/>
      <c r="AF116" s="1019"/>
      <c r="AG116" s="1019"/>
      <c r="AH116" s="992"/>
      <c r="AI116" s="1041"/>
      <c r="AJ116" s="1019"/>
      <c r="AK116" s="1019"/>
      <c r="AL116" s="1024"/>
      <c r="AM116" s="1019"/>
      <c r="AN116" s="1019"/>
      <c r="AO116" s="986"/>
      <c r="AP116" s="987">
        <v>0.61351851851851857</v>
      </c>
      <c r="AQ116" s="763" t="s">
        <v>5030</v>
      </c>
      <c r="AR116" s="763" t="s">
        <v>5031</v>
      </c>
      <c r="AS116" s="985">
        <v>3.5937499999999956E-2</v>
      </c>
      <c r="AT116" s="780">
        <v>4.0393518518518912E-3</v>
      </c>
      <c r="AU116" s="985">
        <v>3.9976851851851847E-2</v>
      </c>
      <c r="AV116" s="986">
        <v>15.63404748118124</v>
      </c>
      <c r="AW116" s="989">
        <v>14.903746636307181</v>
      </c>
      <c r="AX116" s="1013"/>
      <c r="AY116" s="960"/>
      <c r="AZ116" s="991">
        <v>40</v>
      </c>
      <c r="BA116" s="992">
        <v>90</v>
      </c>
      <c r="BB116" s="992">
        <v>-53.7</v>
      </c>
      <c r="BC116" s="993">
        <v>76.3</v>
      </c>
    </row>
    <row r="117" spans="1:55" s="345" customFormat="1">
      <c r="A117" s="628">
        <v>24</v>
      </c>
      <c r="B117" s="630" t="s">
        <v>3915</v>
      </c>
      <c r="C117" s="630">
        <v>404</v>
      </c>
      <c r="D117" s="631" t="s">
        <v>4351</v>
      </c>
      <c r="E117" s="631" t="s">
        <v>4138</v>
      </c>
      <c r="F117" s="650"/>
      <c r="G117" s="1040"/>
      <c r="H117" s="1041"/>
      <c r="I117" s="1041"/>
      <c r="J117" s="1041"/>
      <c r="K117" s="1041"/>
      <c r="L117" s="1041"/>
      <c r="M117" s="1019"/>
      <c r="N117" s="1001"/>
      <c r="O117" s="1019"/>
      <c r="P117" s="1019"/>
      <c r="Q117" s="1019"/>
      <c r="R117" s="1019"/>
      <c r="S117" s="1019"/>
      <c r="T117" s="1019"/>
      <c r="U117" s="1042">
        <v>0.52083333333333304</v>
      </c>
      <c r="V117" s="763" t="s">
        <v>5032</v>
      </c>
      <c r="W117" s="763" t="s">
        <v>5033</v>
      </c>
      <c r="X117" s="985">
        <v>6.8703703703704044E-2</v>
      </c>
      <c r="Y117" s="780">
        <v>3.2291666666666163E-3</v>
      </c>
      <c r="Z117" s="985">
        <v>7.1932870370370661E-2</v>
      </c>
      <c r="AA117" s="988">
        <v>14.481094127111826</v>
      </c>
      <c r="AB117" s="1041"/>
      <c r="AC117" s="1019"/>
      <c r="AD117" s="1019"/>
      <c r="AE117" s="1019"/>
      <c r="AF117" s="1019"/>
      <c r="AG117" s="1019"/>
      <c r="AH117" s="992"/>
      <c r="AI117" s="1041"/>
      <c r="AJ117" s="1019"/>
      <c r="AK117" s="1019"/>
      <c r="AL117" s="1024"/>
      <c r="AM117" s="1019"/>
      <c r="AN117" s="1019"/>
      <c r="AO117" s="986"/>
      <c r="AP117" s="987">
        <v>0.61359953703703707</v>
      </c>
      <c r="AQ117" s="763" t="s">
        <v>5034</v>
      </c>
      <c r="AR117" s="763" t="s">
        <v>5035</v>
      </c>
      <c r="AS117" s="985">
        <v>3.6701388888888853E-2</v>
      </c>
      <c r="AT117" s="780">
        <v>4.0972222222221966E-3</v>
      </c>
      <c r="AU117" s="985">
        <v>4.0798611111111049E-2</v>
      </c>
      <c r="AV117" s="986">
        <v>15.319148936170214</v>
      </c>
      <c r="AW117" s="989">
        <v>14.784394250513346</v>
      </c>
      <c r="AX117" s="1013"/>
      <c r="AY117" s="960"/>
      <c r="AZ117" s="991">
        <v>40</v>
      </c>
      <c r="BA117" s="992">
        <v>85</v>
      </c>
      <c r="BB117" s="992">
        <v>-55</v>
      </c>
      <c r="BC117" s="993">
        <v>70</v>
      </c>
    </row>
    <row r="118" spans="1:55" s="345" customFormat="1">
      <c r="A118" s="628">
        <v>25</v>
      </c>
      <c r="B118" s="630" t="s">
        <v>3915</v>
      </c>
      <c r="C118" s="630">
        <v>362</v>
      </c>
      <c r="D118" s="631" t="s">
        <v>5036</v>
      </c>
      <c r="E118" s="631" t="s">
        <v>5037</v>
      </c>
      <c r="F118" s="650"/>
      <c r="G118" s="1040"/>
      <c r="H118" s="1041"/>
      <c r="I118" s="1041"/>
      <c r="J118" s="1041"/>
      <c r="K118" s="1041"/>
      <c r="L118" s="1041"/>
      <c r="M118" s="1019"/>
      <c r="N118" s="1001"/>
      <c r="O118" s="1019"/>
      <c r="P118" s="1019"/>
      <c r="Q118" s="1019"/>
      <c r="R118" s="1019"/>
      <c r="S118" s="1019"/>
      <c r="T118" s="1019"/>
      <c r="U118" s="1042">
        <v>0.52083333333333304</v>
      </c>
      <c r="V118" s="763" t="s">
        <v>4257</v>
      </c>
      <c r="W118" s="763" t="s">
        <v>5038</v>
      </c>
      <c r="X118" s="985">
        <v>6.9675925925926196E-2</v>
      </c>
      <c r="Y118" s="780">
        <v>3.6458333333333481E-3</v>
      </c>
      <c r="Z118" s="985">
        <v>7.3321759259259545E-2</v>
      </c>
      <c r="AA118" s="988">
        <v>14.206787687450671</v>
      </c>
      <c r="AB118" s="1041"/>
      <c r="AC118" s="1019"/>
      <c r="AD118" s="1019"/>
      <c r="AE118" s="1019"/>
      <c r="AF118" s="1019"/>
      <c r="AG118" s="1019"/>
      <c r="AH118" s="992"/>
      <c r="AI118" s="1041"/>
      <c r="AJ118" s="1019"/>
      <c r="AK118" s="1019"/>
      <c r="AL118" s="1024"/>
      <c r="AM118" s="1019"/>
      <c r="AN118" s="1019"/>
      <c r="AO118" s="986"/>
      <c r="AP118" s="987">
        <v>0.61498842592592595</v>
      </c>
      <c r="AQ118" s="763" t="s">
        <v>5039</v>
      </c>
      <c r="AR118" s="763" t="s">
        <v>5040</v>
      </c>
      <c r="AS118" s="985">
        <v>3.7025462962962941E-2</v>
      </c>
      <c r="AT118" s="780">
        <v>3.8310185185185253E-3</v>
      </c>
      <c r="AU118" s="985">
        <v>4.0856481481481466E-2</v>
      </c>
      <c r="AV118" s="986">
        <v>15.297450424929179</v>
      </c>
      <c r="AW118" s="989">
        <v>14.597060314242269</v>
      </c>
      <c r="AX118" s="1013"/>
      <c r="AY118" s="960"/>
      <c r="AZ118" s="991">
        <v>40</v>
      </c>
      <c r="BA118" s="992">
        <v>80</v>
      </c>
      <c r="BB118" s="992">
        <v>-57.083333333333336</v>
      </c>
      <c r="BC118" s="993">
        <v>62.916666666666664</v>
      </c>
    </row>
    <row r="119" spans="1:55" s="345" customFormat="1">
      <c r="A119" s="628">
        <v>26</v>
      </c>
      <c r="B119" s="630" t="s">
        <v>3915</v>
      </c>
      <c r="C119" s="630">
        <v>415</v>
      </c>
      <c r="D119" s="631" t="s">
        <v>5041</v>
      </c>
      <c r="E119" s="631" t="s">
        <v>4136</v>
      </c>
      <c r="F119" s="650"/>
      <c r="G119" s="1040"/>
      <c r="H119" s="1041"/>
      <c r="I119" s="1041"/>
      <c r="J119" s="1041"/>
      <c r="K119" s="1041"/>
      <c r="L119" s="1041"/>
      <c r="M119" s="1019"/>
      <c r="N119" s="1001"/>
      <c r="O119" s="1019"/>
      <c r="P119" s="1019"/>
      <c r="Q119" s="1019"/>
      <c r="R119" s="1019"/>
      <c r="S119" s="1019"/>
      <c r="T119" s="1019"/>
      <c r="U119" s="1042">
        <v>0.52083333333333304</v>
      </c>
      <c r="V119" s="763" t="s">
        <v>5042</v>
      </c>
      <c r="W119" s="763" t="s">
        <v>5043</v>
      </c>
      <c r="X119" s="985">
        <v>7.0115740740741006E-2</v>
      </c>
      <c r="Y119" s="780">
        <v>2.4884259259259078E-3</v>
      </c>
      <c r="Z119" s="985">
        <v>7.2604166666666914E-2</v>
      </c>
      <c r="AA119" s="988">
        <v>14.347202295552366</v>
      </c>
      <c r="AB119" s="1041"/>
      <c r="AC119" s="1019"/>
      <c r="AD119" s="1019"/>
      <c r="AE119" s="1019"/>
      <c r="AF119" s="1019"/>
      <c r="AG119" s="1019"/>
      <c r="AH119" s="992"/>
      <c r="AI119" s="1041"/>
      <c r="AJ119" s="1019"/>
      <c r="AK119" s="1019"/>
      <c r="AL119" s="1024"/>
      <c r="AM119" s="1019"/>
      <c r="AN119" s="1019"/>
      <c r="AO119" s="986"/>
      <c r="AP119" s="987">
        <v>0.61427083333333332</v>
      </c>
      <c r="AQ119" s="763" t="s">
        <v>5044</v>
      </c>
      <c r="AR119" s="763" t="s">
        <v>5045</v>
      </c>
      <c r="AS119" s="985">
        <v>3.8541666666666696E-2</v>
      </c>
      <c r="AT119" s="780">
        <v>5.243055555555487E-3</v>
      </c>
      <c r="AU119" s="985">
        <v>4.3784722222222183E-2</v>
      </c>
      <c r="AV119" s="986">
        <v>14.274385408406028</v>
      </c>
      <c r="AW119" s="989">
        <v>14.319809069212413</v>
      </c>
      <c r="AX119" s="1013"/>
      <c r="AY119" s="960"/>
      <c r="AZ119" s="991">
        <v>40</v>
      </c>
      <c r="BA119" s="992">
        <v>75</v>
      </c>
      <c r="BB119" s="992">
        <v>-60.266666666666666</v>
      </c>
      <c r="BC119" s="993">
        <v>54.733333333333334</v>
      </c>
    </row>
    <row r="120" spans="1:55" s="345" customFormat="1">
      <c r="A120" s="628">
        <v>27</v>
      </c>
      <c r="B120" s="630" t="s">
        <v>3915</v>
      </c>
      <c r="C120" s="630">
        <v>318</v>
      </c>
      <c r="D120" s="631" t="s">
        <v>5046</v>
      </c>
      <c r="E120" s="631" t="s">
        <v>4123</v>
      </c>
      <c r="F120" s="650"/>
      <c r="G120" s="1040"/>
      <c r="H120" s="1041"/>
      <c r="I120" s="1041"/>
      <c r="J120" s="1041"/>
      <c r="K120" s="1041"/>
      <c r="L120" s="1041"/>
      <c r="M120" s="1019"/>
      <c r="N120" s="1001"/>
      <c r="O120" s="1019"/>
      <c r="P120" s="1019"/>
      <c r="Q120" s="1019"/>
      <c r="R120" s="1019"/>
      <c r="S120" s="1019"/>
      <c r="T120" s="1019"/>
      <c r="U120" s="1042">
        <v>0.52083333333333304</v>
      </c>
      <c r="V120" s="763" t="s">
        <v>5047</v>
      </c>
      <c r="W120" s="763" t="s">
        <v>3596</v>
      </c>
      <c r="X120" s="985">
        <v>7.0219907407407689E-2</v>
      </c>
      <c r="Y120" s="780">
        <v>1.8402777777778434E-3</v>
      </c>
      <c r="Z120" s="985">
        <v>7.2060185185185532E-2</v>
      </c>
      <c r="AA120" s="988">
        <v>14.455509155155797</v>
      </c>
      <c r="AB120" s="1041"/>
      <c r="AC120" s="1019"/>
      <c r="AD120" s="1019"/>
      <c r="AE120" s="1019"/>
      <c r="AF120" s="1019"/>
      <c r="AG120" s="1019"/>
      <c r="AH120" s="992"/>
      <c r="AI120" s="1041"/>
      <c r="AJ120" s="1019"/>
      <c r="AK120" s="1019"/>
      <c r="AL120" s="1024"/>
      <c r="AM120" s="1019"/>
      <c r="AN120" s="1019"/>
      <c r="AO120" s="986"/>
      <c r="AP120" s="987">
        <v>0.61372685185185194</v>
      </c>
      <c r="AQ120" s="763" t="s">
        <v>5048</v>
      </c>
      <c r="AR120" s="763" t="s">
        <v>5049</v>
      </c>
      <c r="AS120" s="985">
        <v>4.2986111111111058E-2</v>
      </c>
      <c r="AT120" s="780">
        <v>1.8402777777777324E-3</v>
      </c>
      <c r="AU120" s="985">
        <v>4.4826388888888791E-2</v>
      </c>
      <c r="AV120" s="986">
        <v>13.9426800929512</v>
      </c>
      <c r="AW120" s="989">
        <v>14.258837508664225</v>
      </c>
      <c r="AX120" s="1013"/>
      <c r="AY120" s="960"/>
      <c r="AZ120" s="991">
        <v>40</v>
      </c>
      <c r="BA120" s="992">
        <v>70</v>
      </c>
      <c r="BB120" s="992">
        <v>-60.983333333333334</v>
      </c>
      <c r="BC120" s="993">
        <v>49.016666666666666</v>
      </c>
    </row>
    <row r="121" spans="1:55" s="345" customFormat="1">
      <c r="A121" s="628">
        <v>28</v>
      </c>
      <c r="B121" s="630" t="s">
        <v>3915</v>
      </c>
      <c r="C121" s="630">
        <v>331</v>
      </c>
      <c r="D121" s="631" t="s">
        <v>305</v>
      </c>
      <c r="E121" s="631" t="s">
        <v>5050</v>
      </c>
      <c r="F121" s="650"/>
      <c r="G121" s="1040"/>
      <c r="H121" s="1041"/>
      <c r="I121" s="1041"/>
      <c r="J121" s="1041"/>
      <c r="K121" s="1041"/>
      <c r="L121" s="1041"/>
      <c r="M121" s="1019"/>
      <c r="N121" s="1001"/>
      <c r="O121" s="1019"/>
      <c r="P121" s="1019"/>
      <c r="Q121" s="1019"/>
      <c r="R121" s="1019"/>
      <c r="S121" s="1019"/>
      <c r="T121" s="1019"/>
      <c r="U121" s="1042">
        <v>0.52083333333333304</v>
      </c>
      <c r="V121" s="763" t="s">
        <v>5051</v>
      </c>
      <c r="W121" s="763" t="s">
        <v>5052</v>
      </c>
      <c r="X121" s="985">
        <v>6.9583333333333663E-2</v>
      </c>
      <c r="Y121" s="780">
        <v>2.7314814814813904E-3</v>
      </c>
      <c r="Z121" s="985">
        <v>7.2314814814815054E-2</v>
      </c>
      <c r="AA121" s="988">
        <v>14.404609475032011</v>
      </c>
      <c r="AB121" s="1041"/>
      <c r="AC121" s="1019"/>
      <c r="AD121" s="1019"/>
      <c r="AE121" s="1019"/>
      <c r="AF121" s="1019"/>
      <c r="AG121" s="1019"/>
      <c r="AH121" s="992"/>
      <c r="AI121" s="1041"/>
      <c r="AJ121" s="1019"/>
      <c r="AK121" s="1019"/>
      <c r="AL121" s="1024"/>
      <c r="AM121" s="1019"/>
      <c r="AN121" s="1019"/>
      <c r="AO121" s="986"/>
      <c r="AP121" s="987">
        <v>0.61398148148148146</v>
      </c>
      <c r="AQ121" s="763" t="s">
        <v>5053</v>
      </c>
      <c r="AR121" s="763" t="s">
        <v>5054</v>
      </c>
      <c r="AS121" s="985">
        <v>4.2280092592592577E-2</v>
      </c>
      <c r="AT121" s="780">
        <v>3.0324074074074003E-3</v>
      </c>
      <c r="AU121" s="985">
        <v>4.5312499999999978E-2</v>
      </c>
      <c r="AV121" s="986">
        <v>13.793103448275863</v>
      </c>
      <c r="AW121" s="989">
        <v>14.169044573452721</v>
      </c>
      <c r="AX121" s="1013"/>
      <c r="AY121" s="960"/>
      <c r="AZ121" s="991">
        <v>40</v>
      </c>
      <c r="BA121" s="992">
        <v>65</v>
      </c>
      <c r="BB121" s="992">
        <v>-62.05</v>
      </c>
      <c r="BC121" s="993">
        <v>42.95</v>
      </c>
    </row>
    <row r="122" spans="1:55" s="345" customFormat="1">
      <c r="A122" s="628">
        <v>29</v>
      </c>
      <c r="B122" s="630" t="s">
        <v>3915</v>
      </c>
      <c r="C122" s="630">
        <v>65</v>
      </c>
      <c r="D122" s="631" t="s">
        <v>5055</v>
      </c>
      <c r="E122" s="631" t="s">
        <v>5056</v>
      </c>
      <c r="F122" s="650"/>
      <c r="G122" s="1040"/>
      <c r="H122" s="1041"/>
      <c r="I122" s="1041"/>
      <c r="J122" s="1041"/>
      <c r="K122" s="1041"/>
      <c r="L122" s="1041"/>
      <c r="M122" s="1019"/>
      <c r="N122" s="1001"/>
      <c r="O122" s="1019"/>
      <c r="P122" s="1019"/>
      <c r="Q122" s="1019"/>
      <c r="R122" s="1019"/>
      <c r="S122" s="1019"/>
      <c r="T122" s="1019"/>
      <c r="U122" s="1042">
        <v>0.52083333333333304</v>
      </c>
      <c r="V122" s="763" t="s">
        <v>5057</v>
      </c>
      <c r="W122" s="763" t="s">
        <v>612</v>
      </c>
      <c r="X122" s="985">
        <v>7.0706018518518765E-2</v>
      </c>
      <c r="Y122" s="780">
        <v>5.6712962962963687E-3</v>
      </c>
      <c r="Z122" s="985">
        <v>7.6377314814815134E-2</v>
      </c>
      <c r="AA122" s="988">
        <v>13.638430065161389</v>
      </c>
      <c r="AB122" s="1041"/>
      <c r="AC122" s="1019"/>
      <c r="AD122" s="1019"/>
      <c r="AE122" s="1019"/>
      <c r="AF122" s="1019"/>
      <c r="AG122" s="1019"/>
      <c r="AH122" s="992"/>
      <c r="AI122" s="1041"/>
      <c r="AJ122" s="1019"/>
      <c r="AK122" s="1019"/>
      <c r="AL122" s="1024"/>
      <c r="AM122" s="1019"/>
      <c r="AN122" s="1019"/>
      <c r="AO122" s="986"/>
      <c r="AP122" s="987">
        <v>0.61804398148148154</v>
      </c>
      <c r="AQ122" s="763" t="s">
        <v>5058</v>
      </c>
      <c r="AR122" s="763" t="s">
        <v>5059</v>
      </c>
      <c r="AS122" s="985">
        <v>4.0555555555555567E-2</v>
      </c>
      <c r="AT122" s="780">
        <v>7.4652777777777235E-3</v>
      </c>
      <c r="AU122" s="985">
        <v>4.802083333333329E-2</v>
      </c>
      <c r="AV122" s="986">
        <v>13.015184381778743</v>
      </c>
      <c r="AW122" s="989">
        <v>13.397841458876069</v>
      </c>
      <c r="AX122" s="1013"/>
      <c r="AY122" s="960"/>
      <c r="AZ122" s="991">
        <v>40</v>
      </c>
      <c r="BA122" s="992">
        <v>60</v>
      </c>
      <c r="BB122" s="992">
        <v>-71.8</v>
      </c>
      <c r="BC122" s="993">
        <v>40</v>
      </c>
    </row>
    <row r="123" spans="1:55" s="345" customFormat="1">
      <c r="A123" s="628">
        <v>30</v>
      </c>
      <c r="B123" s="630" t="s">
        <v>3915</v>
      </c>
      <c r="C123" s="630">
        <v>204</v>
      </c>
      <c r="D123" s="631" t="s">
        <v>4338</v>
      </c>
      <c r="E123" s="631" t="s">
        <v>5060</v>
      </c>
      <c r="F123" s="650"/>
      <c r="G123" s="1040"/>
      <c r="H123" s="1041"/>
      <c r="I123" s="1041"/>
      <c r="J123" s="1041"/>
      <c r="K123" s="1041"/>
      <c r="L123" s="1041"/>
      <c r="M123" s="1019"/>
      <c r="N123" s="1001"/>
      <c r="O123" s="1019"/>
      <c r="P123" s="1019"/>
      <c r="Q123" s="1019"/>
      <c r="R123" s="1019"/>
      <c r="S123" s="1019"/>
      <c r="T123" s="1019"/>
      <c r="U123" s="1042">
        <v>0.52083333333333304</v>
      </c>
      <c r="V123" s="763" t="s">
        <v>5061</v>
      </c>
      <c r="W123" s="763" t="s">
        <v>5062</v>
      </c>
      <c r="X123" s="985">
        <v>7.006944444444474E-2</v>
      </c>
      <c r="Y123" s="780">
        <v>5.2083333333333703E-3</v>
      </c>
      <c r="Z123" s="985">
        <v>7.527777777777811E-2</v>
      </c>
      <c r="AA123" s="988">
        <v>13.837638376383763</v>
      </c>
      <c r="AB123" s="1041"/>
      <c r="AC123" s="1019"/>
      <c r="AD123" s="1019"/>
      <c r="AE123" s="1019"/>
      <c r="AF123" s="1019"/>
      <c r="AG123" s="1019"/>
      <c r="AH123" s="992"/>
      <c r="AI123" s="1041"/>
      <c r="AJ123" s="1019"/>
      <c r="AK123" s="1019"/>
      <c r="AL123" s="1024"/>
      <c r="AM123" s="1019"/>
      <c r="AN123" s="1019"/>
      <c r="AO123" s="986"/>
      <c r="AP123" s="987">
        <v>0.61694444444444452</v>
      </c>
      <c r="AQ123" s="763" t="s">
        <v>5063</v>
      </c>
      <c r="AR123" s="763" t="s">
        <v>5064</v>
      </c>
      <c r="AS123" s="985">
        <v>4.5219907407407334E-2</v>
      </c>
      <c r="AT123" s="780">
        <v>5.1736111111111427E-3</v>
      </c>
      <c r="AU123" s="985">
        <v>5.0393518518518476E-2</v>
      </c>
      <c r="AV123" s="986">
        <v>12.402388608176391</v>
      </c>
      <c r="AW123" s="989">
        <v>13.262110885982686</v>
      </c>
      <c r="AX123" s="1013"/>
      <c r="AY123" s="960"/>
      <c r="AZ123" s="991">
        <v>40</v>
      </c>
      <c r="BA123" s="992">
        <v>55</v>
      </c>
      <c r="BB123" s="992">
        <v>-73.633333333333326</v>
      </c>
      <c r="BC123" s="993">
        <v>40</v>
      </c>
    </row>
    <row r="124" spans="1:55" s="345" customFormat="1">
      <c r="A124" s="628">
        <v>31</v>
      </c>
      <c r="B124" s="630" t="s">
        <v>3915</v>
      </c>
      <c r="C124" s="630">
        <v>64</v>
      </c>
      <c r="D124" s="631" t="s">
        <v>5065</v>
      </c>
      <c r="E124" s="631" t="s">
        <v>417</v>
      </c>
      <c r="F124" s="650"/>
      <c r="G124" s="1040"/>
      <c r="H124" s="1041"/>
      <c r="I124" s="1041"/>
      <c r="J124" s="1041"/>
      <c r="K124" s="1041"/>
      <c r="L124" s="1041"/>
      <c r="M124" s="1019"/>
      <c r="N124" s="1001"/>
      <c r="O124" s="1019"/>
      <c r="P124" s="1019"/>
      <c r="Q124" s="1019"/>
      <c r="R124" s="1019"/>
      <c r="S124" s="1019"/>
      <c r="T124" s="1019"/>
      <c r="U124" s="1042">
        <v>0.52083333333333304</v>
      </c>
      <c r="V124" s="763" t="s">
        <v>5066</v>
      </c>
      <c r="W124" s="763" t="s">
        <v>5067</v>
      </c>
      <c r="X124" s="985">
        <v>7.0821759259259598E-2</v>
      </c>
      <c r="Y124" s="780">
        <v>6.6898148148147873E-3</v>
      </c>
      <c r="Z124" s="985">
        <v>7.7511574074074385E-2</v>
      </c>
      <c r="AA124" s="988">
        <v>13.438853217858743</v>
      </c>
      <c r="AB124" s="1041"/>
      <c r="AC124" s="1019"/>
      <c r="AD124" s="1019"/>
      <c r="AE124" s="1019"/>
      <c r="AF124" s="1019"/>
      <c r="AG124" s="1019"/>
      <c r="AH124" s="992"/>
      <c r="AI124" s="1041"/>
      <c r="AJ124" s="1019"/>
      <c r="AK124" s="1019"/>
      <c r="AL124" s="1024"/>
      <c r="AM124" s="1019"/>
      <c r="AN124" s="1019"/>
      <c r="AO124" s="986"/>
      <c r="AP124" s="987">
        <v>0.61917824074074079</v>
      </c>
      <c r="AQ124" s="763" t="s">
        <v>5068</v>
      </c>
      <c r="AR124" s="763" t="s">
        <v>5069</v>
      </c>
      <c r="AS124" s="985">
        <v>4.7858796296296302E-2</v>
      </c>
      <c r="AT124" s="780">
        <v>3.2060185185184276E-3</v>
      </c>
      <c r="AU124" s="985">
        <v>5.106481481481473E-2</v>
      </c>
      <c r="AV124" s="986">
        <v>12.239347234814142</v>
      </c>
      <c r="AW124" s="989">
        <v>12.962462867944909</v>
      </c>
      <c r="AX124" s="1013"/>
      <c r="AY124" s="960"/>
      <c r="AZ124" s="991">
        <v>40</v>
      </c>
      <c r="BA124" s="992">
        <v>50</v>
      </c>
      <c r="BB124" s="992">
        <v>-77.816666666666663</v>
      </c>
      <c r="BC124" s="993">
        <v>40</v>
      </c>
    </row>
    <row r="125" spans="1:55" s="345" customFormat="1">
      <c r="A125" s="628">
        <v>32</v>
      </c>
      <c r="B125" s="630" t="s">
        <v>3915</v>
      </c>
      <c r="C125" s="630">
        <v>378</v>
      </c>
      <c r="D125" s="631" t="s">
        <v>5070</v>
      </c>
      <c r="E125" s="631" t="s">
        <v>5071</v>
      </c>
      <c r="F125" s="650"/>
      <c r="G125" s="1040"/>
      <c r="H125" s="1041"/>
      <c r="I125" s="1041"/>
      <c r="J125" s="1041"/>
      <c r="K125" s="1041"/>
      <c r="L125" s="1041"/>
      <c r="M125" s="1019"/>
      <c r="N125" s="1001"/>
      <c r="O125" s="1019"/>
      <c r="P125" s="1019"/>
      <c r="Q125" s="1019"/>
      <c r="R125" s="1019"/>
      <c r="S125" s="1019"/>
      <c r="T125" s="1019"/>
      <c r="U125" s="1042">
        <v>0.52083333333333304</v>
      </c>
      <c r="V125" s="763" t="s">
        <v>5072</v>
      </c>
      <c r="W125" s="763" t="s">
        <v>5073</v>
      </c>
      <c r="X125" s="985">
        <v>7.3935185185185492E-2</v>
      </c>
      <c r="Y125" s="780">
        <v>4.6296296296296502E-3</v>
      </c>
      <c r="Z125" s="985">
        <v>7.8564814814815143E-2</v>
      </c>
      <c r="AA125" s="988">
        <v>13.258691809074838</v>
      </c>
      <c r="AB125" s="1041"/>
      <c r="AC125" s="1019"/>
      <c r="AD125" s="1019"/>
      <c r="AE125" s="1019"/>
      <c r="AF125" s="1019"/>
      <c r="AG125" s="1019"/>
      <c r="AH125" s="992"/>
      <c r="AI125" s="1041"/>
      <c r="AJ125" s="1019"/>
      <c r="AK125" s="1019"/>
      <c r="AL125" s="1024"/>
      <c r="AM125" s="1019"/>
      <c r="AN125" s="1019"/>
      <c r="AO125" s="986"/>
      <c r="AP125" s="987">
        <v>0.62023148148148155</v>
      </c>
      <c r="AQ125" s="763" t="s">
        <v>5074</v>
      </c>
      <c r="AR125" s="763" t="s">
        <v>5075</v>
      </c>
      <c r="AS125" s="985">
        <v>4.744212962962957E-2</v>
      </c>
      <c r="AT125" s="780">
        <v>3.460648148148171E-3</v>
      </c>
      <c r="AU125" s="985">
        <v>5.0902777777777741E-2</v>
      </c>
      <c r="AV125" s="986">
        <v>12.278308321964529</v>
      </c>
      <c r="AW125" s="989">
        <v>12.873234400143037</v>
      </c>
      <c r="AX125" s="1013"/>
      <c r="AY125" s="960"/>
      <c r="AZ125" s="991">
        <v>40</v>
      </c>
      <c r="BA125" s="992">
        <v>45</v>
      </c>
      <c r="BB125" s="992">
        <v>-79.099999999999994</v>
      </c>
      <c r="BC125" s="993">
        <v>40</v>
      </c>
    </row>
    <row r="126" spans="1:55" s="345" customFormat="1">
      <c r="A126" s="628">
        <v>33</v>
      </c>
      <c r="B126" s="630" t="s">
        <v>3915</v>
      </c>
      <c r="C126" s="630">
        <v>324</v>
      </c>
      <c r="D126" s="1082" t="s">
        <v>4334</v>
      </c>
      <c r="E126" s="631" t="s">
        <v>3845</v>
      </c>
      <c r="F126" s="650"/>
      <c r="G126" s="1040"/>
      <c r="H126" s="1041"/>
      <c r="I126" s="1041"/>
      <c r="J126" s="1041"/>
      <c r="K126" s="1041"/>
      <c r="L126" s="1041"/>
      <c r="M126" s="1019"/>
      <c r="N126" s="1001"/>
      <c r="O126" s="1019"/>
      <c r="P126" s="1019"/>
      <c r="Q126" s="1019"/>
      <c r="R126" s="1019"/>
      <c r="S126" s="1019"/>
      <c r="T126" s="1019"/>
      <c r="U126" s="1042">
        <v>0.52083333333333304</v>
      </c>
      <c r="V126" s="763" t="s">
        <v>5076</v>
      </c>
      <c r="W126" s="763" t="s">
        <v>5077</v>
      </c>
      <c r="X126" s="985">
        <v>7.3981481481481759E-2</v>
      </c>
      <c r="Y126" s="780">
        <v>4.7569444444444109E-3</v>
      </c>
      <c r="Z126" s="985">
        <v>7.873842592592617E-2</v>
      </c>
      <c r="AA126" s="988">
        <v>13.229457592238719</v>
      </c>
      <c r="AB126" s="1041"/>
      <c r="AC126" s="1019"/>
      <c r="AD126" s="1019"/>
      <c r="AE126" s="1019"/>
      <c r="AF126" s="1019"/>
      <c r="AG126" s="1019"/>
      <c r="AH126" s="992"/>
      <c r="AI126" s="1041"/>
      <c r="AJ126" s="1019"/>
      <c r="AK126" s="1019"/>
      <c r="AL126" s="1024"/>
      <c r="AM126" s="1019"/>
      <c r="AN126" s="1019"/>
      <c r="AO126" s="986"/>
      <c r="AP126" s="987">
        <v>0.62040509259259258</v>
      </c>
      <c r="AQ126" s="763" t="s">
        <v>5078</v>
      </c>
      <c r="AR126" s="763" t="s">
        <v>5079</v>
      </c>
      <c r="AS126" s="985">
        <v>4.6273148148148202E-2</v>
      </c>
      <c r="AT126" s="780">
        <v>4.9305555555555491E-3</v>
      </c>
      <c r="AU126" s="985">
        <v>5.1203703703703751E-2</v>
      </c>
      <c r="AV126" s="986">
        <v>12.206148282097649</v>
      </c>
      <c r="AW126" s="989">
        <v>12.826222499331967</v>
      </c>
      <c r="AX126" s="1013"/>
      <c r="AY126" s="960"/>
      <c r="AZ126" s="991">
        <v>40</v>
      </c>
      <c r="BA126" s="992">
        <v>40</v>
      </c>
      <c r="BB126" s="992">
        <v>-79.783333333333331</v>
      </c>
      <c r="BC126" s="993">
        <v>40</v>
      </c>
    </row>
    <row r="127" spans="1:55" s="345" customFormat="1">
      <c r="A127" s="628">
        <v>34</v>
      </c>
      <c r="B127" s="630" t="s">
        <v>3915</v>
      </c>
      <c r="C127" s="630">
        <v>346</v>
      </c>
      <c r="D127" s="631" t="s">
        <v>5080</v>
      </c>
      <c r="E127" s="631" t="s">
        <v>5081</v>
      </c>
      <c r="F127" s="650"/>
      <c r="G127" s="1040"/>
      <c r="H127" s="1041"/>
      <c r="I127" s="1041"/>
      <c r="J127" s="1041"/>
      <c r="K127" s="1041"/>
      <c r="L127" s="1041"/>
      <c r="M127" s="1019"/>
      <c r="N127" s="1001"/>
      <c r="O127" s="1019"/>
      <c r="P127" s="1019"/>
      <c r="Q127" s="1019"/>
      <c r="R127" s="1019"/>
      <c r="S127" s="1019"/>
      <c r="T127" s="1019"/>
      <c r="U127" s="1042">
        <v>0.52083333333333304</v>
      </c>
      <c r="V127" s="763" t="s">
        <v>5082</v>
      </c>
      <c r="W127" s="763" t="s">
        <v>5083</v>
      </c>
      <c r="X127" s="985">
        <v>6.9375000000000298E-2</v>
      </c>
      <c r="Y127" s="780">
        <v>8.1828703703703543E-3</v>
      </c>
      <c r="Z127" s="985">
        <v>7.7557870370370652E-2</v>
      </c>
      <c r="AA127" s="988">
        <v>13.430831219221011</v>
      </c>
      <c r="AB127" s="1041"/>
      <c r="AC127" s="1019"/>
      <c r="AD127" s="1019"/>
      <c r="AE127" s="1019"/>
      <c r="AF127" s="1019"/>
      <c r="AG127" s="1019"/>
      <c r="AH127" s="992"/>
      <c r="AI127" s="1041"/>
      <c r="AJ127" s="1019"/>
      <c r="AK127" s="1019"/>
      <c r="AL127" s="1024"/>
      <c r="AM127" s="1019"/>
      <c r="AN127" s="1019"/>
      <c r="AO127" s="986"/>
      <c r="AP127" s="987">
        <v>0.61922453703703706</v>
      </c>
      <c r="AQ127" s="763" t="s">
        <v>5084</v>
      </c>
      <c r="AR127" s="763" t="s">
        <v>5085</v>
      </c>
      <c r="AS127" s="985">
        <v>4.5509259259259305E-2</v>
      </c>
      <c r="AT127" s="780">
        <v>7.8125E-3</v>
      </c>
      <c r="AU127" s="985">
        <v>5.3321759259259305E-2</v>
      </c>
      <c r="AV127" s="986">
        <v>11.721293683525071</v>
      </c>
      <c r="AW127" s="989">
        <v>12.734347364697561</v>
      </c>
      <c r="AX127" s="1013"/>
      <c r="AY127" s="960"/>
      <c r="AZ127" s="991">
        <v>40</v>
      </c>
      <c r="BA127" s="992">
        <v>35</v>
      </c>
      <c r="BB127" s="992">
        <v>-81.133333333333326</v>
      </c>
      <c r="BC127" s="993">
        <v>40</v>
      </c>
    </row>
    <row r="128" spans="1:55" s="345" customFormat="1">
      <c r="A128" s="628">
        <v>35</v>
      </c>
      <c r="B128" s="630" t="s">
        <v>3915</v>
      </c>
      <c r="C128" s="630">
        <v>42</v>
      </c>
      <c r="D128" s="631" t="s">
        <v>5086</v>
      </c>
      <c r="E128" s="631" t="s">
        <v>5087</v>
      </c>
      <c r="F128" s="650"/>
      <c r="G128" s="1040"/>
      <c r="H128" s="1041"/>
      <c r="I128" s="1041"/>
      <c r="J128" s="1041"/>
      <c r="K128" s="1041"/>
      <c r="L128" s="1041"/>
      <c r="M128" s="1019"/>
      <c r="N128" s="1001"/>
      <c r="O128" s="1019"/>
      <c r="P128" s="1019"/>
      <c r="Q128" s="1019"/>
      <c r="R128" s="1019"/>
      <c r="S128" s="1019"/>
      <c r="T128" s="1019"/>
      <c r="U128" s="1042">
        <v>0.52083333333333337</v>
      </c>
      <c r="V128" s="763" t="s">
        <v>5072</v>
      </c>
      <c r="W128" s="763" t="s">
        <v>5088</v>
      </c>
      <c r="X128" s="985">
        <v>7.3935185185185159E-2</v>
      </c>
      <c r="Y128" s="780">
        <v>1.0300925925925908E-2</v>
      </c>
      <c r="Z128" s="985">
        <v>8.4236111111111067E-2</v>
      </c>
      <c r="AA128" s="988">
        <v>12.366034624896951</v>
      </c>
      <c r="AB128" s="1041"/>
      <c r="AC128" s="1019"/>
      <c r="AD128" s="1019"/>
      <c r="AE128" s="1019"/>
      <c r="AF128" s="1019"/>
      <c r="AG128" s="1019"/>
      <c r="AH128" s="992"/>
      <c r="AI128" s="1041"/>
      <c r="AJ128" s="1019"/>
      <c r="AK128" s="1019"/>
      <c r="AL128" s="1024"/>
      <c r="AM128" s="1019"/>
      <c r="AN128" s="1019"/>
      <c r="AO128" s="986"/>
      <c r="AP128" s="987">
        <v>0.62590277777777781</v>
      </c>
      <c r="AQ128" s="763" t="s">
        <v>5089</v>
      </c>
      <c r="AR128" s="763" t="s">
        <v>4836</v>
      </c>
      <c r="AS128" s="985">
        <v>4.1157407407407365E-2</v>
      </c>
      <c r="AT128" s="780">
        <v>7.9629629629630605E-3</v>
      </c>
      <c r="AU128" s="985">
        <v>4.9120370370370425E-2</v>
      </c>
      <c r="AV128" s="986">
        <v>12.723845428840717</v>
      </c>
      <c r="AW128" s="989">
        <v>12.497830237805935</v>
      </c>
      <c r="AX128" s="1013"/>
      <c r="AY128" s="960"/>
      <c r="AZ128" s="991">
        <v>40</v>
      </c>
      <c r="BA128" s="992">
        <v>30</v>
      </c>
      <c r="BB128" s="992">
        <v>-84.7</v>
      </c>
      <c r="BC128" s="993">
        <v>40</v>
      </c>
    </row>
    <row r="129" spans="1:55" s="345" customFormat="1">
      <c r="A129" s="691">
        <v>36</v>
      </c>
      <c r="B129" s="650" t="s">
        <v>3915</v>
      </c>
      <c r="C129" s="650">
        <v>483</v>
      </c>
      <c r="D129" s="651" t="s">
        <v>400</v>
      </c>
      <c r="E129" s="651" t="s">
        <v>401</v>
      </c>
      <c r="F129" s="650" t="s">
        <v>4891</v>
      </c>
      <c r="G129" s="1076"/>
      <c r="H129" s="782"/>
      <c r="I129" s="782"/>
      <c r="J129" s="782"/>
      <c r="K129" s="782"/>
      <c r="L129" s="782"/>
      <c r="M129" s="1024"/>
      <c r="N129" s="1021"/>
      <c r="O129" s="1024"/>
      <c r="P129" s="1024"/>
      <c r="Q129" s="1024"/>
      <c r="R129" s="1024"/>
      <c r="S129" s="1024"/>
      <c r="T129" s="1024"/>
      <c r="U129" s="1077">
        <v>0.52083333333333304</v>
      </c>
      <c r="V129" s="764" t="s">
        <v>5090</v>
      </c>
      <c r="W129" s="764" t="s">
        <v>5091</v>
      </c>
      <c r="X129" s="780">
        <v>4.5474537037037299E-2</v>
      </c>
      <c r="Y129" s="780">
        <v>4.2361111111112182E-3</v>
      </c>
      <c r="Z129" s="780">
        <v>4.9710648148148517E-2</v>
      </c>
      <c r="AA129" s="1023">
        <v>20.954598370197903</v>
      </c>
      <c r="AB129" s="782"/>
      <c r="AC129" s="1024"/>
      <c r="AD129" s="1024"/>
      <c r="AE129" s="1024"/>
      <c r="AF129" s="1024"/>
      <c r="AG129" s="1024"/>
      <c r="AH129" s="1032"/>
      <c r="AI129" s="782"/>
      <c r="AJ129" s="1024"/>
      <c r="AK129" s="1024"/>
      <c r="AL129" s="1024"/>
      <c r="AM129" s="1024"/>
      <c r="AN129" s="1024"/>
      <c r="AO129" s="1027"/>
      <c r="AP129" s="1025">
        <v>0.59137731481481493</v>
      </c>
      <c r="AQ129" s="764" t="s">
        <v>5092</v>
      </c>
      <c r="AR129" s="764" t="s">
        <v>5093</v>
      </c>
      <c r="AS129" s="780">
        <v>2.7094907407407276E-2</v>
      </c>
      <c r="AT129" s="780">
        <v>9.2129629629629228E-3</v>
      </c>
      <c r="AU129" s="780">
        <v>3.6307870370370199E-2</v>
      </c>
      <c r="AV129" s="1027">
        <v>17.213898629263628</v>
      </c>
      <c r="AW129" s="1028">
        <v>19.375672766415502</v>
      </c>
      <c r="AX129" s="1029"/>
      <c r="AY129" s="1030"/>
      <c r="AZ129" s="1031"/>
      <c r="BA129" s="1032"/>
      <c r="BB129" s="1032"/>
      <c r="BC129" s="1033"/>
    </row>
    <row r="130" spans="1:55" s="345" customFormat="1">
      <c r="A130" s="691">
        <v>37</v>
      </c>
      <c r="B130" s="650" t="s">
        <v>3915</v>
      </c>
      <c r="C130" s="650">
        <v>12</v>
      </c>
      <c r="D130" s="651" t="s">
        <v>5094</v>
      </c>
      <c r="E130" s="651" t="s">
        <v>4155</v>
      </c>
      <c r="F130" s="650" t="s">
        <v>123</v>
      </c>
      <c r="G130" s="1076"/>
      <c r="H130" s="782"/>
      <c r="I130" s="782"/>
      <c r="J130" s="782"/>
      <c r="K130" s="782"/>
      <c r="L130" s="782"/>
      <c r="M130" s="1024"/>
      <c r="N130" s="1021"/>
      <c r="O130" s="1024"/>
      <c r="P130" s="1024"/>
      <c r="Q130" s="1024"/>
      <c r="R130" s="1024"/>
      <c r="S130" s="1024"/>
      <c r="T130" s="1024"/>
      <c r="U130" s="1077">
        <v>0.52083333333333337</v>
      </c>
      <c r="V130" s="764" t="s">
        <v>5095</v>
      </c>
      <c r="W130" s="764" t="s">
        <v>4944</v>
      </c>
      <c r="X130" s="780">
        <v>4.5115740740740762E-2</v>
      </c>
      <c r="Y130" s="780">
        <v>3.4953703703702876E-3</v>
      </c>
      <c r="Z130" s="780">
        <v>4.8611111111111049E-2</v>
      </c>
      <c r="AA130" s="1023">
        <v>21.428571428571427</v>
      </c>
      <c r="AB130" s="782"/>
      <c r="AC130" s="1024"/>
      <c r="AD130" s="1024"/>
      <c r="AE130" s="1024"/>
      <c r="AF130" s="1024"/>
      <c r="AG130" s="1024"/>
      <c r="AH130" s="1032"/>
      <c r="AI130" s="782"/>
      <c r="AJ130" s="1024"/>
      <c r="AK130" s="1024"/>
      <c r="AL130" s="1024"/>
      <c r="AM130" s="1024"/>
      <c r="AN130" s="1024"/>
      <c r="AO130" s="1027"/>
      <c r="AP130" s="1025">
        <v>0.59027777777777779</v>
      </c>
      <c r="AQ130" s="764" t="s">
        <v>5096</v>
      </c>
      <c r="AR130" s="764" t="s">
        <v>5097</v>
      </c>
      <c r="AS130" s="780">
        <v>3.6736111111111081E-2</v>
      </c>
      <c r="AT130" s="780">
        <v>1.1979166666666652E-2</v>
      </c>
      <c r="AU130" s="780">
        <v>4.8715277777777732E-2</v>
      </c>
      <c r="AV130" s="1027">
        <v>12.829650748396293</v>
      </c>
      <c r="AW130" s="1028">
        <v>17.124509454156261</v>
      </c>
      <c r="AX130" s="1029"/>
      <c r="AY130" s="1030"/>
      <c r="AZ130" s="1031"/>
      <c r="BA130" s="1032"/>
      <c r="BB130" s="1032"/>
      <c r="BC130" s="1033"/>
    </row>
    <row r="131" spans="1:55" s="345" customFormat="1">
      <c r="A131" s="691">
        <v>38</v>
      </c>
      <c r="B131" s="650" t="s">
        <v>3915</v>
      </c>
      <c r="C131" s="650">
        <v>70</v>
      </c>
      <c r="D131" s="651" t="s">
        <v>5098</v>
      </c>
      <c r="E131" s="651" t="s">
        <v>3863</v>
      </c>
      <c r="F131" s="650" t="s">
        <v>81</v>
      </c>
      <c r="G131" s="1076"/>
      <c r="H131" s="782"/>
      <c r="I131" s="782"/>
      <c r="J131" s="782"/>
      <c r="K131" s="782"/>
      <c r="L131" s="782"/>
      <c r="M131" s="1024"/>
      <c r="N131" s="1021"/>
      <c r="O131" s="1024"/>
      <c r="P131" s="1024"/>
      <c r="Q131" s="1024"/>
      <c r="R131" s="1024"/>
      <c r="S131" s="1024"/>
      <c r="T131" s="1024"/>
      <c r="U131" s="1077">
        <v>0.52083333333333304</v>
      </c>
      <c r="V131" s="764" t="s">
        <v>4944</v>
      </c>
      <c r="W131" s="764" t="s">
        <v>5099</v>
      </c>
      <c r="X131" s="780">
        <v>4.8611111111111382E-2</v>
      </c>
      <c r="Y131" s="780">
        <v>4.155092592592613E-3</v>
      </c>
      <c r="Z131" s="780">
        <v>5.2766203703703995E-2</v>
      </c>
      <c r="AA131" s="1023">
        <v>19.741171309497698</v>
      </c>
      <c r="AB131" s="782"/>
      <c r="AC131" s="1024"/>
      <c r="AD131" s="1024"/>
      <c r="AE131" s="1024"/>
      <c r="AF131" s="1024"/>
      <c r="AG131" s="1024"/>
      <c r="AH131" s="1032"/>
      <c r="AI131" s="782"/>
      <c r="AJ131" s="1024"/>
      <c r="AK131" s="1024"/>
      <c r="AL131" s="1024"/>
      <c r="AM131" s="1024"/>
      <c r="AN131" s="1024"/>
      <c r="AO131" s="1027"/>
      <c r="AP131" s="1025">
        <v>0.5944328703703704</v>
      </c>
      <c r="AQ131" s="764"/>
      <c r="AR131" s="764"/>
      <c r="AS131" s="780"/>
      <c r="AT131" s="780"/>
      <c r="AU131" s="780"/>
      <c r="AV131" s="1027"/>
      <c r="AW131" s="1028"/>
      <c r="AX131" s="1029"/>
      <c r="AY131" s="1030"/>
      <c r="AZ131" s="1031"/>
      <c r="BA131" s="1032"/>
      <c r="BB131" s="1032"/>
      <c r="BC131" s="1033"/>
    </row>
    <row r="132" spans="1:55" s="345" customFormat="1">
      <c r="A132" s="691">
        <v>39</v>
      </c>
      <c r="B132" s="650" t="s">
        <v>3915</v>
      </c>
      <c r="C132" s="650">
        <v>309</v>
      </c>
      <c r="D132" s="651" t="s">
        <v>5100</v>
      </c>
      <c r="E132" s="651" t="s">
        <v>5101</v>
      </c>
      <c r="F132" s="650" t="s">
        <v>81</v>
      </c>
      <c r="G132" s="1076"/>
      <c r="H132" s="782"/>
      <c r="I132" s="782"/>
      <c r="J132" s="782"/>
      <c r="K132" s="782"/>
      <c r="L132" s="782"/>
      <c r="M132" s="1024"/>
      <c r="N132" s="1021"/>
      <c r="O132" s="1024"/>
      <c r="P132" s="1024"/>
      <c r="Q132" s="1024"/>
      <c r="R132" s="1024"/>
      <c r="S132" s="1024"/>
      <c r="T132" s="1024"/>
      <c r="U132" s="1077">
        <v>0.52083333333333304</v>
      </c>
      <c r="V132" s="764"/>
      <c r="W132" s="764"/>
      <c r="X132" s="780"/>
      <c r="Y132" s="780"/>
      <c r="Z132" s="780"/>
      <c r="AA132" s="1023"/>
      <c r="AB132" s="782"/>
      <c r="AC132" s="1024"/>
      <c r="AD132" s="1024"/>
      <c r="AE132" s="1024"/>
      <c r="AF132" s="1024"/>
      <c r="AG132" s="1024"/>
      <c r="AH132" s="1032"/>
      <c r="AI132" s="782"/>
      <c r="AJ132" s="1024"/>
      <c r="AK132" s="1024"/>
      <c r="AL132" s="1024"/>
      <c r="AM132" s="1024"/>
      <c r="AN132" s="1024"/>
      <c r="AO132" s="1027"/>
      <c r="AP132" s="1025"/>
      <c r="AQ132" s="764"/>
      <c r="AR132" s="764"/>
      <c r="AS132" s="780"/>
      <c r="AT132" s="780"/>
      <c r="AU132" s="780"/>
      <c r="AV132" s="1027"/>
      <c r="AW132" s="1028"/>
      <c r="AX132" s="1029"/>
      <c r="AY132" s="1030"/>
      <c r="AZ132" s="1031"/>
      <c r="BA132" s="1032"/>
      <c r="BB132" s="1032"/>
      <c r="BC132" s="1033"/>
    </row>
    <row r="133" spans="1:55" s="345" customFormat="1">
      <c r="A133" s="691">
        <v>40</v>
      </c>
      <c r="B133" s="650" t="s">
        <v>3915</v>
      </c>
      <c r="C133" s="650">
        <v>333</v>
      </c>
      <c r="D133" s="651" t="s">
        <v>5102</v>
      </c>
      <c r="E133" s="651" t="s">
        <v>306</v>
      </c>
      <c r="F133" s="650" t="s">
        <v>5103</v>
      </c>
      <c r="G133" s="1076"/>
      <c r="H133" s="782"/>
      <c r="I133" s="782"/>
      <c r="J133" s="782"/>
      <c r="K133" s="782"/>
      <c r="L133" s="782"/>
      <c r="M133" s="1024"/>
      <c r="N133" s="1021"/>
      <c r="O133" s="1024"/>
      <c r="P133" s="1024"/>
      <c r="Q133" s="1024"/>
      <c r="R133" s="1024"/>
      <c r="S133" s="1024"/>
      <c r="T133" s="1024"/>
      <c r="U133" s="1077">
        <v>0.52083333333333304</v>
      </c>
      <c r="V133" s="764"/>
      <c r="W133" s="764"/>
      <c r="X133" s="780"/>
      <c r="Y133" s="780"/>
      <c r="Z133" s="780"/>
      <c r="AA133" s="1023"/>
      <c r="AB133" s="782"/>
      <c r="AC133" s="1024"/>
      <c r="AD133" s="1024"/>
      <c r="AE133" s="1024"/>
      <c r="AF133" s="1024"/>
      <c r="AG133" s="1024"/>
      <c r="AH133" s="1032"/>
      <c r="AI133" s="782"/>
      <c r="AJ133" s="1024"/>
      <c r="AK133" s="1024"/>
      <c r="AL133" s="1024"/>
      <c r="AM133" s="1024"/>
      <c r="AN133" s="1024"/>
      <c r="AO133" s="1027"/>
      <c r="AP133" s="1025"/>
      <c r="AQ133" s="764"/>
      <c r="AR133" s="764"/>
      <c r="AS133" s="780"/>
      <c r="AT133" s="780"/>
      <c r="AU133" s="780"/>
      <c r="AV133" s="1027"/>
      <c r="AW133" s="1028"/>
      <c r="AX133" s="1029"/>
      <c r="AY133" s="1030"/>
      <c r="AZ133" s="1031"/>
      <c r="BA133" s="1032"/>
      <c r="BB133" s="1032"/>
      <c r="BC133" s="1033"/>
    </row>
    <row r="134" spans="1:55" s="345" customFormat="1">
      <c r="A134" s="691">
        <v>41</v>
      </c>
      <c r="B134" s="650" t="s">
        <v>3915</v>
      </c>
      <c r="C134" s="650">
        <v>343</v>
      </c>
      <c r="D134" s="651" t="s">
        <v>270</v>
      </c>
      <c r="E134" s="651" t="s">
        <v>3408</v>
      </c>
      <c r="F134" s="650" t="s">
        <v>81</v>
      </c>
      <c r="G134" s="1076"/>
      <c r="H134" s="782"/>
      <c r="I134" s="782"/>
      <c r="J134" s="782"/>
      <c r="K134" s="782"/>
      <c r="L134" s="782"/>
      <c r="M134" s="1024"/>
      <c r="N134" s="1021"/>
      <c r="O134" s="1024"/>
      <c r="P134" s="1024"/>
      <c r="Q134" s="1024"/>
      <c r="R134" s="1024"/>
      <c r="S134" s="1024"/>
      <c r="T134" s="1024"/>
      <c r="U134" s="1077">
        <v>0.52083333333333304</v>
      </c>
      <c r="V134" s="764"/>
      <c r="W134" s="764"/>
      <c r="X134" s="780"/>
      <c r="Y134" s="780"/>
      <c r="Z134" s="780"/>
      <c r="AA134" s="1023"/>
      <c r="AB134" s="782"/>
      <c r="AC134" s="1024"/>
      <c r="AD134" s="1024"/>
      <c r="AE134" s="1024"/>
      <c r="AF134" s="1024"/>
      <c r="AG134" s="1024"/>
      <c r="AH134" s="1032"/>
      <c r="AI134" s="782"/>
      <c r="AJ134" s="1024"/>
      <c r="AK134" s="1024"/>
      <c r="AL134" s="1024"/>
      <c r="AM134" s="1024"/>
      <c r="AN134" s="1024"/>
      <c r="AO134" s="1027"/>
      <c r="AP134" s="1025"/>
      <c r="AQ134" s="764"/>
      <c r="AR134" s="764"/>
      <c r="AS134" s="780"/>
      <c r="AT134" s="780"/>
      <c r="AU134" s="780"/>
      <c r="AV134" s="1027"/>
      <c r="AW134" s="1028"/>
      <c r="AX134" s="1029"/>
      <c r="AY134" s="1030"/>
      <c r="AZ134" s="1031"/>
      <c r="BA134" s="1032"/>
      <c r="BB134" s="1032"/>
      <c r="BC134" s="1033"/>
    </row>
    <row r="135" spans="1:55" s="345" customFormat="1">
      <c r="A135" s="691">
        <v>42</v>
      </c>
      <c r="B135" s="650" t="s">
        <v>3915</v>
      </c>
      <c r="C135" s="650">
        <v>347</v>
      </c>
      <c r="D135" s="651" t="s">
        <v>5104</v>
      </c>
      <c r="E135" s="651" t="s">
        <v>929</v>
      </c>
      <c r="F135" s="650" t="s">
        <v>4882</v>
      </c>
      <c r="G135" s="1076"/>
      <c r="H135" s="782"/>
      <c r="I135" s="782"/>
      <c r="J135" s="782"/>
      <c r="K135" s="782"/>
      <c r="L135" s="782"/>
      <c r="M135" s="1024"/>
      <c r="N135" s="1021"/>
      <c r="O135" s="1024"/>
      <c r="P135" s="1024"/>
      <c r="Q135" s="1024"/>
      <c r="R135" s="1024"/>
      <c r="S135" s="1024"/>
      <c r="T135" s="1024"/>
      <c r="U135" s="1077">
        <v>0.52083333333333304</v>
      </c>
      <c r="V135" s="764"/>
      <c r="W135" s="764"/>
      <c r="X135" s="780"/>
      <c r="Y135" s="780"/>
      <c r="Z135" s="780"/>
      <c r="AA135" s="1023"/>
      <c r="AB135" s="782"/>
      <c r="AC135" s="1024"/>
      <c r="AD135" s="1024"/>
      <c r="AE135" s="1024"/>
      <c r="AF135" s="1024"/>
      <c r="AG135" s="1024"/>
      <c r="AH135" s="1032"/>
      <c r="AI135" s="782"/>
      <c r="AJ135" s="1024"/>
      <c r="AK135" s="1024"/>
      <c r="AL135" s="1024"/>
      <c r="AM135" s="1024"/>
      <c r="AN135" s="1024"/>
      <c r="AO135" s="1027"/>
      <c r="AP135" s="1025"/>
      <c r="AQ135" s="764"/>
      <c r="AR135" s="764"/>
      <c r="AS135" s="780"/>
      <c r="AT135" s="780"/>
      <c r="AU135" s="780"/>
      <c r="AV135" s="1027"/>
      <c r="AW135" s="1028"/>
      <c r="AX135" s="1029"/>
      <c r="AY135" s="1030"/>
      <c r="AZ135" s="1031"/>
      <c r="BA135" s="1032"/>
      <c r="BB135" s="1032"/>
      <c r="BC135" s="1033"/>
    </row>
    <row r="136" spans="1:55" s="345" customFormat="1">
      <c r="A136" s="691">
        <v>43</v>
      </c>
      <c r="B136" s="650" t="s">
        <v>3915</v>
      </c>
      <c r="C136" s="650">
        <v>375</v>
      </c>
      <c r="D136" s="651" t="s">
        <v>5105</v>
      </c>
      <c r="E136" s="651" t="s">
        <v>5106</v>
      </c>
      <c r="F136" s="650" t="s">
        <v>4882</v>
      </c>
      <c r="G136" s="1076"/>
      <c r="H136" s="782"/>
      <c r="I136" s="782"/>
      <c r="J136" s="782"/>
      <c r="K136" s="782"/>
      <c r="L136" s="782"/>
      <c r="M136" s="1024"/>
      <c r="N136" s="1021"/>
      <c r="O136" s="1024"/>
      <c r="P136" s="1024"/>
      <c r="Q136" s="1024"/>
      <c r="R136" s="1024"/>
      <c r="S136" s="1024"/>
      <c r="T136" s="1024"/>
      <c r="U136" s="1077">
        <v>0.52083333333333304</v>
      </c>
      <c r="V136" s="764"/>
      <c r="W136" s="764"/>
      <c r="X136" s="780"/>
      <c r="Y136" s="780"/>
      <c r="Z136" s="780"/>
      <c r="AA136" s="1023"/>
      <c r="AB136" s="782"/>
      <c r="AC136" s="1024"/>
      <c r="AD136" s="1024"/>
      <c r="AE136" s="1024"/>
      <c r="AF136" s="1024"/>
      <c r="AG136" s="1024"/>
      <c r="AH136" s="1032"/>
      <c r="AI136" s="782"/>
      <c r="AJ136" s="1024"/>
      <c r="AK136" s="1024"/>
      <c r="AL136" s="1024"/>
      <c r="AM136" s="1024"/>
      <c r="AN136" s="1024"/>
      <c r="AO136" s="1027"/>
      <c r="AP136" s="1025"/>
      <c r="AQ136" s="764"/>
      <c r="AR136" s="764"/>
      <c r="AS136" s="780"/>
      <c r="AT136" s="780"/>
      <c r="AU136" s="780"/>
      <c r="AV136" s="1027"/>
      <c r="AW136" s="1028"/>
      <c r="AX136" s="1029"/>
      <c r="AY136" s="1030"/>
      <c r="AZ136" s="1031"/>
      <c r="BA136" s="1032"/>
      <c r="BB136" s="1032"/>
      <c r="BC136" s="1033"/>
    </row>
    <row r="137" spans="1:55" s="345" customFormat="1">
      <c r="A137" s="691">
        <v>44</v>
      </c>
      <c r="B137" s="650" t="s">
        <v>3915</v>
      </c>
      <c r="C137" s="650">
        <v>376</v>
      </c>
      <c r="D137" s="651" t="s">
        <v>5107</v>
      </c>
      <c r="E137" s="651" t="s">
        <v>186</v>
      </c>
      <c r="F137" s="650" t="s">
        <v>83</v>
      </c>
      <c r="G137" s="1076"/>
      <c r="H137" s="782"/>
      <c r="I137" s="782"/>
      <c r="J137" s="782"/>
      <c r="K137" s="782"/>
      <c r="L137" s="782"/>
      <c r="M137" s="1024"/>
      <c r="N137" s="1021"/>
      <c r="O137" s="1024"/>
      <c r="P137" s="1024"/>
      <c r="Q137" s="1024"/>
      <c r="R137" s="1024"/>
      <c r="S137" s="1024"/>
      <c r="T137" s="1024"/>
      <c r="U137" s="1077">
        <v>0.52083333333333304</v>
      </c>
      <c r="V137" s="764"/>
      <c r="W137" s="764"/>
      <c r="X137" s="780"/>
      <c r="Y137" s="780"/>
      <c r="Z137" s="780"/>
      <c r="AA137" s="1023"/>
      <c r="AB137" s="782"/>
      <c r="AC137" s="1024"/>
      <c r="AD137" s="1024"/>
      <c r="AE137" s="1024"/>
      <c r="AF137" s="1024"/>
      <c r="AG137" s="1024"/>
      <c r="AH137" s="1032"/>
      <c r="AI137" s="782"/>
      <c r="AJ137" s="1024"/>
      <c r="AK137" s="1024"/>
      <c r="AL137" s="1024"/>
      <c r="AM137" s="1024"/>
      <c r="AN137" s="1024"/>
      <c r="AO137" s="1027"/>
      <c r="AP137" s="1025"/>
      <c r="AQ137" s="764"/>
      <c r="AR137" s="764"/>
      <c r="AS137" s="780"/>
      <c r="AT137" s="780"/>
      <c r="AU137" s="780"/>
      <c r="AV137" s="1027"/>
      <c r="AW137" s="1028"/>
      <c r="AX137" s="1029"/>
      <c r="AY137" s="1030"/>
      <c r="AZ137" s="1031"/>
      <c r="BA137" s="1032"/>
      <c r="BB137" s="1032"/>
      <c r="BC137" s="1033"/>
    </row>
    <row r="138" spans="1:55">
      <c r="A138" s="855" t="s">
        <v>0</v>
      </c>
      <c r="B138" s="1043" t="s">
        <v>5108</v>
      </c>
      <c r="C138" s="856"/>
      <c r="D138" s="856"/>
      <c r="E138" s="856"/>
      <c r="F138" s="1044"/>
      <c r="G138" s="1045"/>
      <c r="H138" s="860"/>
      <c r="I138" s="860"/>
      <c r="J138" s="860"/>
      <c r="K138" s="860"/>
      <c r="L138" s="860"/>
      <c r="M138" s="857"/>
      <c r="N138" s="873"/>
      <c r="O138" s="857"/>
      <c r="P138" s="857"/>
      <c r="Q138" s="857"/>
      <c r="R138" s="857"/>
      <c r="S138" s="857"/>
      <c r="T138" s="857"/>
      <c r="U138" s="873"/>
      <c r="V138" s="856"/>
      <c r="W138" s="856"/>
      <c r="X138" s="858"/>
      <c r="Y138" s="1046"/>
      <c r="Z138" s="858"/>
      <c r="AA138" s="1047"/>
      <c r="AB138" s="860"/>
      <c r="AC138" s="857"/>
      <c r="AD138" s="857"/>
      <c r="AE138" s="857"/>
      <c r="AF138" s="857"/>
      <c r="AG138" s="857"/>
      <c r="AH138" s="1047"/>
      <c r="AI138" s="860"/>
      <c r="AJ138" s="857"/>
      <c r="AK138" s="857"/>
      <c r="AL138" s="1048"/>
      <c r="AM138" s="857"/>
      <c r="AN138" s="857"/>
      <c r="AO138" s="1049"/>
      <c r="AP138" s="856"/>
      <c r="AQ138" s="856"/>
      <c r="AR138" s="856"/>
      <c r="AS138" s="858"/>
      <c r="AT138" s="1046"/>
      <c r="AU138" s="858"/>
      <c r="AV138" s="1049"/>
      <c r="AW138" s="1049"/>
      <c r="AX138" s="1013"/>
      <c r="AY138" s="960"/>
      <c r="AZ138" s="1079">
        <v>0.67013888888888884</v>
      </c>
      <c r="BA138" s="1047"/>
      <c r="BB138" s="1047"/>
      <c r="BC138" s="1047"/>
    </row>
    <row r="139" spans="1:55" s="345" customFormat="1">
      <c r="A139" s="628">
        <v>1</v>
      </c>
      <c r="B139" s="630" t="s">
        <v>3915</v>
      </c>
      <c r="C139" s="630">
        <v>48</v>
      </c>
      <c r="D139" s="631" t="s">
        <v>398</v>
      </c>
      <c r="E139" s="631" t="s">
        <v>4204</v>
      </c>
      <c r="F139" s="650"/>
      <c r="G139" s="1040"/>
      <c r="H139" s="1041"/>
      <c r="I139" s="1041"/>
      <c r="J139" s="1041"/>
      <c r="K139" s="1041"/>
      <c r="L139" s="1041"/>
      <c r="M139" s="1019"/>
      <c r="N139" s="1001"/>
      <c r="O139" s="1019"/>
      <c r="P139" s="1019"/>
      <c r="Q139" s="1019"/>
      <c r="R139" s="1019"/>
      <c r="S139" s="1019"/>
      <c r="T139" s="1019"/>
      <c r="U139" s="1042">
        <v>0.52083333333333337</v>
      </c>
      <c r="V139" s="763" t="s">
        <v>5109</v>
      </c>
      <c r="W139" s="763" t="s">
        <v>5110</v>
      </c>
      <c r="X139" s="985">
        <v>4.3055555555555514E-2</v>
      </c>
      <c r="Y139" s="780">
        <v>3.8078703703704475E-3</v>
      </c>
      <c r="Z139" s="985">
        <v>4.6863425925925961E-2</v>
      </c>
      <c r="AA139" s="988">
        <v>22.227710545813782</v>
      </c>
      <c r="AB139" s="1041"/>
      <c r="AC139" s="1019"/>
      <c r="AD139" s="1019"/>
      <c r="AE139" s="1019"/>
      <c r="AF139" s="1019"/>
      <c r="AG139" s="1019"/>
      <c r="AH139" s="992"/>
      <c r="AI139" s="1041"/>
      <c r="AJ139" s="1019"/>
      <c r="AK139" s="1019"/>
      <c r="AL139" s="1024"/>
      <c r="AM139" s="1019"/>
      <c r="AN139" s="1019"/>
      <c r="AO139" s="986"/>
      <c r="AP139" s="987">
        <v>0.5885300925925927</v>
      </c>
      <c r="AQ139" s="763" t="s">
        <v>5111</v>
      </c>
      <c r="AR139" s="763" t="s">
        <v>5112</v>
      </c>
      <c r="AS139" s="985">
        <v>2.5613425925925859E-2</v>
      </c>
      <c r="AT139" s="780">
        <v>2.8819444444443398E-3</v>
      </c>
      <c r="AU139" s="985">
        <v>2.8495370370370199E-2</v>
      </c>
      <c r="AV139" s="986">
        <v>21.933387489845654</v>
      </c>
      <c r="AW139" s="989">
        <v>22.116418368914143</v>
      </c>
      <c r="AX139" s="1013"/>
      <c r="AY139" s="960"/>
      <c r="AZ139" s="991">
        <v>40</v>
      </c>
      <c r="BA139" s="992">
        <v>200</v>
      </c>
      <c r="BB139" s="992">
        <v>0</v>
      </c>
      <c r="BC139" s="993">
        <v>240</v>
      </c>
    </row>
    <row r="140" spans="1:55" s="345" customFormat="1">
      <c r="A140" s="628">
        <v>2</v>
      </c>
      <c r="B140" s="630" t="s">
        <v>3915</v>
      </c>
      <c r="C140" s="630">
        <v>300</v>
      </c>
      <c r="D140" s="631" t="s">
        <v>5113</v>
      </c>
      <c r="E140" s="631" t="s">
        <v>5114</v>
      </c>
      <c r="F140" s="650"/>
      <c r="G140" s="1040"/>
      <c r="H140" s="1041"/>
      <c r="I140" s="1041"/>
      <c r="J140" s="1041"/>
      <c r="K140" s="1041"/>
      <c r="L140" s="1041"/>
      <c r="M140" s="1019"/>
      <c r="N140" s="1001"/>
      <c r="O140" s="1019"/>
      <c r="P140" s="1019"/>
      <c r="Q140" s="1019"/>
      <c r="R140" s="1019"/>
      <c r="S140" s="1019"/>
      <c r="T140" s="1019"/>
      <c r="U140" s="1042">
        <v>0.52083333333333304</v>
      </c>
      <c r="V140" s="1078">
        <v>0.56662037037037039</v>
      </c>
      <c r="W140" s="763" t="s">
        <v>5115</v>
      </c>
      <c r="X140" s="985">
        <v>5.9675925925926188E-2</v>
      </c>
      <c r="Y140" s="780">
        <v>2.5925925925925908E-3</v>
      </c>
      <c r="Z140" s="985">
        <v>4.8379629629629939E-2</v>
      </c>
      <c r="AA140" s="988">
        <v>21.5311004784689</v>
      </c>
      <c r="AB140" s="1041"/>
      <c r="AC140" s="1019"/>
      <c r="AD140" s="1019"/>
      <c r="AE140" s="1019"/>
      <c r="AF140" s="1019"/>
      <c r="AG140" s="1019"/>
      <c r="AH140" s="992"/>
      <c r="AI140" s="1041"/>
      <c r="AJ140" s="1019"/>
      <c r="AK140" s="1019"/>
      <c r="AL140" s="1024"/>
      <c r="AM140" s="1019"/>
      <c r="AN140" s="1019"/>
      <c r="AO140" s="986"/>
      <c r="AP140" s="987">
        <v>0.59004629629629635</v>
      </c>
      <c r="AQ140" s="763" t="s">
        <v>5116</v>
      </c>
      <c r="AR140" s="763" t="s">
        <v>4745</v>
      </c>
      <c r="AS140" s="985">
        <v>2.487268518518515E-2</v>
      </c>
      <c r="AT140" s="780">
        <v>3.1249999999999334E-3</v>
      </c>
      <c r="AU140" s="985">
        <v>2.7997685185185084E-2</v>
      </c>
      <c r="AV140" s="986">
        <v>22.323274080198427</v>
      </c>
      <c r="AW140" s="989">
        <v>21.821488104258222</v>
      </c>
      <c r="AX140" s="1013"/>
      <c r="AY140" s="960"/>
      <c r="AZ140" s="991">
        <v>40</v>
      </c>
      <c r="BA140" s="992">
        <v>195</v>
      </c>
      <c r="BB140" s="992">
        <v>-1.4666666666666668</v>
      </c>
      <c r="BC140" s="993">
        <v>233.53333333333333</v>
      </c>
    </row>
    <row r="141" spans="1:55" s="345" customFormat="1">
      <c r="A141" s="628">
        <v>3</v>
      </c>
      <c r="B141" s="630" t="s">
        <v>3915</v>
      </c>
      <c r="C141" s="630">
        <v>363</v>
      </c>
      <c r="D141" s="631" t="s">
        <v>5117</v>
      </c>
      <c r="E141" s="631" t="s">
        <v>904</v>
      </c>
      <c r="F141" s="650"/>
      <c r="G141" s="1040"/>
      <c r="H141" s="1041"/>
      <c r="I141" s="1041"/>
      <c r="J141" s="1041"/>
      <c r="K141" s="1041"/>
      <c r="L141" s="1041"/>
      <c r="M141" s="1019"/>
      <c r="N141" s="1001"/>
      <c r="O141" s="1019"/>
      <c r="P141" s="1019"/>
      <c r="Q141" s="1019"/>
      <c r="R141" s="1019"/>
      <c r="S141" s="1019"/>
      <c r="T141" s="1019"/>
      <c r="U141" s="1042">
        <v>0.52083333333333304</v>
      </c>
      <c r="V141" s="763" t="s">
        <v>5118</v>
      </c>
      <c r="W141" s="763" t="s">
        <v>5119</v>
      </c>
      <c r="X141" s="985">
        <v>4.2326388888889177E-2</v>
      </c>
      <c r="Y141" s="780">
        <v>3.7268518518518423E-3</v>
      </c>
      <c r="Z141" s="985">
        <v>4.6053240740741019E-2</v>
      </c>
      <c r="AA141" s="988">
        <v>22.618748429253582</v>
      </c>
      <c r="AB141" s="1041"/>
      <c r="AC141" s="1019"/>
      <c r="AD141" s="1019"/>
      <c r="AE141" s="1019"/>
      <c r="AF141" s="1019"/>
      <c r="AG141" s="1019"/>
      <c r="AH141" s="992"/>
      <c r="AI141" s="1041"/>
      <c r="AJ141" s="1019"/>
      <c r="AK141" s="1019"/>
      <c r="AL141" s="1024"/>
      <c r="AM141" s="1019"/>
      <c r="AN141" s="1019"/>
      <c r="AO141" s="986"/>
      <c r="AP141" s="987">
        <v>0.58771990740740743</v>
      </c>
      <c r="AQ141" s="763" t="s">
        <v>5120</v>
      </c>
      <c r="AR141" s="763" t="s">
        <v>5121</v>
      </c>
      <c r="AS141" s="985">
        <v>2.5138888888888822E-2</v>
      </c>
      <c r="AT141" s="780">
        <v>5.8564814814815458E-3</v>
      </c>
      <c r="AU141" s="985">
        <v>3.0995370370370368E-2</v>
      </c>
      <c r="AV141" s="986">
        <v>20.164301717699779</v>
      </c>
      <c r="AW141" s="989">
        <v>21.63136547994592</v>
      </c>
      <c r="AX141" s="1013"/>
      <c r="AY141" s="960"/>
      <c r="AZ141" s="991">
        <v>40</v>
      </c>
      <c r="BA141" s="992">
        <v>190</v>
      </c>
      <c r="BB141" s="992">
        <v>-2.4333333333333336</v>
      </c>
      <c r="BC141" s="993">
        <v>227.56666666666666</v>
      </c>
    </row>
    <row r="142" spans="1:55" s="345" customFormat="1">
      <c r="A142" s="628">
        <v>4</v>
      </c>
      <c r="B142" s="630" t="s">
        <v>3915</v>
      </c>
      <c r="C142" s="630">
        <v>338</v>
      </c>
      <c r="D142" s="631" t="s">
        <v>5122</v>
      </c>
      <c r="E142" s="631" t="s">
        <v>5123</v>
      </c>
      <c r="F142" s="650"/>
      <c r="G142" s="1040"/>
      <c r="H142" s="1041"/>
      <c r="I142" s="1041"/>
      <c r="J142" s="1041"/>
      <c r="K142" s="1041"/>
      <c r="L142" s="1041"/>
      <c r="M142" s="1019"/>
      <c r="N142" s="1001"/>
      <c r="O142" s="1019"/>
      <c r="P142" s="1019"/>
      <c r="Q142" s="1019"/>
      <c r="R142" s="1019"/>
      <c r="S142" s="1019"/>
      <c r="T142" s="1019"/>
      <c r="U142" s="1042">
        <v>0.52083333333333304</v>
      </c>
      <c r="V142" s="763" t="s">
        <v>5095</v>
      </c>
      <c r="W142" s="763" t="s">
        <v>5124</v>
      </c>
      <c r="X142" s="985">
        <v>4.5115740740741095E-2</v>
      </c>
      <c r="Y142" s="780">
        <v>5.4861111111110805E-3</v>
      </c>
      <c r="Z142" s="985">
        <v>5.0601851851852175E-2</v>
      </c>
      <c r="AA142" s="988">
        <v>20.585544373284538</v>
      </c>
      <c r="AB142" s="1041"/>
      <c r="AC142" s="1019"/>
      <c r="AD142" s="1019"/>
      <c r="AE142" s="1019"/>
      <c r="AF142" s="1019"/>
      <c r="AG142" s="1019"/>
      <c r="AH142" s="992"/>
      <c r="AI142" s="1041"/>
      <c r="AJ142" s="1019"/>
      <c r="AK142" s="1019"/>
      <c r="AL142" s="1024"/>
      <c r="AM142" s="1019"/>
      <c r="AN142" s="1019"/>
      <c r="AO142" s="986"/>
      <c r="AP142" s="987">
        <v>0.59226851851851858</v>
      </c>
      <c r="AQ142" s="763" t="s">
        <v>5125</v>
      </c>
      <c r="AR142" s="763" t="s">
        <v>5126</v>
      </c>
      <c r="AS142" s="985">
        <v>2.18287037037036E-2</v>
      </c>
      <c r="AT142" s="780">
        <v>4.7800925925925997E-3</v>
      </c>
      <c r="AU142" s="985">
        <v>2.66087962962962E-2</v>
      </c>
      <c r="AV142" s="986">
        <v>23.488473249238798</v>
      </c>
      <c r="AW142" s="989">
        <v>21.585969120071951</v>
      </c>
      <c r="AX142" s="1013"/>
      <c r="AY142" s="960"/>
      <c r="AZ142" s="991">
        <v>40</v>
      </c>
      <c r="BA142" s="992">
        <v>185</v>
      </c>
      <c r="BB142" s="992">
        <v>-2.6666666666666665</v>
      </c>
      <c r="BC142" s="993">
        <v>222.33333333333334</v>
      </c>
    </row>
    <row r="143" spans="1:55" s="345" customFormat="1">
      <c r="A143" s="628">
        <v>5</v>
      </c>
      <c r="B143" s="630" t="s">
        <v>3915</v>
      </c>
      <c r="C143" s="630">
        <v>236</v>
      </c>
      <c r="D143" s="631" t="s">
        <v>364</v>
      </c>
      <c r="E143" s="631" t="s">
        <v>5127</v>
      </c>
      <c r="F143" s="650"/>
      <c r="G143" s="1040"/>
      <c r="H143" s="1041"/>
      <c r="I143" s="1041"/>
      <c r="J143" s="1041"/>
      <c r="K143" s="1041"/>
      <c r="L143" s="1041"/>
      <c r="M143" s="1019"/>
      <c r="N143" s="1001"/>
      <c r="O143" s="1019"/>
      <c r="P143" s="1019"/>
      <c r="Q143" s="1019"/>
      <c r="R143" s="1019"/>
      <c r="S143" s="1019"/>
      <c r="T143" s="1019"/>
      <c r="U143" s="1042">
        <v>0.52083333333333304</v>
      </c>
      <c r="V143" s="763" t="s">
        <v>910</v>
      </c>
      <c r="W143" s="763" t="s">
        <v>4919</v>
      </c>
      <c r="X143" s="985">
        <v>4.4247685185185515E-2</v>
      </c>
      <c r="Y143" s="780">
        <v>4.6990740740739945E-3</v>
      </c>
      <c r="Z143" s="985">
        <v>4.8946759259259509E-2</v>
      </c>
      <c r="AA143" s="988">
        <v>21.28162686214235</v>
      </c>
      <c r="AB143" s="1041"/>
      <c r="AC143" s="1019"/>
      <c r="AD143" s="1019"/>
      <c r="AE143" s="1019"/>
      <c r="AF143" s="1019"/>
      <c r="AG143" s="1019"/>
      <c r="AH143" s="992"/>
      <c r="AI143" s="1041"/>
      <c r="AJ143" s="1019"/>
      <c r="AK143" s="1019"/>
      <c r="AL143" s="1024"/>
      <c r="AM143" s="1019"/>
      <c r="AN143" s="1019"/>
      <c r="AO143" s="986"/>
      <c r="AP143" s="987">
        <v>0.59061342592592592</v>
      </c>
      <c r="AQ143" s="763" t="s">
        <v>5128</v>
      </c>
      <c r="AR143" s="763" t="s">
        <v>5129</v>
      </c>
      <c r="AS143" s="985">
        <v>2.3611111111111138E-2</v>
      </c>
      <c r="AT143" s="780">
        <v>6.6782407407407485E-3</v>
      </c>
      <c r="AU143" s="985">
        <v>3.0289351851851887E-2</v>
      </c>
      <c r="AV143" s="986">
        <v>20.634314100114633</v>
      </c>
      <c r="AW143" s="989">
        <v>21.034180543382998</v>
      </c>
      <c r="AX143" s="1013"/>
      <c r="AY143" s="960"/>
      <c r="AZ143" s="991">
        <v>40</v>
      </c>
      <c r="BA143" s="992">
        <v>180</v>
      </c>
      <c r="BB143" s="992">
        <v>-5.583333333333333</v>
      </c>
      <c r="BC143" s="993">
        <v>214.41666666666666</v>
      </c>
    </row>
    <row r="144" spans="1:55" s="345" customFormat="1">
      <c r="A144" s="628">
        <v>6</v>
      </c>
      <c r="B144" s="630" t="s">
        <v>3915</v>
      </c>
      <c r="C144" s="630">
        <v>315</v>
      </c>
      <c r="D144" s="631" t="s">
        <v>370</v>
      </c>
      <c r="E144" s="631" t="s">
        <v>4009</v>
      </c>
      <c r="F144" s="650"/>
      <c r="G144" s="1040"/>
      <c r="H144" s="1041"/>
      <c r="I144" s="1041"/>
      <c r="J144" s="1041"/>
      <c r="K144" s="1041"/>
      <c r="L144" s="1041"/>
      <c r="M144" s="1019"/>
      <c r="N144" s="1001"/>
      <c r="O144" s="1019"/>
      <c r="P144" s="1019"/>
      <c r="Q144" s="1019"/>
      <c r="R144" s="1019"/>
      <c r="S144" s="1019"/>
      <c r="T144" s="1019"/>
      <c r="U144" s="1042">
        <v>0.52083333333333304</v>
      </c>
      <c r="V144" s="763" t="s">
        <v>5130</v>
      </c>
      <c r="W144" s="763" t="s">
        <v>5018</v>
      </c>
      <c r="X144" s="985">
        <v>4.6296296296296613E-2</v>
      </c>
      <c r="Y144" s="780">
        <v>5.6481481481480689E-3</v>
      </c>
      <c r="Z144" s="985">
        <v>5.1944444444444682E-2</v>
      </c>
      <c r="AA144" s="988">
        <v>20.053475935828875</v>
      </c>
      <c r="AB144" s="1041"/>
      <c r="AC144" s="1019"/>
      <c r="AD144" s="1019"/>
      <c r="AE144" s="1019"/>
      <c r="AF144" s="1019"/>
      <c r="AG144" s="1019"/>
      <c r="AH144" s="992"/>
      <c r="AI144" s="1041"/>
      <c r="AJ144" s="1019"/>
      <c r="AK144" s="1019"/>
      <c r="AL144" s="1024"/>
      <c r="AM144" s="1019"/>
      <c r="AN144" s="1019"/>
      <c r="AO144" s="986"/>
      <c r="AP144" s="987">
        <v>0.59361111111111109</v>
      </c>
      <c r="AQ144" s="763" t="s">
        <v>5131</v>
      </c>
      <c r="AR144" s="763" t="s">
        <v>5132</v>
      </c>
      <c r="AS144" s="985">
        <v>2.5844907407407414E-2</v>
      </c>
      <c r="AT144" s="780">
        <v>4.9884259259259656E-3</v>
      </c>
      <c r="AU144" s="985">
        <v>3.0833333333333379E-2</v>
      </c>
      <c r="AV144" s="986">
        <v>20.27027027027027</v>
      </c>
      <c r="AW144" s="989">
        <v>20.134228187919462</v>
      </c>
      <c r="AX144" s="1013"/>
      <c r="AY144" s="960"/>
      <c r="AZ144" s="991">
        <v>40</v>
      </c>
      <c r="BA144" s="992">
        <v>175</v>
      </c>
      <c r="BB144" s="992">
        <v>-10.683333333333334</v>
      </c>
      <c r="BC144" s="993">
        <v>204.31666666666663</v>
      </c>
    </row>
    <row r="145" spans="1:55" s="345" customFormat="1">
      <c r="A145" s="628">
        <v>7</v>
      </c>
      <c r="B145" s="630" t="s">
        <v>3915</v>
      </c>
      <c r="C145" s="630">
        <v>342</v>
      </c>
      <c r="D145" s="631" t="s">
        <v>5133</v>
      </c>
      <c r="E145" s="631" t="s">
        <v>5249</v>
      </c>
      <c r="F145" s="650"/>
      <c r="G145" s="1040"/>
      <c r="H145" s="1041"/>
      <c r="I145" s="1041"/>
      <c r="J145" s="1041"/>
      <c r="K145" s="1041"/>
      <c r="L145" s="1041"/>
      <c r="M145" s="1019"/>
      <c r="N145" s="1001"/>
      <c r="O145" s="1019"/>
      <c r="P145" s="1019"/>
      <c r="Q145" s="1019"/>
      <c r="R145" s="1019"/>
      <c r="S145" s="1019"/>
      <c r="T145" s="1019"/>
      <c r="U145" s="1042">
        <v>0.52083333333333304</v>
      </c>
      <c r="V145" s="763" t="s">
        <v>5134</v>
      </c>
      <c r="W145" s="763" t="s">
        <v>5135</v>
      </c>
      <c r="X145" s="985">
        <v>4.6226851851852158E-2</v>
      </c>
      <c r="Y145" s="780">
        <v>3.9930555555555136E-3</v>
      </c>
      <c r="Z145" s="985">
        <v>5.0219907407407671E-2</v>
      </c>
      <c r="AA145" s="988">
        <v>20.742106476146578</v>
      </c>
      <c r="AB145" s="1041"/>
      <c r="AC145" s="1019"/>
      <c r="AD145" s="1019"/>
      <c r="AE145" s="1019"/>
      <c r="AF145" s="1019"/>
      <c r="AG145" s="1019"/>
      <c r="AH145" s="992"/>
      <c r="AI145" s="1041"/>
      <c r="AJ145" s="1019"/>
      <c r="AK145" s="1019"/>
      <c r="AL145" s="1024"/>
      <c r="AM145" s="1019"/>
      <c r="AN145" s="1019"/>
      <c r="AO145" s="986"/>
      <c r="AP145" s="987">
        <v>0.59188657407407408</v>
      </c>
      <c r="AQ145" s="763" t="s">
        <v>5136</v>
      </c>
      <c r="AR145" s="763" t="s">
        <v>5137</v>
      </c>
      <c r="AS145" s="985">
        <v>2.9722222222222205E-2</v>
      </c>
      <c r="AT145" s="780">
        <v>5.2777777777778256E-3</v>
      </c>
      <c r="AU145" s="985">
        <v>3.5000000000000031E-2</v>
      </c>
      <c r="AV145" s="986">
        <v>17.857142857142854</v>
      </c>
      <c r="AW145" s="989">
        <v>19.557245687898956</v>
      </c>
      <c r="AX145" s="1013"/>
      <c r="AY145" s="960"/>
      <c r="AZ145" s="991">
        <v>40</v>
      </c>
      <c r="BA145" s="992">
        <v>170</v>
      </c>
      <c r="BB145" s="992">
        <v>-14.2</v>
      </c>
      <c r="BC145" s="993">
        <v>195.79999999999998</v>
      </c>
    </row>
    <row r="146" spans="1:55" s="345" customFormat="1">
      <c r="A146" s="628">
        <v>8</v>
      </c>
      <c r="B146" s="630" t="s">
        <v>3915</v>
      </c>
      <c r="C146" s="630">
        <v>349</v>
      </c>
      <c r="D146" s="631" t="s">
        <v>5138</v>
      </c>
      <c r="E146" s="631" t="s">
        <v>3796</v>
      </c>
      <c r="F146" s="650"/>
      <c r="G146" s="1040"/>
      <c r="H146" s="1041"/>
      <c r="I146" s="1041"/>
      <c r="J146" s="1041"/>
      <c r="K146" s="1041"/>
      <c r="L146" s="1041"/>
      <c r="M146" s="1019"/>
      <c r="N146" s="1001"/>
      <c r="O146" s="1019"/>
      <c r="P146" s="1019"/>
      <c r="Q146" s="1019"/>
      <c r="R146" s="1019"/>
      <c r="S146" s="1019"/>
      <c r="T146" s="1019"/>
      <c r="U146" s="1042">
        <v>0.52083333333333304</v>
      </c>
      <c r="V146" s="763" t="s">
        <v>666</v>
      </c>
      <c r="W146" s="763" t="s">
        <v>5139</v>
      </c>
      <c r="X146" s="985">
        <v>4.5706018518518854E-2</v>
      </c>
      <c r="Y146" s="780">
        <v>8.1712962962963154E-3</v>
      </c>
      <c r="Z146" s="985">
        <v>5.3877314814815169E-2</v>
      </c>
      <c r="AA146" s="988">
        <v>19.33404940923738</v>
      </c>
      <c r="AB146" s="1041"/>
      <c r="AC146" s="1019"/>
      <c r="AD146" s="1019"/>
      <c r="AE146" s="1019"/>
      <c r="AF146" s="1019"/>
      <c r="AG146" s="1019"/>
      <c r="AH146" s="992"/>
      <c r="AI146" s="1041"/>
      <c r="AJ146" s="1019"/>
      <c r="AK146" s="1019"/>
      <c r="AL146" s="1024"/>
      <c r="AM146" s="1019"/>
      <c r="AN146" s="1019"/>
      <c r="AO146" s="986"/>
      <c r="AP146" s="987">
        <v>0.59554398148148158</v>
      </c>
      <c r="AQ146" s="763" t="s">
        <v>5140</v>
      </c>
      <c r="AR146" s="763" t="s">
        <v>5141</v>
      </c>
      <c r="AS146" s="985">
        <v>2.7777777777777679E-2</v>
      </c>
      <c r="AT146" s="780">
        <v>5.9143518518518512E-3</v>
      </c>
      <c r="AU146" s="985">
        <v>3.369212962962953E-2</v>
      </c>
      <c r="AV146" s="986">
        <v>18.550326348333904</v>
      </c>
      <c r="AW146" s="989">
        <v>19.032513877874703</v>
      </c>
      <c r="AX146" s="1013"/>
      <c r="AY146" s="960"/>
      <c r="AZ146" s="991">
        <v>40</v>
      </c>
      <c r="BA146" s="992">
        <v>165</v>
      </c>
      <c r="BB146" s="992">
        <v>-17.583333333333332</v>
      </c>
      <c r="BC146" s="993">
        <v>187.4166666666666</v>
      </c>
    </row>
    <row r="147" spans="1:55" s="345" customFormat="1">
      <c r="A147" s="628">
        <v>9</v>
      </c>
      <c r="B147" s="630" t="s">
        <v>3915</v>
      </c>
      <c r="C147" s="630">
        <v>45</v>
      </c>
      <c r="D147" s="631" t="s">
        <v>4378</v>
      </c>
      <c r="E147" s="631" t="s">
        <v>4192</v>
      </c>
      <c r="F147" s="650"/>
      <c r="G147" s="1040"/>
      <c r="H147" s="1041"/>
      <c r="I147" s="1041"/>
      <c r="J147" s="1041"/>
      <c r="K147" s="1041"/>
      <c r="L147" s="1041"/>
      <c r="M147" s="1019"/>
      <c r="N147" s="1001"/>
      <c r="O147" s="1019"/>
      <c r="P147" s="1019"/>
      <c r="Q147" s="1019"/>
      <c r="R147" s="1019"/>
      <c r="S147" s="1019"/>
      <c r="T147" s="1019"/>
      <c r="U147" s="1042">
        <v>0.52083333333333337</v>
      </c>
      <c r="V147" s="763" t="s">
        <v>5142</v>
      </c>
      <c r="W147" s="763" t="s">
        <v>5143</v>
      </c>
      <c r="X147" s="985">
        <v>4.3078703703703702E-2</v>
      </c>
      <c r="Y147" s="780">
        <v>1.1493055555555465E-2</v>
      </c>
      <c r="Z147" s="985">
        <v>5.4571759259259167E-2</v>
      </c>
      <c r="AA147" s="988">
        <v>19.088016967126194</v>
      </c>
      <c r="AB147" s="1041"/>
      <c r="AC147" s="1019"/>
      <c r="AD147" s="1019"/>
      <c r="AE147" s="1019"/>
      <c r="AF147" s="1019"/>
      <c r="AG147" s="1019"/>
      <c r="AH147" s="992"/>
      <c r="AI147" s="1041"/>
      <c r="AJ147" s="1019"/>
      <c r="AK147" s="1019"/>
      <c r="AL147" s="1024"/>
      <c r="AM147" s="1019"/>
      <c r="AN147" s="1019"/>
      <c r="AO147" s="986"/>
      <c r="AP147" s="987">
        <v>0.59623842592592591</v>
      </c>
      <c r="AQ147" s="763" t="s">
        <v>5144</v>
      </c>
      <c r="AR147" s="763" t="s">
        <v>5145</v>
      </c>
      <c r="AS147" s="985">
        <v>3.1215277777777772E-2</v>
      </c>
      <c r="AT147" s="780">
        <v>3.76157407407407E-3</v>
      </c>
      <c r="AU147" s="985">
        <v>3.4976851851851842E-2</v>
      </c>
      <c r="AV147" s="986">
        <v>17.86896095301125</v>
      </c>
      <c r="AW147" s="989">
        <v>18.611865063978289</v>
      </c>
      <c r="AX147" s="1013"/>
      <c r="AY147" s="960"/>
      <c r="AZ147" s="991">
        <v>40</v>
      </c>
      <c r="BA147" s="992">
        <v>160</v>
      </c>
      <c r="BB147" s="992">
        <v>-20.433333333333334</v>
      </c>
      <c r="BC147" s="993">
        <v>179.56666666666663</v>
      </c>
    </row>
    <row r="148" spans="1:55" s="345" customFormat="1">
      <c r="A148" s="628">
        <v>10</v>
      </c>
      <c r="B148" s="630" t="s">
        <v>3915</v>
      </c>
      <c r="C148" s="630">
        <v>365</v>
      </c>
      <c r="D148" s="631" t="s">
        <v>5146</v>
      </c>
      <c r="E148" s="631" t="s">
        <v>5147</v>
      </c>
      <c r="F148" s="650"/>
      <c r="G148" s="1040"/>
      <c r="H148" s="1041"/>
      <c r="I148" s="1041"/>
      <c r="J148" s="1041"/>
      <c r="K148" s="1041"/>
      <c r="L148" s="1041"/>
      <c r="M148" s="1019"/>
      <c r="N148" s="1001"/>
      <c r="O148" s="1019"/>
      <c r="P148" s="1019"/>
      <c r="Q148" s="1019"/>
      <c r="R148" s="1019"/>
      <c r="S148" s="1019"/>
      <c r="T148" s="1019"/>
      <c r="U148" s="1042">
        <v>0.52083333333333304</v>
      </c>
      <c r="V148" s="763" t="s">
        <v>5148</v>
      </c>
      <c r="W148" s="763" t="s">
        <v>4486</v>
      </c>
      <c r="X148" s="985">
        <v>4.6597222222222512E-2</v>
      </c>
      <c r="Y148" s="780">
        <v>7.1527777777777857E-3</v>
      </c>
      <c r="Z148" s="985">
        <v>5.3750000000000298E-2</v>
      </c>
      <c r="AA148" s="988">
        <v>19.379844961240313</v>
      </c>
      <c r="AB148" s="1041"/>
      <c r="AC148" s="1019"/>
      <c r="AD148" s="1019"/>
      <c r="AE148" s="1019"/>
      <c r="AF148" s="1019"/>
      <c r="AG148" s="1019"/>
      <c r="AH148" s="992"/>
      <c r="AI148" s="1041"/>
      <c r="AJ148" s="1019"/>
      <c r="AK148" s="1019"/>
      <c r="AL148" s="1024"/>
      <c r="AM148" s="1019"/>
      <c r="AN148" s="1019"/>
      <c r="AO148" s="986"/>
      <c r="AP148" s="987">
        <v>0.59541666666666671</v>
      </c>
      <c r="AQ148" s="763" t="s">
        <v>5149</v>
      </c>
      <c r="AR148" s="763" t="s">
        <v>5150</v>
      </c>
      <c r="AS148" s="985">
        <v>2.5613425925925859E-2</v>
      </c>
      <c r="AT148" s="780">
        <v>1.027777777777783E-2</v>
      </c>
      <c r="AU148" s="985">
        <v>3.5891203703703689E-2</v>
      </c>
      <c r="AV148" s="986">
        <v>17.413737504030959</v>
      </c>
      <c r="AW148" s="989">
        <v>18.592640413169786</v>
      </c>
      <c r="AX148" s="1013"/>
      <c r="AY148" s="960"/>
      <c r="AZ148" s="991">
        <v>40</v>
      </c>
      <c r="BA148" s="992">
        <v>155</v>
      </c>
      <c r="BB148" s="992">
        <v>-20.566666666666666</v>
      </c>
      <c r="BC148" s="993">
        <v>174.43333333333331</v>
      </c>
    </row>
    <row r="149" spans="1:55" s="345" customFormat="1">
      <c r="A149" s="628">
        <v>11</v>
      </c>
      <c r="B149" s="630" t="s">
        <v>3915</v>
      </c>
      <c r="C149" s="630">
        <v>407</v>
      </c>
      <c r="D149" s="631" t="s">
        <v>5151</v>
      </c>
      <c r="E149" s="631" t="s">
        <v>2881</v>
      </c>
      <c r="F149" s="650"/>
      <c r="G149" s="1040"/>
      <c r="H149" s="1041"/>
      <c r="I149" s="1041"/>
      <c r="J149" s="1041"/>
      <c r="K149" s="1041"/>
      <c r="L149" s="1041"/>
      <c r="M149" s="1019"/>
      <c r="N149" s="1001"/>
      <c r="O149" s="1019"/>
      <c r="P149" s="1019"/>
      <c r="Q149" s="1019"/>
      <c r="R149" s="1019"/>
      <c r="S149" s="1019"/>
      <c r="T149" s="1019"/>
      <c r="U149" s="1042">
        <v>0.52083333333333304</v>
      </c>
      <c r="V149" s="763" t="s">
        <v>4944</v>
      </c>
      <c r="W149" s="763" t="s">
        <v>5152</v>
      </c>
      <c r="X149" s="985">
        <v>4.8611111111111382E-2</v>
      </c>
      <c r="Y149" s="780">
        <v>4.2708333333333348E-3</v>
      </c>
      <c r="Z149" s="985">
        <v>5.2881944444444717E-2</v>
      </c>
      <c r="AA149" s="988">
        <v>19.697964543663822</v>
      </c>
      <c r="AB149" s="1041"/>
      <c r="AC149" s="1019"/>
      <c r="AD149" s="1019"/>
      <c r="AE149" s="1019"/>
      <c r="AF149" s="1019"/>
      <c r="AG149" s="1019"/>
      <c r="AH149" s="992"/>
      <c r="AI149" s="1041"/>
      <c r="AJ149" s="1019"/>
      <c r="AK149" s="1019"/>
      <c r="AL149" s="1024"/>
      <c r="AM149" s="1019"/>
      <c r="AN149" s="1019"/>
      <c r="AO149" s="986"/>
      <c r="AP149" s="987">
        <v>0.59454861111111112</v>
      </c>
      <c r="AQ149" s="763" t="s">
        <v>5153</v>
      </c>
      <c r="AR149" s="763" t="s">
        <v>5154</v>
      </c>
      <c r="AS149" s="985">
        <v>3.4039351851851807E-2</v>
      </c>
      <c r="AT149" s="780">
        <v>3.6111111111111205E-3</v>
      </c>
      <c r="AU149" s="985">
        <v>3.7650462962962927E-2</v>
      </c>
      <c r="AV149" s="986">
        <v>16.60006148170919</v>
      </c>
      <c r="AW149" s="989">
        <v>18.409613909486065</v>
      </c>
      <c r="AX149" s="1013"/>
      <c r="AY149" s="960"/>
      <c r="AZ149" s="991">
        <v>40</v>
      </c>
      <c r="BA149" s="992">
        <v>150</v>
      </c>
      <c r="BB149" s="992">
        <v>-21.85</v>
      </c>
      <c r="BC149" s="993">
        <v>168.15</v>
      </c>
    </row>
    <row r="150" spans="1:55" s="345" customFormat="1">
      <c r="A150" s="628">
        <v>12</v>
      </c>
      <c r="B150" s="630" t="s">
        <v>3915</v>
      </c>
      <c r="C150" s="630">
        <v>306</v>
      </c>
      <c r="D150" s="631" t="s">
        <v>5155</v>
      </c>
      <c r="E150" s="631" t="s">
        <v>385</v>
      </c>
      <c r="F150" s="650"/>
      <c r="G150" s="1040"/>
      <c r="H150" s="1041"/>
      <c r="I150" s="1041"/>
      <c r="J150" s="1041"/>
      <c r="K150" s="1041"/>
      <c r="L150" s="1041"/>
      <c r="M150" s="1019"/>
      <c r="N150" s="1001"/>
      <c r="O150" s="1019"/>
      <c r="P150" s="1019"/>
      <c r="Q150" s="1019"/>
      <c r="R150" s="1019"/>
      <c r="S150" s="1019"/>
      <c r="T150" s="1019"/>
      <c r="U150" s="1042">
        <v>0.52083333333333304</v>
      </c>
      <c r="V150" s="763" t="s">
        <v>5156</v>
      </c>
      <c r="W150" s="763" t="s">
        <v>5157</v>
      </c>
      <c r="X150" s="985">
        <v>4.7800925925926219E-2</v>
      </c>
      <c r="Y150" s="780">
        <v>3.5763888888888928E-3</v>
      </c>
      <c r="Z150" s="985">
        <v>5.1377314814815112E-2</v>
      </c>
      <c r="AA150" s="988">
        <v>20.274836674926785</v>
      </c>
      <c r="AB150" s="1041"/>
      <c r="AC150" s="1019"/>
      <c r="AD150" s="1019"/>
      <c r="AE150" s="1019"/>
      <c r="AF150" s="1019"/>
      <c r="AG150" s="1019"/>
      <c r="AH150" s="992"/>
      <c r="AI150" s="1041"/>
      <c r="AJ150" s="1019"/>
      <c r="AK150" s="1019"/>
      <c r="AL150" s="1024"/>
      <c r="AM150" s="1019"/>
      <c r="AN150" s="1019"/>
      <c r="AO150" s="986"/>
      <c r="AP150" s="987">
        <v>0.59304398148148152</v>
      </c>
      <c r="AQ150" s="763" t="s">
        <v>5158</v>
      </c>
      <c r="AR150" s="763" t="s">
        <v>5159</v>
      </c>
      <c r="AS150" s="985">
        <v>3.7604166666666661E-2</v>
      </c>
      <c r="AT150" s="780">
        <v>3.564814814814854E-3</v>
      </c>
      <c r="AU150" s="985">
        <v>4.1168981481481515E-2</v>
      </c>
      <c r="AV150" s="986">
        <v>15.181332583637898</v>
      </c>
      <c r="AW150" s="989">
        <v>18.009004502251127</v>
      </c>
      <c r="AX150" s="1013"/>
      <c r="AY150" s="960"/>
      <c r="AZ150" s="991">
        <v>40</v>
      </c>
      <c r="BA150" s="992">
        <v>145</v>
      </c>
      <c r="BB150" s="992">
        <v>-24.75</v>
      </c>
      <c r="BC150" s="993">
        <v>160.25</v>
      </c>
    </row>
    <row r="151" spans="1:55" s="345" customFormat="1">
      <c r="A151" s="628">
        <v>13</v>
      </c>
      <c r="B151" s="630" t="s">
        <v>3915</v>
      </c>
      <c r="C151" s="630">
        <v>314</v>
      </c>
      <c r="D151" s="631" t="s">
        <v>5160</v>
      </c>
      <c r="E151" s="631" t="s">
        <v>5161</v>
      </c>
      <c r="F151" s="650"/>
      <c r="G151" s="1040"/>
      <c r="H151" s="1041"/>
      <c r="I151" s="1041"/>
      <c r="J151" s="1041"/>
      <c r="K151" s="1041"/>
      <c r="L151" s="1041"/>
      <c r="M151" s="1019"/>
      <c r="N151" s="1001"/>
      <c r="O151" s="1019"/>
      <c r="P151" s="1019"/>
      <c r="Q151" s="1019"/>
      <c r="R151" s="1019"/>
      <c r="S151" s="1019"/>
      <c r="T151" s="1019"/>
      <c r="U151" s="1042">
        <v>0.52083333333333304</v>
      </c>
      <c r="V151" s="763" t="s">
        <v>5162</v>
      </c>
      <c r="W151" s="763" t="s">
        <v>1788</v>
      </c>
      <c r="X151" s="985">
        <v>5.2754629629629957E-2</v>
      </c>
      <c r="Y151" s="780">
        <v>4.7337962962962221E-3</v>
      </c>
      <c r="Z151" s="985">
        <v>5.7488425925926179E-2</v>
      </c>
      <c r="AA151" s="988">
        <v>18.119589289309442</v>
      </c>
      <c r="AB151" s="1041"/>
      <c r="AC151" s="1019"/>
      <c r="AD151" s="1019"/>
      <c r="AE151" s="1019"/>
      <c r="AF151" s="1019"/>
      <c r="AG151" s="1019"/>
      <c r="AH151" s="992"/>
      <c r="AI151" s="1041"/>
      <c r="AJ151" s="1019"/>
      <c r="AK151" s="1019"/>
      <c r="AL151" s="1024"/>
      <c r="AM151" s="1019"/>
      <c r="AN151" s="1019"/>
      <c r="AO151" s="986"/>
      <c r="AP151" s="987">
        <v>0.59915509259259259</v>
      </c>
      <c r="AQ151" s="763" t="s">
        <v>5163</v>
      </c>
      <c r="AR151" s="763" t="s">
        <v>5164</v>
      </c>
      <c r="AS151" s="985">
        <v>3.2604166666666656E-2</v>
      </c>
      <c r="AT151" s="780">
        <v>3.0555555555555891E-3</v>
      </c>
      <c r="AU151" s="985">
        <v>3.5659722222222245E-2</v>
      </c>
      <c r="AV151" s="986">
        <v>17.526777020447906</v>
      </c>
      <c r="AW151" s="989">
        <v>17.892644135188867</v>
      </c>
      <c r="AX151" s="1013"/>
      <c r="AY151" s="960"/>
      <c r="AZ151" s="991">
        <v>40</v>
      </c>
      <c r="BA151" s="992">
        <v>140</v>
      </c>
      <c r="BB151" s="992">
        <v>-25.616666666666667</v>
      </c>
      <c r="BC151" s="993">
        <v>154.38333333333333</v>
      </c>
    </row>
    <row r="152" spans="1:55" s="345" customFormat="1">
      <c r="A152" s="628">
        <v>14</v>
      </c>
      <c r="B152" s="630" t="s">
        <v>3915</v>
      </c>
      <c r="C152" s="630">
        <v>274</v>
      </c>
      <c r="D152" s="631" t="s">
        <v>5165</v>
      </c>
      <c r="E152" s="631" t="s">
        <v>5166</v>
      </c>
      <c r="F152" s="650"/>
      <c r="G152" s="1040"/>
      <c r="H152" s="1041"/>
      <c r="I152" s="1041"/>
      <c r="J152" s="1041"/>
      <c r="K152" s="1041"/>
      <c r="L152" s="1041"/>
      <c r="M152" s="1019"/>
      <c r="N152" s="1001"/>
      <c r="O152" s="1019"/>
      <c r="P152" s="1019"/>
      <c r="Q152" s="1019"/>
      <c r="R152" s="1019"/>
      <c r="S152" s="1019"/>
      <c r="T152" s="1019"/>
      <c r="U152" s="1042">
        <v>0.52083333333333304</v>
      </c>
      <c r="V152" s="763" t="s">
        <v>5167</v>
      </c>
      <c r="W152" s="763" t="s">
        <v>3632</v>
      </c>
      <c r="X152" s="985">
        <v>4.733796296296322E-2</v>
      </c>
      <c r="Y152" s="780">
        <v>7.0949074074074803E-3</v>
      </c>
      <c r="Z152" s="985">
        <v>5.4432870370370701E-2</v>
      </c>
      <c r="AA152" s="988">
        <v>19.136721241760576</v>
      </c>
      <c r="AB152" s="1041"/>
      <c r="AC152" s="1019"/>
      <c r="AD152" s="1019"/>
      <c r="AE152" s="1019"/>
      <c r="AF152" s="1019"/>
      <c r="AG152" s="1019"/>
      <c r="AH152" s="992"/>
      <c r="AI152" s="1041"/>
      <c r="AJ152" s="1019"/>
      <c r="AK152" s="1019"/>
      <c r="AL152" s="1024"/>
      <c r="AM152" s="1019"/>
      <c r="AN152" s="1019"/>
      <c r="AO152" s="986"/>
      <c r="AP152" s="987">
        <v>0.59609953703703711</v>
      </c>
      <c r="AQ152" s="763" t="s">
        <v>5168</v>
      </c>
      <c r="AR152" s="763" t="s">
        <v>5169</v>
      </c>
      <c r="AS152" s="985">
        <v>3.4502314814814694E-2</v>
      </c>
      <c r="AT152" s="780">
        <v>6.4351851851852659E-3</v>
      </c>
      <c r="AU152" s="985">
        <v>4.093749999999996E-2</v>
      </c>
      <c r="AV152" s="986">
        <v>15.267175572519083</v>
      </c>
      <c r="AW152" s="989">
        <v>17.475728155339805</v>
      </c>
      <c r="AX152" s="1013"/>
      <c r="AY152" s="960"/>
      <c r="AZ152" s="991">
        <v>40</v>
      </c>
      <c r="BA152" s="992">
        <v>135</v>
      </c>
      <c r="BB152" s="992">
        <v>-28.816666666666666</v>
      </c>
      <c r="BC152" s="993">
        <v>146.18333333333337</v>
      </c>
    </row>
    <row r="153" spans="1:55" s="345" customFormat="1">
      <c r="A153" s="628">
        <v>15</v>
      </c>
      <c r="B153" s="630" t="s">
        <v>3915</v>
      </c>
      <c r="C153" s="630">
        <v>223</v>
      </c>
      <c r="D153" s="631" t="s">
        <v>5170</v>
      </c>
      <c r="E153" s="631" t="s">
        <v>3657</v>
      </c>
      <c r="F153" s="650"/>
      <c r="G153" s="1040"/>
      <c r="H153" s="1041"/>
      <c r="I153" s="1041"/>
      <c r="J153" s="1041"/>
      <c r="K153" s="1041"/>
      <c r="L153" s="1041"/>
      <c r="M153" s="1019"/>
      <c r="N153" s="1001"/>
      <c r="O153" s="1019"/>
      <c r="P153" s="1019"/>
      <c r="Q153" s="1019"/>
      <c r="R153" s="1019"/>
      <c r="S153" s="1019"/>
      <c r="T153" s="1019"/>
      <c r="U153" s="1042">
        <v>0.52083333333333304</v>
      </c>
      <c r="V153" s="763" t="s">
        <v>4944</v>
      </c>
      <c r="W153" s="763" t="s">
        <v>5171</v>
      </c>
      <c r="X153" s="985">
        <v>4.8611111111111382E-2</v>
      </c>
      <c r="Y153" s="780">
        <v>7.3379629629629628E-3</v>
      </c>
      <c r="Z153" s="985">
        <v>5.5949074074074345E-2</v>
      </c>
      <c r="AA153" s="988">
        <v>18.618121638394705</v>
      </c>
      <c r="AB153" s="1041"/>
      <c r="AC153" s="1019"/>
      <c r="AD153" s="1019"/>
      <c r="AE153" s="1019"/>
      <c r="AF153" s="1019"/>
      <c r="AG153" s="1019"/>
      <c r="AH153" s="992"/>
      <c r="AI153" s="1041"/>
      <c r="AJ153" s="1019"/>
      <c r="AK153" s="1019"/>
      <c r="AL153" s="1024"/>
      <c r="AM153" s="1019"/>
      <c r="AN153" s="1019"/>
      <c r="AO153" s="986"/>
      <c r="AP153" s="987">
        <v>0.59761574074074075</v>
      </c>
      <c r="AQ153" s="763" t="s">
        <v>5172</v>
      </c>
      <c r="AR153" s="763" t="s">
        <v>5173</v>
      </c>
      <c r="AS153" s="985">
        <v>3.877314814814814E-2</v>
      </c>
      <c r="AT153" s="780">
        <v>1.7361111111110494E-3</v>
      </c>
      <c r="AU153" s="985">
        <v>4.0509259259259189E-2</v>
      </c>
      <c r="AV153" s="986">
        <v>15.428571428571429</v>
      </c>
      <c r="AW153" s="989">
        <v>17.278617710583152</v>
      </c>
      <c r="AX153" s="1013"/>
      <c r="AY153" s="960"/>
      <c r="AZ153" s="991">
        <v>40</v>
      </c>
      <c r="BA153" s="992">
        <v>130</v>
      </c>
      <c r="BB153" s="992">
        <v>-30.383333333333333</v>
      </c>
      <c r="BC153" s="993">
        <v>139.61666666666667</v>
      </c>
    </row>
    <row r="154" spans="1:55" s="345" customFormat="1">
      <c r="A154" s="628">
        <v>16</v>
      </c>
      <c r="B154" s="630" t="s">
        <v>3915</v>
      </c>
      <c r="C154" s="630">
        <v>302</v>
      </c>
      <c r="D154" s="631" t="s">
        <v>5174</v>
      </c>
      <c r="E154" s="631" t="s">
        <v>375</v>
      </c>
      <c r="F154" s="650"/>
      <c r="G154" s="1040"/>
      <c r="H154" s="1041"/>
      <c r="I154" s="1041"/>
      <c r="J154" s="1041"/>
      <c r="K154" s="1041"/>
      <c r="L154" s="1041"/>
      <c r="M154" s="1019"/>
      <c r="N154" s="1001"/>
      <c r="O154" s="1019"/>
      <c r="P154" s="1019"/>
      <c r="Q154" s="1019"/>
      <c r="R154" s="1019"/>
      <c r="S154" s="1019"/>
      <c r="T154" s="1019"/>
      <c r="U154" s="1042">
        <v>0.52083333333333304</v>
      </c>
      <c r="V154" s="763" t="s">
        <v>5175</v>
      </c>
      <c r="W154" s="763" t="s">
        <v>5176</v>
      </c>
      <c r="X154" s="985">
        <v>5.4537037037037384E-2</v>
      </c>
      <c r="Y154" s="780">
        <v>6.0416666666666119E-3</v>
      </c>
      <c r="Z154" s="985">
        <v>6.0578703703703995E-2</v>
      </c>
      <c r="AA154" s="988">
        <v>17.195261750095529</v>
      </c>
      <c r="AB154" s="1041"/>
      <c r="AC154" s="1019"/>
      <c r="AD154" s="1019"/>
      <c r="AE154" s="1019"/>
      <c r="AF154" s="1019"/>
      <c r="AG154" s="1019"/>
      <c r="AH154" s="992"/>
      <c r="AI154" s="1041"/>
      <c r="AJ154" s="1019"/>
      <c r="AK154" s="1019"/>
      <c r="AL154" s="1024"/>
      <c r="AM154" s="1019"/>
      <c r="AN154" s="1019"/>
      <c r="AO154" s="986"/>
      <c r="AP154" s="987">
        <v>0.6022453703703704</v>
      </c>
      <c r="AQ154" s="763" t="s">
        <v>5177</v>
      </c>
      <c r="AR154" s="763" t="s">
        <v>5178</v>
      </c>
      <c r="AS154" s="985">
        <v>3.4803240740740704E-2</v>
      </c>
      <c r="AT154" s="780">
        <v>3.9814814814814747E-3</v>
      </c>
      <c r="AU154" s="985">
        <v>3.8784722222222179E-2</v>
      </c>
      <c r="AV154" s="986">
        <v>16.114592658907789</v>
      </c>
      <c r="AW154" s="989">
        <v>16.773442050087361</v>
      </c>
      <c r="AX154" s="1013"/>
      <c r="AY154" s="960"/>
      <c r="AZ154" s="991">
        <v>40</v>
      </c>
      <c r="BA154" s="992">
        <v>125</v>
      </c>
      <c r="BB154" s="992">
        <v>-34.56666666666667</v>
      </c>
      <c r="BC154" s="993">
        <v>130.43333333333334</v>
      </c>
    </row>
    <row r="155" spans="1:55" s="345" customFormat="1">
      <c r="A155" s="628">
        <v>17</v>
      </c>
      <c r="B155" s="630" t="s">
        <v>3915</v>
      </c>
      <c r="C155" s="630">
        <v>400</v>
      </c>
      <c r="D155" s="631" t="s">
        <v>368</v>
      </c>
      <c r="E155" s="631" t="s">
        <v>5179</v>
      </c>
      <c r="F155" s="650"/>
      <c r="G155" s="1040"/>
      <c r="H155" s="1041"/>
      <c r="I155" s="1041"/>
      <c r="J155" s="1041"/>
      <c r="K155" s="1041"/>
      <c r="L155" s="1041"/>
      <c r="M155" s="1019"/>
      <c r="N155" s="1001"/>
      <c r="O155" s="1019"/>
      <c r="P155" s="1019"/>
      <c r="Q155" s="1019"/>
      <c r="R155" s="1019"/>
      <c r="S155" s="1019"/>
      <c r="T155" s="1019"/>
      <c r="U155" s="1042">
        <v>0.52083333333333304</v>
      </c>
      <c r="V155" s="763" t="s">
        <v>4944</v>
      </c>
      <c r="W155" s="763" t="s">
        <v>4762</v>
      </c>
      <c r="X155" s="985">
        <v>4.8611111111111382E-2</v>
      </c>
      <c r="Y155" s="780">
        <v>4.0277777777778523E-3</v>
      </c>
      <c r="Z155" s="985">
        <v>5.2638888888889235E-2</v>
      </c>
      <c r="AA155" s="988">
        <v>19.788918205804748</v>
      </c>
      <c r="AB155" s="1041"/>
      <c r="AC155" s="1019"/>
      <c r="AD155" s="1019"/>
      <c r="AE155" s="1019"/>
      <c r="AF155" s="1019"/>
      <c r="AG155" s="1019"/>
      <c r="AH155" s="992"/>
      <c r="AI155" s="1041"/>
      <c r="AJ155" s="1019"/>
      <c r="AK155" s="1019"/>
      <c r="AL155" s="1024"/>
      <c r="AM155" s="1019"/>
      <c r="AN155" s="1019"/>
      <c r="AO155" s="986"/>
      <c r="AP155" s="987">
        <v>0.59430555555555564</v>
      </c>
      <c r="AQ155" s="763" t="s">
        <v>5180</v>
      </c>
      <c r="AR155" s="763" t="s">
        <v>4476</v>
      </c>
      <c r="AS155" s="985">
        <v>4.5509259259259194E-2</v>
      </c>
      <c r="AT155" s="780">
        <v>4.9189814814815103E-3</v>
      </c>
      <c r="AU155" s="985">
        <v>5.0428240740740704E-2</v>
      </c>
      <c r="AV155" s="986">
        <v>12.393848978655038</v>
      </c>
      <c r="AW155" s="989">
        <v>16.170690623245367</v>
      </c>
      <c r="AX155" s="1013"/>
      <c r="AY155" s="960"/>
      <c r="AZ155" s="991">
        <v>40</v>
      </c>
      <c r="BA155" s="992">
        <v>120</v>
      </c>
      <c r="BB155" s="992">
        <v>-39.9</v>
      </c>
      <c r="BC155" s="993">
        <v>120.1</v>
      </c>
    </row>
    <row r="156" spans="1:55" s="345" customFormat="1">
      <c r="A156" s="628">
        <v>18</v>
      </c>
      <c r="B156" s="630" t="s">
        <v>3915</v>
      </c>
      <c r="C156" s="630">
        <v>359</v>
      </c>
      <c r="D156" s="631" t="s">
        <v>4387</v>
      </c>
      <c r="E156" s="631" t="s">
        <v>259</v>
      </c>
      <c r="F156" s="650"/>
      <c r="G156" s="1040"/>
      <c r="H156" s="1041"/>
      <c r="I156" s="1041"/>
      <c r="J156" s="1041"/>
      <c r="K156" s="1041"/>
      <c r="L156" s="1041"/>
      <c r="M156" s="1019"/>
      <c r="N156" s="1001"/>
      <c r="O156" s="1019"/>
      <c r="P156" s="1019"/>
      <c r="Q156" s="1019"/>
      <c r="R156" s="1019"/>
      <c r="S156" s="1019"/>
      <c r="T156" s="1019"/>
      <c r="U156" s="1042">
        <v>0.52083333333333304</v>
      </c>
      <c r="V156" s="763" t="s">
        <v>5181</v>
      </c>
      <c r="W156" s="763" t="s">
        <v>5182</v>
      </c>
      <c r="X156" s="985">
        <v>6.4305555555555838E-2</v>
      </c>
      <c r="Y156" s="780">
        <v>2.9050925925926396E-3</v>
      </c>
      <c r="Z156" s="985">
        <v>6.7210648148148477E-2</v>
      </c>
      <c r="AA156" s="988">
        <v>15.498536249354226</v>
      </c>
      <c r="AB156" s="1041"/>
      <c r="AC156" s="1019"/>
      <c r="AD156" s="1019"/>
      <c r="AE156" s="1019"/>
      <c r="AF156" s="1019"/>
      <c r="AG156" s="1019"/>
      <c r="AH156" s="992"/>
      <c r="AI156" s="1041"/>
      <c r="AJ156" s="1019"/>
      <c r="AK156" s="1019"/>
      <c r="AL156" s="1024"/>
      <c r="AM156" s="1019"/>
      <c r="AN156" s="1019"/>
      <c r="AO156" s="986"/>
      <c r="AP156" s="987">
        <v>0.60887731481481489</v>
      </c>
      <c r="AQ156" s="763" t="s">
        <v>5183</v>
      </c>
      <c r="AR156" s="763" t="s">
        <v>5184</v>
      </c>
      <c r="AS156" s="985">
        <v>3.7812499999999916E-2</v>
      </c>
      <c r="AT156" s="780">
        <v>2.2337962962962754E-3</v>
      </c>
      <c r="AU156" s="985">
        <v>4.0046296296296191E-2</v>
      </c>
      <c r="AV156" s="986">
        <v>15.606936416184972</v>
      </c>
      <c r="AW156" s="989">
        <v>15.539009388151507</v>
      </c>
      <c r="AX156" s="1013"/>
      <c r="AY156" s="960"/>
      <c r="AZ156" s="991">
        <v>40</v>
      </c>
      <c r="BA156" s="992">
        <v>115</v>
      </c>
      <c r="BB156" s="992">
        <v>-45.93333333333333</v>
      </c>
      <c r="BC156" s="993">
        <v>109.06666666666666</v>
      </c>
    </row>
    <row r="157" spans="1:55" s="345" customFormat="1">
      <c r="A157" s="628">
        <v>19</v>
      </c>
      <c r="B157" s="630" t="s">
        <v>3915</v>
      </c>
      <c r="C157" s="630">
        <v>341</v>
      </c>
      <c r="D157" s="631" t="s">
        <v>4369</v>
      </c>
      <c r="E157" s="631" t="s">
        <v>4171</v>
      </c>
      <c r="F157" s="650"/>
      <c r="G157" s="1040"/>
      <c r="H157" s="1041"/>
      <c r="I157" s="1041"/>
      <c r="J157" s="1041"/>
      <c r="K157" s="1041"/>
      <c r="L157" s="1041"/>
      <c r="M157" s="1019"/>
      <c r="N157" s="1001"/>
      <c r="O157" s="1019"/>
      <c r="P157" s="1019"/>
      <c r="Q157" s="1019"/>
      <c r="R157" s="1019"/>
      <c r="S157" s="1019"/>
      <c r="T157" s="1019"/>
      <c r="U157" s="1042">
        <v>0.52083333333333304</v>
      </c>
      <c r="V157" s="763" t="s">
        <v>5185</v>
      </c>
      <c r="W157" s="763" t="s">
        <v>5186</v>
      </c>
      <c r="X157" s="985">
        <v>6.4872685185185408E-2</v>
      </c>
      <c r="Y157" s="780">
        <v>2.5231481481482465E-3</v>
      </c>
      <c r="Z157" s="985">
        <v>6.7395833333333655E-2</v>
      </c>
      <c r="AA157" s="988">
        <v>15.45595054095827</v>
      </c>
      <c r="AB157" s="1041"/>
      <c r="AC157" s="1019"/>
      <c r="AD157" s="1019"/>
      <c r="AE157" s="1019"/>
      <c r="AF157" s="1019"/>
      <c r="AG157" s="1019"/>
      <c r="AH157" s="992"/>
      <c r="AI157" s="1041"/>
      <c r="AJ157" s="1019"/>
      <c r="AK157" s="1019"/>
      <c r="AL157" s="1024"/>
      <c r="AM157" s="1019"/>
      <c r="AN157" s="1019"/>
      <c r="AO157" s="986"/>
      <c r="AP157" s="987">
        <v>0.60906250000000006</v>
      </c>
      <c r="AQ157" s="763" t="s">
        <v>5187</v>
      </c>
      <c r="AR157" s="1078">
        <v>0.65826388888888887</v>
      </c>
      <c r="AS157" s="985">
        <v>4.759259259259252E-2</v>
      </c>
      <c r="AT157" s="780">
        <v>1.6087962962962887E-3</v>
      </c>
      <c r="AU157" s="985">
        <v>4.2256944444444389E-2</v>
      </c>
      <c r="AV157" s="986">
        <v>14.790468364831552</v>
      </c>
      <c r="AW157" s="989">
        <v>15.199493350221658</v>
      </c>
      <c r="AX157" s="1013"/>
      <c r="AY157" s="960"/>
      <c r="AZ157" s="991">
        <v>40</v>
      </c>
      <c r="BA157" s="992">
        <v>110</v>
      </c>
      <c r="BB157" s="992">
        <v>-49.383333333333333</v>
      </c>
      <c r="BC157" s="993">
        <v>100.61666666666667</v>
      </c>
    </row>
    <row r="158" spans="1:55" s="345" customFormat="1">
      <c r="A158" s="628">
        <v>20</v>
      </c>
      <c r="B158" s="630" t="s">
        <v>3915</v>
      </c>
      <c r="C158" s="630">
        <v>69</v>
      </c>
      <c r="D158" s="631" t="s">
        <v>5188</v>
      </c>
      <c r="E158" s="631" t="s">
        <v>5189</v>
      </c>
      <c r="F158" s="650"/>
      <c r="G158" s="1040"/>
      <c r="H158" s="1041"/>
      <c r="I158" s="1041"/>
      <c r="J158" s="1041"/>
      <c r="K158" s="1041"/>
      <c r="L158" s="1041"/>
      <c r="M158" s="1019"/>
      <c r="N158" s="1001"/>
      <c r="O158" s="1019"/>
      <c r="P158" s="1019"/>
      <c r="Q158" s="1019"/>
      <c r="R158" s="1019"/>
      <c r="S158" s="1019"/>
      <c r="T158" s="1019"/>
      <c r="U158" s="1042">
        <v>0.52083333333333304</v>
      </c>
      <c r="V158" s="763" t="s">
        <v>5190</v>
      </c>
      <c r="W158" s="763" t="s">
        <v>5191</v>
      </c>
      <c r="X158" s="985">
        <v>5.1967592592592871E-2</v>
      </c>
      <c r="Y158" s="780">
        <v>1.5023148148148202E-2</v>
      </c>
      <c r="Z158" s="985">
        <v>6.6990740740741073E-2</v>
      </c>
      <c r="AA158" s="988">
        <v>15.549412577747061</v>
      </c>
      <c r="AB158" s="1041"/>
      <c r="AC158" s="1019"/>
      <c r="AD158" s="1019"/>
      <c r="AE158" s="1019"/>
      <c r="AF158" s="1019"/>
      <c r="AG158" s="1019"/>
      <c r="AH158" s="992"/>
      <c r="AI158" s="1041"/>
      <c r="AJ158" s="1019"/>
      <c r="AK158" s="1019"/>
      <c r="AL158" s="1024"/>
      <c r="AM158" s="1019"/>
      <c r="AN158" s="1019"/>
      <c r="AO158" s="986"/>
      <c r="AP158" s="987">
        <v>0.60865740740740748</v>
      </c>
      <c r="AQ158" s="763" t="s">
        <v>5192</v>
      </c>
      <c r="AR158" s="763" t="s">
        <v>5193</v>
      </c>
      <c r="AS158" s="985">
        <v>3.891203703703694E-2</v>
      </c>
      <c r="AT158" s="780">
        <v>4.8958333333333215E-3</v>
      </c>
      <c r="AU158" s="985">
        <v>4.3807870370370261E-2</v>
      </c>
      <c r="AV158" s="986">
        <v>14.266842800528401</v>
      </c>
      <c r="AW158" s="989">
        <v>15.042306486994672</v>
      </c>
      <c r="AX158" s="1013"/>
      <c r="AY158" s="960"/>
      <c r="AZ158" s="991">
        <v>40</v>
      </c>
      <c r="BA158" s="992">
        <v>105</v>
      </c>
      <c r="BB158" s="992">
        <v>-51.033333333333331</v>
      </c>
      <c r="BC158" s="993">
        <v>93.966666666666669</v>
      </c>
    </row>
    <row r="159" spans="1:55" s="345" customFormat="1">
      <c r="A159" s="628">
        <v>21</v>
      </c>
      <c r="B159" s="630" t="s">
        <v>3915</v>
      </c>
      <c r="C159" s="630">
        <v>246</v>
      </c>
      <c r="D159" s="631" t="s">
        <v>5194</v>
      </c>
      <c r="E159" s="631" t="s">
        <v>4210</v>
      </c>
      <c r="F159" s="650"/>
      <c r="G159" s="1040"/>
      <c r="H159" s="1041"/>
      <c r="I159" s="1041"/>
      <c r="J159" s="1041"/>
      <c r="K159" s="1041"/>
      <c r="L159" s="1041"/>
      <c r="M159" s="1019"/>
      <c r="N159" s="1001"/>
      <c r="O159" s="1019"/>
      <c r="P159" s="1019"/>
      <c r="Q159" s="1019"/>
      <c r="R159" s="1019"/>
      <c r="S159" s="1019"/>
      <c r="T159" s="1019"/>
      <c r="U159" s="1042">
        <v>0.52083333333333304</v>
      </c>
      <c r="V159" s="763" t="s">
        <v>5195</v>
      </c>
      <c r="W159" s="763" t="s">
        <v>5196</v>
      </c>
      <c r="X159" s="985">
        <v>6.4317129629629988E-2</v>
      </c>
      <c r="Y159" s="780">
        <v>4.1435185185184631E-3</v>
      </c>
      <c r="Z159" s="985">
        <v>6.8460648148148451E-2</v>
      </c>
      <c r="AA159" s="988">
        <v>15.215553677092139</v>
      </c>
      <c r="AB159" s="1041"/>
      <c r="AC159" s="1019"/>
      <c r="AD159" s="1019"/>
      <c r="AE159" s="1019"/>
      <c r="AF159" s="1019"/>
      <c r="AG159" s="1019"/>
      <c r="AH159" s="992"/>
      <c r="AI159" s="1041"/>
      <c r="AJ159" s="1019"/>
      <c r="AK159" s="1019"/>
      <c r="AL159" s="1024"/>
      <c r="AM159" s="1019"/>
      <c r="AN159" s="1019"/>
      <c r="AO159" s="986"/>
      <c r="AP159" s="987">
        <v>0.61012731481481486</v>
      </c>
      <c r="AQ159" s="763" t="s">
        <v>5197</v>
      </c>
      <c r="AR159" s="763" t="s">
        <v>5044</v>
      </c>
      <c r="AS159" s="985">
        <v>3.7164351851851851E-2</v>
      </c>
      <c r="AT159" s="780">
        <v>5.5208333333333082E-3</v>
      </c>
      <c r="AU159" s="985">
        <v>4.2685185185185159E-2</v>
      </c>
      <c r="AV159" s="986">
        <v>14.642082429501084</v>
      </c>
      <c r="AW159" s="989">
        <v>14.99531396438613</v>
      </c>
      <c r="AX159" s="1013"/>
      <c r="AY159" s="960"/>
      <c r="AZ159" s="991">
        <v>40</v>
      </c>
      <c r="BA159" s="992">
        <v>100</v>
      </c>
      <c r="BB159" s="992">
        <v>-51.533333333333331</v>
      </c>
      <c r="BC159" s="993">
        <v>88.466666666666683</v>
      </c>
    </row>
    <row r="160" spans="1:55" s="345" customFormat="1">
      <c r="A160" s="628">
        <v>22</v>
      </c>
      <c r="B160" s="630" t="s">
        <v>3915</v>
      </c>
      <c r="C160" s="630">
        <v>320</v>
      </c>
      <c r="D160" s="631" t="s">
        <v>5198</v>
      </c>
      <c r="E160" s="631" t="s">
        <v>387</v>
      </c>
      <c r="F160" s="650"/>
      <c r="G160" s="1040"/>
      <c r="H160" s="1041"/>
      <c r="I160" s="1041"/>
      <c r="J160" s="1041"/>
      <c r="K160" s="1041"/>
      <c r="L160" s="1041"/>
      <c r="M160" s="1019"/>
      <c r="N160" s="1001"/>
      <c r="O160" s="1019"/>
      <c r="P160" s="1019"/>
      <c r="Q160" s="1019"/>
      <c r="R160" s="1019"/>
      <c r="S160" s="1019"/>
      <c r="T160" s="1019"/>
      <c r="U160" s="1042">
        <v>0.52083333333333304</v>
      </c>
      <c r="V160" s="763" t="s">
        <v>5199</v>
      </c>
      <c r="W160" s="763" t="s">
        <v>5200</v>
      </c>
      <c r="X160" s="985">
        <v>7.0138888888889195E-2</v>
      </c>
      <c r="Y160" s="780">
        <v>3.460648148148171E-3</v>
      </c>
      <c r="Z160" s="985">
        <v>7.3599537037037366E-2</v>
      </c>
      <c r="AA160" s="988">
        <v>14.153168737222835</v>
      </c>
      <c r="AB160" s="1041"/>
      <c r="AC160" s="1019"/>
      <c r="AD160" s="1019"/>
      <c r="AE160" s="1019"/>
      <c r="AF160" s="1019"/>
      <c r="AG160" s="1019"/>
      <c r="AH160" s="992"/>
      <c r="AI160" s="1041"/>
      <c r="AJ160" s="1019"/>
      <c r="AK160" s="1019"/>
      <c r="AL160" s="1024"/>
      <c r="AM160" s="1019"/>
      <c r="AN160" s="1019"/>
      <c r="AO160" s="986"/>
      <c r="AP160" s="987">
        <v>0.61526620370370377</v>
      </c>
      <c r="AQ160" s="763" t="s">
        <v>5201</v>
      </c>
      <c r="AR160" s="763" t="s">
        <v>5202</v>
      </c>
      <c r="AS160" s="985">
        <v>4.0983796296296227E-2</v>
      </c>
      <c r="AT160" s="780">
        <v>3.4027777777777546E-3</v>
      </c>
      <c r="AU160" s="985">
        <v>4.4386574074073981E-2</v>
      </c>
      <c r="AV160" s="986">
        <v>14.080834419817471</v>
      </c>
      <c r="AW160" s="989">
        <v>14.125956444967629</v>
      </c>
      <c r="AX160" s="1013"/>
      <c r="AY160" s="960"/>
      <c r="AZ160" s="991">
        <v>40</v>
      </c>
      <c r="BA160" s="992">
        <v>95</v>
      </c>
      <c r="BB160" s="992">
        <v>-61.383333333333333</v>
      </c>
      <c r="BC160" s="993">
        <v>73.616666666666674</v>
      </c>
    </row>
    <row r="161" spans="1:56" s="345" customFormat="1">
      <c r="A161" s="628">
        <v>23</v>
      </c>
      <c r="B161" s="630" t="s">
        <v>3915</v>
      </c>
      <c r="C161" s="630">
        <v>303</v>
      </c>
      <c r="D161" s="631" t="s">
        <v>5203</v>
      </c>
      <c r="E161" s="631" t="s">
        <v>5204</v>
      </c>
      <c r="F161" s="650"/>
      <c r="G161" s="1040"/>
      <c r="H161" s="1041"/>
      <c r="I161" s="1041"/>
      <c r="J161" s="1041"/>
      <c r="K161" s="1041"/>
      <c r="L161" s="1041"/>
      <c r="M161" s="1019"/>
      <c r="N161" s="1001"/>
      <c r="O161" s="1019"/>
      <c r="P161" s="1019"/>
      <c r="Q161" s="1019"/>
      <c r="R161" s="1019"/>
      <c r="S161" s="1019"/>
      <c r="T161" s="1019"/>
      <c r="U161" s="1042">
        <v>0.52083333333333304</v>
      </c>
      <c r="V161" s="763" t="s">
        <v>5205</v>
      </c>
      <c r="W161" s="763" t="s">
        <v>5206</v>
      </c>
      <c r="X161" s="985">
        <v>6.9409722222222525E-2</v>
      </c>
      <c r="Y161" s="780">
        <v>8.0439814814814437E-3</v>
      </c>
      <c r="Z161" s="985">
        <v>7.7453703703703969E-2</v>
      </c>
      <c r="AA161" s="988">
        <v>13.448894202032276</v>
      </c>
      <c r="AB161" s="1041"/>
      <c r="AC161" s="1019"/>
      <c r="AD161" s="1019"/>
      <c r="AE161" s="1019"/>
      <c r="AF161" s="1019"/>
      <c r="AG161" s="1019"/>
      <c r="AH161" s="992"/>
      <c r="AI161" s="1041"/>
      <c r="AJ161" s="1019"/>
      <c r="AK161" s="1019"/>
      <c r="AL161" s="1024"/>
      <c r="AM161" s="1019"/>
      <c r="AN161" s="1019"/>
      <c r="AO161" s="986"/>
      <c r="AP161" s="987">
        <v>0.61912037037037038</v>
      </c>
      <c r="AQ161" s="763" t="s">
        <v>5207</v>
      </c>
      <c r="AR161" s="763" t="s">
        <v>5208</v>
      </c>
      <c r="AS161" s="985">
        <v>4.3634259259259234E-2</v>
      </c>
      <c r="AT161" s="780">
        <v>2.5810185185185519E-3</v>
      </c>
      <c r="AU161" s="985">
        <v>4.6215277777777786E-2</v>
      </c>
      <c r="AV161" s="986">
        <v>13.523666416228398</v>
      </c>
      <c r="AW161" s="989">
        <v>13.476836686944313</v>
      </c>
      <c r="AX161" s="1013"/>
      <c r="AY161" s="960"/>
      <c r="AZ161" s="991">
        <v>40</v>
      </c>
      <c r="BA161" s="992">
        <v>90</v>
      </c>
      <c r="BB161" s="992">
        <v>-69.566666666666663</v>
      </c>
      <c r="BC161" s="993">
        <v>60.433333333333337</v>
      </c>
    </row>
    <row r="162" spans="1:56" s="345" customFormat="1">
      <c r="A162" s="691">
        <v>24</v>
      </c>
      <c r="B162" s="650" t="s">
        <v>3915</v>
      </c>
      <c r="C162" s="650">
        <v>368</v>
      </c>
      <c r="D162" s="651" t="s">
        <v>4367</v>
      </c>
      <c r="E162" s="651" t="s">
        <v>3733</v>
      </c>
      <c r="F162" s="650" t="s">
        <v>4500</v>
      </c>
      <c r="G162" s="1076"/>
      <c r="H162" s="782"/>
      <c r="I162" s="782"/>
      <c r="J162" s="782"/>
      <c r="K162" s="782"/>
      <c r="L162" s="782"/>
      <c r="M162" s="1024"/>
      <c r="N162" s="1021"/>
      <c r="O162" s="1024"/>
      <c r="P162" s="1024"/>
      <c r="Q162" s="1024"/>
      <c r="R162" s="1024"/>
      <c r="S162" s="1024"/>
      <c r="T162" s="1024"/>
      <c r="U162" s="1077">
        <v>0.52083333333333304</v>
      </c>
      <c r="V162" s="764" t="s">
        <v>5209</v>
      </c>
      <c r="W162" s="764" t="s">
        <v>5210</v>
      </c>
      <c r="X162" s="780">
        <v>4.3043981481481808E-2</v>
      </c>
      <c r="Y162" s="780">
        <v>7.0601851851851416E-3</v>
      </c>
      <c r="Z162" s="780">
        <v>5.0104166666666949E-2</v>
      </c>
      <c r="AA162" s="1023">
        <v>20.79002079002079</v>
      </c>
      <c r="AB162" s="782"/>
      <c r="AC162" s="1024"/>
      <c r="AD162" s="1024"/>
      <c r="AE162" s="1024"/>
      <c r="AF162" s="1024"/>
      <c r="AG162" s="1024"/>
      <c r="AH162" s="1032"/>
      <c r="AI162" s="782"/>
      <c r="AJ162" s="1024"/>
      <c r="AK162" s="1024"/>
      <c r="AL162" s="1024"/>
      <c r="AM162" s="1024"/>
      <c r="AN162" s="1024"/>
      <c r="AO162" s="1027"/>
      <c r="AP162" s="1025">
        <v>0.59177083333333336</v>
      </c>
      <c r="AQ162" s="764" t="s">
        <v>5211</v>
      </c>
      <c r="AR162" s="764" t="s">
        <v>5212</v>
      </c>
      <c r="AS162" s="780">
        <v>2.8993055555555536E-2</v>
      </c>
      <c r="AT162" s="780">
        <v>5.3703703703703587E-3</v>
      </c>
      <c r="AU162" s="780">
        <v>3.4363425925925895E-2</v>
      </c>
      <c r="AV162" s="1027">
        <v>18.187942068036374</v>
      </c>
      <c r="AW162" s="1028">
        <v>19.731433269388877</v>
      </c>
      <c r="AX162" s="1029"/>
      <c r="AY162" s="1030"/>
      <c r="AZ162" s="1031"/>
      <c r="BA162" s="1032"/>
      <c r="BB162" s="1032"/>
      <c r="BC162" s="1033"/>
    </row>
    <row r="163" spans="1:56" s="345" customFormat="1">
      <c r="A163" s="691">
        <v>25</v>
      </c>
      <c r="B163" s="650" t="s">
        <v>3915</v>
      </c>
      <c r="C163" s="650">
        <v>54</v>
      </c>
      <c r="D163" s="651" t="s">
        <v>4372</v>
      </c>
      <c r="E163" s="651" t="s">
        <v>5213</v>
      </c>
      <c r="F163" s="650" t="s">
        <v>4500</v>
      </c>
      <c r="G163" s="1076"/>
      <c r="H163" s="782"/>
      <c r="I163" s="782"/>
      <c r="J163" s="782"/>
      <c r="K163" s="782"/>
      <c r="L163" s="782"/>
      <c r="M163" s="1024"/>
      <c r="N163" s="1021"/>
      <c r="O163" s="1024"/>
      <c r="P163" s="1024"/>
      <c r="Q163" s="1024"/>
      <c r="R163" s="1024"/>
      <c r="S163" s="1024"/>
      <c r="T163" s="1024"/>
      <c r="U163" s="1077">
        <v>0.52083333333333304</v>
      </c>
      <c r="V163" s="764" t="s">
        <v>5214</v>
      </c>
      <c r="W163" s="764" t="s">
        <v>5215</v>
      </c>
      <c r="X163" s="780">
        <v>4.3032407407407658E-2</v>
      </c>
      <c r="Y163" s="780">
        <v>1.5752314814814872E-2</v>
      </c>
      <c r="Z163" s="780">
        <v>5.878472222222253E-2</v>
      </c>
      <c r="AA163" s="1023">
        <v>17.720023626698172</v>
      </c>
      <c r="AB163" s="782"/>
      <c r="AC163" s="1024"/>
      <c r="AD163" s="1024"/>
      <c r="AE163" s="1024"/>
      <c r="AF163" s="1024"/>
      <c r="AG163" s="1024"/>
      <c r="AH163" s="1032"/>
      <c r="AI163" s="782"/>
      <c r="AJ163" s="1024"/>
      <c r="AK163" s="1024"/>
      <c r="AL163" s="1024"/>
      <c r="AM163" s="1024"/>
      <c r="AN163" s="1024"/>
      <c r="AO163" s="1027"/>
      <c r="AP163" s="1025">
        <v>0.60045138888888894</v>
      </c>
      <c r="AQ163" s="764" t="s">
        <v>5216</v>
      </c>
      <c r="AR163" s="764" t="s">
        <v>5217</v>
      </c>
      <c r="AS163" s="780">
        <v>3.13888888888888E-2</v>
      </c>
      <c r="AT163" s="780">
        <v>4.8032407407407884E-3</v>
      </c>
      <c r="AU163" s="780">
        <v>3.6192129629629588E-2</v>
      </c>
      <c r="AV163" s="1027">
        <v>17.26894787336105</v>
      </c>
      <c r="AW163" s="1028">
        <v>17.548135510601998</v>
      </c>
      <c r="AX163" s="1029"/>
      <c r="AY163" s="1030"/>
      <c r="AZ163" s="1031"/>
      <c r="BA163" s="1032"/>
      <c r="BB163" s="1032"/>
      <c r="BC163" s="1033"/>
    </row>
    <row r="164" spans="1:56" s="345" customFormat="1">
      <c r="A164" s="691">
        <v>26</v>
      </c>
      <c r="B164" s="650" t="s">
        <v>3915</v>
      </c>
      <c r="C164" s="650">
        <v>337</v>
      </c>
      <c r="D164" s="651" t="s">
        <v>5218</v>
      </c>
      <c r="E164" s="651" t="s">
        <v>881</v>
      </c>
      <c r="F164" s="650" t="s">
        <v>4500</v>
      </c>
      <c r="G164" s="1076"/>
      <c r="H164" s="782"/>
      <c r="I164" s="782"/>
      <c r="J164" s="782"/>
      <c r="K164" s="782"/>
      <c r="L164" s="782"/>
      <c r="M164" s="1024"/>
      <c r="N164" s="1021"/>
      <c r="O164" s="1024"/>
      <c r="P164" s="1024"/>
      <c r="Q164" s="1024"/>
      <c r="R164" s="1024"/>
      <c r="S164" s="1024"/>
      <c r="T164" s="1024"/>
      <c r="U164" s="1077"/>
      <c r="V164" s="764"/>
      <c r="W164" s="764"/>
      <c r="X164" s="780"/>
      <c r="Y164" s="780"/>
      <c r="Z164" s="780"/>
      <c r="AA164" s="1023"/>
      <c r="AB164" s="782"/>
      <c r="AC164" s="1024"/>
      <c r="AD164" s="1024"/>
      <c r="AE164" s="1024"/>
      <c r="AF164" s="1024"/>
      <c r="AG164" s="1024"/>
      <c r="AH164" s="1032"/>
      <c r="AI164" s="782"/>
      <c r="AJ164" s="1024"/>
      <c r="AK164" s="1024"/>
      <c r="AL164" s="1024"/>
      <c r="AM164" s="1024"/>
      <c r="AN164" s="1024"/>
      <c r="AO164" s="1027"/>
      <c r="AP164" s="1025"/>
      <c r="AQ164" s="764"/>
      <c r="AR164" s="764"/>
      <c r="AS164" s="780"/>
      <c r="AT164" s="780"/>
      <c r="AU164" s="780"/>
      <c r="AV164" s="1027"/>
      <c r="AW164" s="1028"/>
      <c r="AX164" s="1029"/>
      <c r="AY164" s="1030"/>
      <c r="AZ164" s="1031"/>
      <c r="BA164" s="1032"/>
      <c r="BB164" s="1032"/>
      <c r="BC164" s="1033"/>
    </row>
    <row r="165" spans="1:56" s="345" customFormat="1">
      <c r="A165" s="691">
        <v>27</v>
      </c>
      <c r="B165" s="650" t="s">
        <v>3915</v>
      </c>
      <c r="C165" s="650">
        <v>414</v>
      </c>
      <c r="D165" s="651" t="s">
        <v>5219</v>
      </c>
      <c r="E165" s="651" t="s">
        <v>5220</v>
      </c>
      <c r="F165" s="650" t="s">
        <v>83</v>
      </c>
      <c r="G165" s="1076"/>
      <c r="H165" s="782"/>
      <c r="I165" s="782"/>
      <c r="J165" s="782"/>
      <c r="K165" s="782"/>
      <c r="L165" s="782"/>
      <c r="M165" s="1024"/>
      <c r="N165" s="1021"/>
      <c r="O165" s="1024"/>
      <c r="P165" s="1024"/>
      <c r="Q165" s="1024"/>
      <c r="R165" s="1024"/>
      <c r="S165" s="1024"/>
      <c r="T165" s="1024"/>
      <c r="U165" s="1077">
        <v>0.52083333333333304</v>
      </c>
      <c r="V165" s="764" t="s">
        <v>5221</v>
      </c>
      <c r="W165" s="764" t="s">
        <v>5222</v>
      </c>
      <c r="X165" s="780">
        <v>5.5381944444444775E-2</v>
      </c>
      <c r="Y165" s="780">
        <v>1.979166666666643E-3</v>
      </c>
      <c r="Z165" s="780">
        <v>5.7361111111111418E-2</v>
      </c>
      <c r="AA165" s="1023">
        <v>18.159806295399516</v>
      </c>
      <c r="AB165" s="782"/>
      <c r="AC165" s="1024"/>
      <c r="AD165" s="1024"/>
      <c r="AE165" s="1024"/>
      <c r="AF165" s="1024"/>
      <c r="AG165" s="1024"/>
      <c r="AH165" s="1032"/>
      <c r="AI165" s="782"/>
      <c r="AJ165" s="1024"/>
      <c r="AK165" s="1024"/>
      <c r="AL165" s="1024"/>
      <c r="AM165" s="1024"/>
      <c r="AN165" s="1024"/>
      <c r="AO165" s="1027"/>
      <c r="AP165" s="1025">
        <v>0.59902777777777783</v>
      </c>
      <c r="AQ165" s="764"/>
      <c r="AR165" s="764"/>
      <c r="AS165" s="780"/>
      <c r="AT165" s="780"/>
      <c r="AU165" s="780"/>
      <c r="AV165" s="1027"/>
      <c r="AW165" s="1028"/>
      <c r="AX165" s="1029"/>
      <c r="AY165" s="1030"/>
      <c r="AZ165" s="1031"/>
      <c r="BA165" s="1032"/>
      <c r="BB165" s="1032"/>
      <c r="BC165" s="1033"/>
    </row>
    <row r="166" spans="1:56">
      <c r="A166" s="882"/>
      <c r="B166" s="1050" t="s">
        <v>434</v>
      </c>
      <c r="C166" s="883"/>
      <c r="D166" s="883"/>
      <c r="E166" s="883"/>
      <c r="F166" s="1051"/>
      <c r="G166" s="1052"/>
      <c r="H166" s="1053"/>
      <c r="I166" s="1053"/>
      <c r="J166" s="1053"/>
      <c r="K166" s="1053"/>
      <c r="L166" s="1053"/>
      <c r="M166" s="1054"/>
      <c r="N166" s="1055"/>
      <c r="O166" s="1054"/>
      <c r="P166" s="1054"/>
      <c r="Q166" s="1054"/>
      <c r="R166" s="1054"/>
      <c r="S166" s="1054"/>
      <c r="T166" s="1054"/>
      <c r="U166" s="1052"/>
      <c r="V166" s="1054"/>
      <c r="W166" s="1054"/>
      <c r="X166" s="1054"/>
      <c r="Y166" s="1054"/>
      <c r="Z166" s="1054"/>
      <c r="AA166" s="1054"/>
      <c r="AB166" s="1053"/>
      <c r="AC166" s="1054"/>
      <c r="AD166" s="1054"/>
      <c r="AE166" s="1054"/>
      <c r="AF166" s="1054"/>
      <c r="AG166" s="1054"/>
      <c r="AH166" s="1056"/>
      <c r="AI166" s="1053"/>
      <c r="AJ166" s="1054"/>
      <c r="AK166" s="1054"/>
      <c r="AL166" s="1057"/>
      <c r="AM166" s="1054"/>
      <c r="AN166" s="1054"/>
      <c r="AO166" s="1058"/>
      <c r="AP166" s="1059"/>
      <c r="AQ166" s="883"/>
      <c r="AR166" s="883"/>
      <c r="AS166" s="883"/>
      <c r="AT166" s="883"/>
      <c r="AU166" s="883"/>
      <c r="AV166" s="1058"/>
      <c r="AW166" s="1058"/>
      <c r="AX166" s="1013"/>
      <c r="AY166" s="960"/>
      <c r="AZ166" s="1053" t="s">
        <v>5223</v>
      </c>
      <c r="BA166" s="1056"/>
      <c r="BB166" s="1056"/>
      <c r="BC166" s="1056"/>
    </row>
    <row r="167" spans="1:56" s="345" customFormat="1">
      <c r="A167" s="628">
        <v>1</v>
      </c>
      <c r="B167" s="630" t="s">
        <v>3915</v>
      </c>
      <c r="C167" s="630">
        <v>405</v>
      </c>
      <c r="D167" s="631" t="s">
        <v>5224</v>
      </c>
      <c r="E167" s="631" t="s">
        <v>5225</v>
      </c>
      <c r="F167" s="650"/>
      <c r="G167" s="1040"/>
      <c r="H167" s="1041"/>
      <c r="I167" s="1041"/>
      <c r="J167" s="1041"/>
      <c r="K167" s="1041"/>
      <c r="L167" s="1041"/>
      <c r="M167" s="1019"/>
      <c r="N167" s="1001"/>
      <c r="O167" s="1019"/>
      <c r="P167" s="1019"/>
      <c r="Q167" s="1019"/>
      <c r="R167" s="1019"/>
      <c r="S167" s="1019"/>
      <c r="T167" s="1019"/>
      <c r="U167" s="1040"/>
      <c r="V167" s="1019"/>
      <c r="W167" s="1019"/>
      <c r="X167" s="1019"/>
      <c r="Y167" s="1019"/>
      <c r="Z167" s="1019"/>
      <c r="AA167" s="1019"/>
      <c r="AB167" s="1041"/>
      <c r="AC167" s="1019"/>
      <c r="AD167" s="1019"/>
      <c r="AE167" s="1019"/>
      <c r="AF167" s="1019"/>
      <c r="AG167" s="1019"/>
      <c r="AH167" s="992"/>
      <c r="AI167" s="1060">
        <v>0.53125</v>
      </c>
      <c r="AJ167" s="991" t="s">
        <v>5226</v>
      </c>
      <c r="AK167" s="991" t="s">
        <v>5227</v>
      </c>
      <c r="AL167" s="1041">
        <v>5.2187499999999942E-2</v>
      </c>
      <c r="AM167" s="782">
        <v>1.8981481481481488E-3</v>
      </c>
      <c r="AN167" s="1041">
        <v>5.4085648148148091E-2</v>
      </c>
      <c r="AO167" s="986">
        <v>15.407661031457309</v>
      </c>
      <c r="AP167" s="985"/>
      <c r="AQ167" s="630"/>
      <c r="AR167" s="630"/>
      <c r="AS167" s="630"/>
      <c r="AT167" s="630"/>
      <c r="AU167" s="630"/>
      <c r="AV167" s="1020"/>
      <c r="AW167" s="989">
        <v>15.407661031457309</v>
      </c>
      <c r="AX167" s="1013"/>
      <c r="AY167" s="960"/>
      <c r="AZ167" s="991">
        <v>20</v>
      </c>
      <c r="BA167" s="992">
        <v>200</v>
      </c>
      <c r="BB167" s="992">
        <v>0</v>
      </c>
      <c r="BC167" s="993">
        <v>40</v>
      </c>
    </row>
    <row r="168" spans="1:56" s="345" customFormat="1">
      <c r="A168" s="628">
        <v>2</v>
      </c>
      <c r="B168" s="630" t="s">
        <v>3915</v>
      </c>
      <c r="C168" s="630">
        <v>406</v>
      </c>
      <c r="D168" s="631" t="s">
        <v>5228</v>
      </c>
      <c r="E168" s="631" t="s">
        <v>5229</v>
      </c>
      <c r="F168" s="650"/>
      <c r="G168" s="1040"/>
      <c r="H168" s="1041"/>
      <c r="I168" s="1041"/>
      <c r="J168" s="1041"/>
      <c r="K168" s="1041"/>
      <c r="L168" s="1041"/>
      <c r="M168" s="1019"/>
      <c r="N168" s="1001"/>
      <c r="O168" s="1019"/>
      <c r="P168" s="1019"/>
      <c r="Q168" s="1019"/>
      <c r="R168" s="1019"/>
      <c r="S168" s="1019"/>
      <c r="T168" s="1019"/>
      <c r="U168" s="1040"/>
      <c r="V168" s="1019"/>
      <c r="W168" s="1019"/>
      <c r="X168" s="1019"/>
      <c r="Y168" s="1019"/>
      <c r="Z168" s="1019"/>
      <c r="AA168" s="1019"/>
      <c r="AB168" s="1041"/>
      <c r="AC168" s="1019"/>
      <c r="AD168" s="1019"/>
      <c r="AE168" s="1019"/>
      <c r="AF168" s="1019"/>
      <c r="AG168" s="1019"/>
      <c r="AH168" s="992"/>
      <c r="AI168" s="1060">
        <v>0.53125</v>
      </c>
      <c r="AJ168" s="991" t="s">
        <v>5230</v>
      </c>
      <c r="AK168" s="991" t="s">
        <v>5231</v>
      </c>
      <c r="AL168" s="1041">
        <v>5.2071759259259331E-2</v>
      </c>
      <c r="AM168" s="782">
        <v>8.0208333333332549E-3</v>
      </c>
      <c r="AN168" s="1041">
        <v>6.0092592592592586E-2</v>
      </c>
      <c r="AO168" s="986">
        <v>13.86748844375963</v>
      </c>
      <c r="AP168" s="985"/>
      <c r="AQ168" s="630"/>
      <c r="AR168" s="630"/>
      <c r="AS168" s="630"/>
      <c r="AT168" s="630"/>
      <c r="AU168" s="630"/>
      <c r="AV168" s="1020"/>
      <c r="AW168" s="989">
        <v>13.86748844375963</v>
      </c>
      <c r="AX168" s="1013"/>
      <c r="AY168" s="960"/>
      <c r="AZ168" s="991">
        <v>20</v>
      </c>
      <c r="BA168" s="992">
        <v>195</v>
      </c>
      <c r="BB168" s="992">
        <v>-8.65</v>
      </c>
      <c r="BC168" s="993">
        <v>31.35</v>
      </c>
    </row>
    <row r="169" spans="1:56" s="345" customFormat="1" ht="13.5" thickBot="1">
      <c r="A169" s="628">
        <v>3</v>
      </c>
      <c r="B169" s="630" t="s">
        <v>3915</v>
      </c>
      <c r="C169" s="630">
        <v>401</v>
      </c>
      <c r="D169" s="631" t="s">
        <v>5232</v>
      </c>
      <c r="E169" s="631" t="s">
        <v>3813</v>
      </c>
      <c r="F169" s="650"/>
      <c r="G169" s="1040"/>
      <c r="H169" s="1041"/>
      <c r="I169" s="1041"/>
      <c r="J169" s="1041"/>
      <c r="K169" s="1041"/>
      <c r="L169" s="1041"/>
      <c r="M169" s="1019"/>
      <c r="N169" s="1001"/>
      <c r="O169" s="1019"/>
      <c r="P169" s="1019"/>
      <c r="Q169" s="1019"/>
      <c r="R169" s="1019"/>
      <c r="S169" s="1019"/>
      <c r="T169" s="1019"/>
      <c r="U169" s="1040"/>
      <c r="V169" s="1019"/>
      <c r="W169" s="1019"/>
      <c r="X169" s="1019"/>
      <c r="Y169" s="1019"/>
      <c r="Z169" s="1019"/>
      <c r="AA169" s="1019"/>
      <c r="AB169" s="1041"/>
      <c r="AC169" s="1019"/>
      <c r="AD169" s="1019"/>
      <c r="AE169" s="1019"/>
      <c r="AF169" s="1019"/>
      <c r="AG169" s="1019"/>
      <c r="AH169" s="992"/>
      <c r="AI169" s="1060">
        <v>0.53125</v>
      </c>
      <c r="AJ169" s="991" t="s">
        <v>5230</v>
      </c>
      <c r="AK169" s="991" t="s">
        <v>5233</v>
      </c>
      <c r="AL169" s="1041">
        <v>5.2071759259259331E-2</v>
      </c>
      <c r="AM169" s="782">
        <v>1.1180555555555527E-2</v>
      </c>
      <c r="AN169" s="1041">
        <v>6.3252314814814858E-2</v>
      </c>
      <c r="AO169" s="986">
        <v>13.174748398902105</v>
      </c>
      <c r="AP169" s="985"/>
      <c r="AQ169" s="630"/>
      <c r="AR169" s="630"/>
      <c r="AS169" s="630"/>
      <c r="AT169" s="630"/>
      <c r="AU169" s="630"/>
      <c r="AV169" s="1020"/>
      <c r="AW169" s="989">
        <v>13.174748398902105</v>
      </c>
      <c r="AX169" s="1013"/>
      <c r="AY169" s="960"/>
      <c r="AZ169" s="991">
        <v>20</v>
      </c>
      <c r="BA169" s="992">
        <v>190</v>
      </c>
      <c r="BB169" s="992">
        <v>-13.2</v>
      </c>
      <c r="BC169" s="993">
        <v>26.8</v>
      </c>
    </row>
    <row r="170" spans="1:56">
      <c r="A170" s="1563" t="s">
        <v>61</v>
      </c>
      <c r="B170" s="1564"/>
      <c r="C170" s="630">
        <v>152</v>
      </c>
      <c r="D170" s="565"/>
      <c r="E170" s="566"/>
      <c r="F170" s="566"/>
      <c r="G170" s="1061"/>
      <c r="H170" s="1062"/>
      <c r="I170" s="1062"/>
      <c r="J170" s="1063"/>
      <c r="K170" s="1063"/>
      <c r="L170" s="1063"/>
      <c r="M170" s="1063"/>
      <c r="N170" s="569"/>
      <c r="O170" s="1064"/>
      <c r="P170" s="1062"/>
      <c r="Q170" s="1063"/>
      <c r="R170" s="1063"/>
      <c r="S170" s="1063"/>
      <c r="T170" s="1063"/>
      <c r="U170" s="1063"/>
      <c r="V170" s="1064"/>
      <c r="W170" s="1062"/>
      <c r="X170" s="1063"/>
      <c r="Y170" s="1063"/>
      <c r="Z170" s="1063"/>
      <c r="AA170" s="1063"/>
      <c r="AB170" s="1063"/>
      <c r="AC170" s="1064"/>
      <c r="AD170" s="1062"/>
      <c r="AE170" s="1063"/>
      <c r="AF170" s="1063"/>
      <c r="AG170" s="1063"/>
      <c r="AH170" s="1063"/>
      <c r="AI170" s="1063"/>
      <c r="AJ170" s="1064"/>
      <c r="AK170" s="1062"/>
      <c r="AL170" s="1063"/>
      <c r="AM170" s="1063"/>
      <c r="AN170" s="1063"/>
      <c r="AO170" s="1063"/>
      <c r="AP170" s="1063"/>
      <c r="AQ170" s="493"/>
      <c r="AR170" s="493"/>
      <c r="AS170" s="1063"/>
      <c r="AT170" s="1063"/>
      <c r="AU170" s="1063"/>
      <c r="AV170" s="1063"/>
      <c r="AW170" s="1063"/>
      <c r="AX170" s="1063"/>
      <c r="AY170" s="1065"/>
      <c r="AZ170" s="1065"/>
      <c r="BA170" s="1065"/>
      <c r="BB170" s="1065"/>
      <c r="BC170" s="1065"/>
    </row>
    <row r="171" spans="1:56">
      <c r="A171" s="1565" t="s">
        <v>62</v>
      </c>
      <c r="B171" s="1566"/>
      <c r="C171" s="630">
        <v>114</v>
      </c>
      <c r="D171" s="572"/>
      <c r="E171" s="566"/>
      <c r="F171" s="566"/>
      <c r="G171" s="1061"/>
      <c r="H171" s="1062"/>
      <c r="I171" s="1062"/>
      <c r="J171" s="1063"/>
      <c r="K171" s="1063"/>
      <c r="L171" s="1063"/>
      <c r="M171" s="1063"/>
      <c r="N171" s="569"/>
      <c r="O171" s="1064"/>
      <c r="P171" s="1062"/>
      <c r="Q171" s="1063"/>
      <c r="R171" s="1063"/>
      <c r="S171" s="1063"/>
      <c r="T171" s="1063"/>
      <c r="U171" s="1063"/>
      <c r="V171" s="1064"/>
      <c r="W171" s="1062"/>
      <c r="X171" s="1063"/>
      <c r="Y171" s="1063"/>
      <c r="Z171" s="1063"/>
      <c r="AA171" s="1063"/>
      <c r="AB171" s="1063"/>
      <c r="AC171" s="1064"/>
      <c r="AD171" s="1062"/>
      <c r="AE171" s="1063"/>
      <c r="AF171" s="1063"/>
      <c r="AG171" s="1063"/>
      <c r="AH171" s="1063"/>
      <c r="AI171" s="1063"/>
      <c r="AJ171" s="1064"/>
      <c r="AK171" s="1062"/>
      <c r="AL171" s="1063"/>
      <c r="AM171" s="1063"/>
      <c r="AN171" s="1063"/>
      <c r="AO171" s="1063"/>
      <c r="AP171" s="1063"/>
      <c r="AQ171" s="493"/>
      <c r="AR171" s="493"/>
      <c r="AS171" s="1063"/>
      <c r="AT171" s="1063"/>
      <c r="AU171" s="1063"/>
      <c r="AV171" s="1063"/>
      <c r="AW171" s="1063"/>
      <c r="AX171" s="1063"/>
      <c r="AY171" s="1065"/>
      <c r="AZ171" s="1065"/>
      <c r="BA171" s="1065"/>
      <c r="BB171" s="1065"/>
      <c r="BC171" s="1065"/>
    </row>
    <row r="172" spans="1:56" ht="13.5" thickBot="1">
      <c r="A172" s="1567" t="s">
        <v>63</v>
      </c>
      <c r="B172" s="1568"/>
      <c r="C172" s="1066">
        <v>0.25</v>
      </c>
      <c r="D172" s="573"/>
      <c r="E172" s="566"/>
      <c r="F172" s="566"/>
      <c r="G172" s="1061"/>
      <c r="H172" s="1062"/>
      <c r="I172" s="1062"/>
      <c r="J172" s="1063"/>
      <c r="K172" s="1063"/>
      <c r="L172" s="1063"/>
      <c r="M172" s="1063"/>
      <c r="N172" s="569"/>
      <c r="O172" s="1064"/>
      <c r="P172" s="1062"/>
      <c r="Q172" s="1063"/>
      <c r="R172" s="1063"/>
      <c r="S172" s="1063"/>
      <c r="T172" s="1063"/>
      <c r="U172" s="1063"/>
      <c r="V172" s="1064"/>
      <c r="W172" s="1062"/>
      <c r="X172" s="1063"/>
      <c r="Y172" s="1063"/>
      <c r="Z172" s="1063"/>
      <c r="AA172" s="1063"/>
      <c r="AB172" s="1063"/>
      <c r="AC172" s="1064"/>
      <c r="AD172" s="1062"/>
      <c r="AE172" s="1063"/>
      <c r="AF172" s="1063"/>
      <c r="AG172" s="1063"/>
      <c r="AH172" s="1063"/>
      <c r="AI172" s="1063"/>
      <c r="AJ172" s="1064"/>
      <c r="AK172" s="1062"/>
      <c r="AL172" s="1063"/>
      <c r="AM172" s="1063"/>
      <c r="AN172" s="1063"/>
      <c r="AO172" s="1063"/>
      <c r="AP172" s="1063"/>
      <c r="AQ172" s="493"/>
      <c r="AR172" s="493"/>
      <c r="AS172" s="1063"/>
      <c r="AT172" s="1063"/>
      <c r="AU172" s="1063"/>
      <c r="AV172" s="1063"/>
      <c r="AW172" s="1063"/>
      <c r="AX172" s="1063"/>
      <c r="AY172" s="1065"/>
      <c r="AZ172" s="1065"/>
      <c r="BA172" s="1065"/>
      <c r="BB172" s="1065"/>
      <c r="BC172" s="1065"/>
      <c r="BD172" s="574"/>
    </row>
    <row r="173" spans="1:56">
      <c r="A173" s="332" t="s">
        <v>5234</v>
      </c>
      <c r="C173" s="332">
        <v>126</v>
      </c>
    </row>
    <row r="174" spans="1:56">
      <c r="A174" s="332" t="s">
        <v>5235</v>
      </c>
      <c r="C174" s="332">
        <v>26</v>
      </c>
    </row>
    <row r="178" spans="9:9">
      <c r="I178" s="1073"/>
    </row>
    <row r="179" spans="9:9">
      <c r="I179" s="1073"/>
    </row>
  </sheetData>
  <sheetProtection password="C955" sheet="1" objects="1" scenarios="1"/>
  <mergeCells count="37">
    <mergeCell ref="AA1:AA5"/>
    <mergeCell ref="A170:B170"/>
    <mergeCell ref="A171:B171"/>
    <mergeCell ref="A172:B172"/>
    <mergeCell ref="C4:E4"/>
    <mergeCell ref="G4:L4"/>
    <mergeCell ref="J1:L1"/>
    <mergeCell ref="M1:M5"/>
    <mergeCell ref="Q1:S1"/>
    <mergeCell ref="T1:T5"/>
    <mergeCell ref="X1:Z1"/>
    <mergeCell ref="N3:S3"/>
    <mergeCell ref="U3:Z3"/>
    <mergeCell ref="N4:S4"/>
    <mergeCell ref="U4:Z4"/>
    <mergeCell ref="AB4:AG4"/>
    <mergeCell ref="AI4:AN4"/>
    <mergeCell ref="AW1:AW5"/>
    <mergeCell ref="AI3:AN3"/>
    <mergeCell ref="AP3:AU3"/>
    <mergeCell ref="AP4:AU4"/>
    <mergeCell ref="AX1:AX5"/>
    <mergeCell ref="C2:E2"/>
    <mergeCell ref="G2:L2"/>
    <mergeCell ref="N2:S2"/>
    <mergeCell ref="U2:Z2"/>
    <mergeCell ref="AB2:AG2"/>
    <mergeCell ref="AI2:AN2"/>
    <mergeCell ref="AP2:AU2"/>
    <mergeCell ref="G3:L3"/>
    <mergeCell ref="AE1:AG1"/>
    <mergeCell ref="AH1:AH5"/>
    <mergeCell ref="AL1:AN1"/>
    <mergeCell ref="AO1:AO5"/>
    <mergeCell ref="AS1:AU1"/>
    <mergeCell ref="AV1:AV5"/>
    <mergeCell ref="AB3:AG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T158"/>
  <sheetViews>
    <sheetView zoomScale="81" zoomScaleNormal="81" workbookViewId="0">
      <pane xSplit="22" ySplit="25" topLeftCell="AO26" activePane="bottomRight" state="frozen"/>
      <selection pane="topRight" activeCell="W1" sqref="W1"/>
      <selection pane="bottomLeft" activeCell="A26" sqref="A26"/>
      <selection pane="bottomRight" activeCell="BK29" sqref="BK29"/>
    </sheetView>
  </sheetViews>
  <sheetFormatPr baseColWidth="10" defaultColWidth="6.5703125" defaultRowHeight="12.75"/>
  <cols>
    <col min="1" max="1" width="3.7109375" style="332" bestFit="1" customWidth="1"/>
    <col min="2" max="2" width="6.28515625" style="332" bestFit="1" customWidth="1"/>
    <col min="3" max="3" width="4.7109375" style="334" customWidth="1"/>
    <col min="4" max="4" width="41.28515625" style="415" bestFit="1" customWidth="1"/>
    <col min="5" max="5" width="25.42578125" style="415" bestFit="1" customWidth="1"/>
    <col min="6" max="6" width="7.140625" style="415" hidden="1" customWidth="1"/>
    <col min="7" max="7" width="5.28515625" style="416" hidden="1" customWidth="1"/>
    <col min="8" max="8" width="3.28515625" style="417" hidden="1" customWidth="1"/>
    <col min="9" max="9" width="5.42578125" style="417" hidden="1" customWidth="1"/>
    <col min="10" max="10" width="3.28515625" style="418" hidden="1" customWidth="1"/>
    <col min="11" max="11" width="7.85546875" style="418" hidden="1" customWidth="1"/>
    <col min="12" max="12" width="5.42578125" style="418" hidden="1" customWidth="1"/>
    <col min="13" max="14" width="8.28515625" style="418" hidden="1" customWidth="1"/>
    <col min="15" max="15" width="7.85546875" style="418" hidden="1" customWidth="1"/>
    <col min="16" max="16" width="3.28515625" style="419" hidden="1" customWidth="1"/>
    <col min="17" max="17" width="5.42578125" style="419" hidden="1" customWidth="1"/>
    <col min="18" max="18" width="3.28515625" style="418" hidden="1" customWidth="1"/>
    <col min="19" max="19" width="7.85546875" style="418" hidden="1" customWidth="1"/>
    <col min="20" max="20" width="5.42578125" style="418" hidden="1" customWidth="1"/>
    <col min="21" max="22" width="8.28515625" style="418" hidden="1" customWidth="1"/>
    <col min="23" max="23" width="8.5703125" style="418" bestFit="1" customWidth="1"/>
    <col min="24" max="25" width="8.5703125" style="419" bestFit="1" customWidth="1"/>
    <col min="26" max="28" width="7.85546875" style="418" bestFit="1" customWidth="1"/>
    <col min="29" max="30" width="8.28515625" style="418" bestFit="1" customWidth="1"/>
    <col min="31" max="31" width="8.5703125" style="418" bestFit="1" customWidth="1"/>
    <col min="32" max="32" width="3.28515625" style="418" hidden="1" customWidth="1"/>
    <col min="33" max="34" width="3.7109375" style="418" hidden="1" customWidth="1"/>
    <col min="35" max="35" width="7.85546875" style="418" hidden="1" customWidth="1"/>
    <col min="36" max="36" width="8.5703125" style="419" bestFit="1" customWidth="1"/>
    <col min="37" max="37" width="3.28515625" style="419" hidden="1" customWidth="1"/>
    <col min="38" max="39" width="3.7109375" style="419" hidden="1" customWidth="1"/>
    <col min="40" max="40" width="7.85546875" style="419" hidden="1" customWidth="1"/>
    <col min="41" max="41" width="8.5703125" style="419" bestFit="1" customWidth="1"/>
    <col min="42" max="42" width="7.5703125" style="418" hidden="1" customWidth="1"/>
    <col min="43" max="44" width="7.85546875" style="418" hidden="1" customWidth="1"/>
    <col min="45" max="45" width="8.28515625" style="418" hidden="1" customWidth="1"/>
    <col min="46" max="46" width="8.28515625" style="418" bestFit="1" customWidth="1"/>
    <col min="47" max="47" width="8.5703125" style="418" bestFit="1" customWidth="1"/>
    <col min="48" max="48" width="3.28515625" style="418" hidden="1" customWidth="1"/>
    <col min="49" max="50" width="3.7109375" style="418" hidden="1" customWidth="1"/>
    <col min="51" max="51" width="7.85546875" style="418" hidden="1" customWidth="1"/>
    <col min="52" max="52" width="8.5703125" style="419" bestFit="1" customWidth="1"/>
    <col min="53" max="54" width="3.28515625" style="419" hidden="1" customWidth="1"/>
    <col min="55" max="55" width="3.7109375" style="419" hidden="1" customWidth="1"/>
    <col min="56" max="56" width="7.85546875" style="419" hidden="1" customWidth="1"/>
    <col min="57" max="57" width="8.5703125" style="419" bestFit="1" customWidth="1"/>
    <col min="58" max="58" width="8.5703125" style="418" hidden="1" customWidth="1"/>
    <col min="59" max="59" width="7.85546875" style="418" hidden="1" customWidth="1"/>
    <col min="60" max="60" width="8.5703125" style="418" hidden="1" customWidth="1"/>
    <col min="61" max="61" width="8.28515625" style="418" hidden="1" customWidth="1"/>
    <col min="62" max="62" width="8.28515625" style="418" bestFit="1" customWidth="1"/>
    <col min="63" max="63" width="8.5703125" style="418" bestFit="1" customWidth="1"/>
    <col min="64" max="65" width="3.28515625" style="418" hidden="1" customWidth="1"/>
    <col min="66" max="66" width="3.7109375" style="418" hidden="1" customWidth="1"/>
    <col min="67" max="67" width="7.85546875" style="418" hidden="1" customWidth="1"/>
    <col min="68" max="68" width="8.5703125" style="420" bestFit="1" customWidth="1"/>
    <col min="69" max="69" width="3.28515625" style="420" hidden="1" customWidth="1"/>
    <col min="70" max="71" width="3.7109375" style="420" hidden="1" customWidth="1"/>
    <col min="72" max="72" width="7.85546875" style="420" hidden="1" customWidth="1"/>
    <col min="73" max="73" width="8.5703125" style="420" bestFit="1" customWidth="1"/>
    <col min="74" max="74" width="8.5703125" style="418" hidden="1" customWidth="1"/>
    <col min="75" max="75" width="7.85546875" style="418" hidden="1" customWidth="1"/>
    <col min="76" max="77" width="8.28515625" style="418" hidden="1" customWidth="1"/>
    <col min="78" max="78" width="8.28515625" style="418" bestFit="1" customWidth="1"/>
    <col min="79" max="79" width="8.7109375" style="418" bestFit="1" customWidth="1"/>
    <col min="80" max="80" width="8.28515625" style="418" bestFit="1" customWidth="1"/>
    <col min="81" max="81" width="7.85546875" style="418" hidden="1" customWidth="1"/>
    <col min="82" max="82" width="8.5703125" style="334" hidden="1" customWidth="1"/>
    <col min="83" max="83" width="3.5703125" style="334" hidden="1" customWidth="1"/>
    <col min="84" max="84" width="8.5703125" style="334" bestFit="1" customWidth="1"/>
    <col min="85" max="86" width="8.28515625" style="334" hidden="1" customWidth="1"/>
    <col min="87" max="87" width="6.28515625" style="334" hidden="1" customWidth="1"/>
    <col min="88" max="88" width="8.28515625" style="334" bestFit="1" customWidth="1"/>
    <col min="89" max="89" width="8.28515625" style="421" hidden="1" customWidth="1"/>
    <col min="90" max="96" width="8.28515625" style="334" hidden="1" customWidth="1"/>
    <col min="97" max="97" width="8.7109375" style="334" bestFit="1" customWidth="1"/>
    <col min="98" max="16384" width="6.5703125" style="334"/>
  </cols>
  <sheetData>
    <row r="1" spans="1:97" s="332" customFormat="1" ht="12.75" customHeight="1">
      <c r="A1" s="578"/>
      <c r="B1" s="579"/>
      <c r="C1" s="579"/>
      <c r="D1" s="579"/>
      <c r="E1" s="579"/>
      <c r="F1" s="579"/>
      <c r="G1" s="1631" t="s">
        <v>8</v>
      </c>
      <c r="H1" s="1632"/>
      <c r="I1" s="1633"/>
      <c r="J1" s="579"/>
      <c r="K1" s="579"/>
      <c r="L1" s="579"/>
      <c r="M1" s="1634" t="s">
        <v>2</v>
      </c>
      <c r="N1" s="1616" t="s">
        <v>3</v>
      </c>
      <c r="O1" s="1637"/>
      <c r="P1" s="1637"/>
      <c r="Q1" s="1637"/>
      <c r="R1" s="579"/>
      <c r="S1" s="579"/>
      <c r="T1" s="579"/>
      <c r="U1" s="1580" t="s">
        <v>2</v>
      </c>
      <c r="V1" s="1577" t="s">
        <v>3</v>
      </c>
      <c r="W1" s="1643" t="s">
        <v>1</v>
      </c>
      <c r="X1" s="1643"/>
      <c r="Y1" s="1643"/>
      <c r="Z1" s="579"/>
      <c r="AA1" s="579"/>
      <c r="AB1" s="579"/>
      <c r="AC1" s="1580" t="s">
        <v>2</v>
      </c>
      <c r="AD1" s="1577" t="s">
        <v>3</v>
      </c>
      <c r="AE1" s="1638" t="s">
        <v>8</v>
      </c>
      <c r="AF1" s="1638"/>
      <c r="AG1" s="1638"/>
      <c r="AH1" s="1638"/>
      <c r="AI1" s="1638"/>
      <c r="AJ1" s="1638"/>
      <c r="AK1" s="1638"/>
      <c r="AL1" s="1638"/>
      <c r="AM1" s="1638"/>
      <c r="AN1" s="1638"/>
      <c r="AO1" s="1638"/>
      <c r="AP1" s="579"/>
      <c r="AQ1" s="579"/>
      <c r="AR1" s="579"/>
      <c r="AS1" s="1580" t="s">
        <v>2</v>
      </c>
      <c r="AT1" s="1577" t="s">
        <v>3</v>
      </c>
      <c r="AU1" s="1642" t="s">
        <v>4</v>
      </c>
      <c r="AV1" s="1642"/>
      <c r="AW1" s="1642"/>
      <c r="AX1" s="1642"/>
      <c r="AY1" s="1642"/>
      <c r="AZ1" s="1642"/>
      <c r="BA1" s="1642"/>
      <c r="BB1" s="1642"/>
      <c r="BC1" s="1642"/>
      <c r="BD1" s="1642"/>
      <c r="BE1" s="1642"/>
      <c r="BF1" s="579"/>
      <c r="BG1" s="579"/>
      <c r="BH1" s="579"/>
      <c r="BI1" s="1580" t="s">
        <v>2</v>
      </c>
      <c r="BJ1" s="1577" t="s">
        <v>3</v>
      </c>
      <c r="BK1" s="1588" t="s">
        <v>6</v>
      </c>
      <c r="BL1" s="1588"/>
      <c r="BM1" s="1588"/>
      <c r="BN1" s="1588"/>
      <c r="BO1" s="1588"/>
      <c r="BP1" s="1588"/>
      <c r="BQ1" s="1588"/>
      <c r="BR1" s="1588"/>
      <c r="BS1" s="1588"/>
      <c r="BT1" s="1588"/>
      <c r="BU1" s="1588"/>
      <c r="BV1" s="579"/>
      <c r="BW1" s="579"/>
      <c r="BX1" s="579"/>
      <c r="BY1" s="1580" t="s">
        <v>2</v>
      </c>
      <c r="BZ1" s="1577" t="s">
        <v>3</v>
      </c>
      <c r="CA1" s="1583" t="s">
        <v>9</v>
      </c>
      <c r="CB1" s="1585" t="s">
        <v>10</v>
      </c>
      <c r="CC1" s="579"/>
      <c r="CD1" s="579"/>
      <c r="CE1" s="580"/>
      <c r="CF1" s="579"/>
      <c r="CG1" s="579"/>
      <c r="CH1" s="579"/>
      <c r="CI1" s="579" t="s">
        <v>0</v>
      </c>
      <c r="CJ1" s="579" t="s">
        <v>0</v>
      </c>
      <c r="CK1" s="581" t="s">
        <v>0</v>
      </c>
      <c r="CL1" s="579" t="s">
        <v>0</v>
      </c>
      <c r="CM1" s="579"/>
      <c r="CN1" s="579"/>
      <c r="CO1" s="579"/>
      <c r="CP1" s="579"/>
      <c r="CQ1" s="579"/>
      <c r="CR1" s="579"/>
      <c r="CS1" s="582"/>
    </row>
    <row r="2" spans="1:97">
      <c r="A2" s="583"/>
      <c r="B2" s="584"/>
      <c r="C2" s="1569" t="s">
        <v>11</v>
      </c>
      <c r="D2" s="1569"/>
      <c r="E2" s="1569"/>
      <c r="F2" s="1084"/>
      <c r="G2" s="1627" t="s">
        <v>12</v>
      </c>
      <c r="H2" s="1628"/>
      <c r="I2" s="1629"/>
      <c r="J2" s="586"/>
      <c r="K2" s="586"/>
      <c r="L2" s="586"/>
      <c r="M2" s="1635"/>
      <c r="N2" s="1617"/>
      <c r="O2" s="1630"/>
      <c r="P2" s="1630"/>
      <c r="Q2" s="1630"/>
      <c r="R2" s="586"/>
      <c r="S2" s="586"/>
      <c r="T2" s="586"/>
      <c r="U2" s="1581"/>
      <c r="V2" s="1578"/>
      <c r="W2" s="1640" t="s">
        <v>12</v>
      </c>
      <c r="X2" s="1640"/>
      <c r="Y2" s="1640"/>
      <c r="Z2" s="586"/>
      <c r="AA2" s="586"/>
      <c r="AB2" s="586"/>
      <c r="AC2" s="1581"/>
      <c r="AD2" s="1578"/>
      <c r="AE2" s="1639" t="s">
        <v>13</v>
      </c>
      <c r="AF2" s="1639"/>
      <c r="AG2" s="1639"/>
      <c r="AH2" s="1639"/>
      <c r="AI2" s="1639"/>
      <c r="AJ2" s="1639"/>
      <c r="AK2" s="1639"/>
      <c r="AL2" s="1639"/>
      <c r="AM2" s="1639"/>
      <c r="AN2" s="1639"/>
      <c r="AO2" s="1639"/>
      <c r="AP2" s="586"/>
      <c r="AQ2" s="586"/>
      <c r="AR2" s="586"/>
      <c r="AS2" s="1581"/>
      <c r="AT2" s="1578"/>
      <c r="AU2" s="1641" t="s">
        <v>14</v>
      </c>
      <c r="AV2" s="1641"/>
      <c r="AW2" s="1641"/>
      <c r="AX2" s="1641"/>
      <c r="AY2" s="1641"/>
      <c r="AZ2" s="1641"/>
      <c r="BA2" s="1641"/>
      <c r="BB2" s="1641"/>
      <c r="BC2" s="1641"/>
      <c r="BD2" s="1641"/>
      <c r="BE2" s="1641"/>
      <c r="BF2" s="586"/>
      <c r="BG2" s="586"/>
      <c r="BH2" s="586"/>
      <c r="BI2" s="1581"/>
      <c r="BJ2" s="1578"/>
      <c r="BK2" s="1576" t="s">
        <v>15</v>
      </c>
      <c r="BL2" s="1576"/>
      <c r="BM2" s="1576"/>
      <c r="BN2" s="1576"/>
      <c r="BO2" s="1576"/>
      <c r="BP2" s="1576"/>
      <c r="BQ2" s="1576"/>
      <c r="BR2" s="1576"/>
      <c r="BS2" s="1576"/>
      <c r="BT2" s="1576"/>
      <c r="BU2" s="1576"/>
      <c r="BV2" s="586"/>
      <c r="BW2" s="586"/>
      <c r="BX2" s="586"/>
      <c r="BY2" s="1581"/>
      <c r="BZ2" s="1578"/>
      <c r="CA2" s="1584"/>
      <c r="CB2" s="1586"/>
      <c r="CC2" s="1083" t="s">
        <v>0</v>
      </c>
      <c r="CD2" s="588"/>
      <c r="CE2" s="589"/>
      <c r="CF2" s="584" t="s">
        <v>0</v>
      </c>
      <c r="CG2" s="584"/>
      <c r="CH2" s="584"/>
      <c r="CI2" s="584" t="s">
        <v>0</v>
      </c>
      <c r="CJ2" s="584" t="s">
        <v>0</v>
      </c>
      <c r="CK2" s="590" t="s">
        <v>0</v>
      </c>
      <c r="CL2" s="584" t="s">
        <v>0</v>
      </c>
      <c r="CM2" s="584"/>
      <c r="CN2" s="584"/>
      <c r="CO2" s="584"/>
      <c r="CP2" s="584"/>
      <c r="CQ2" s="584"/>
      <c r="CR2" s="584"/>
      <c r="CS2" s="591"/>
    </row>
    <row r="3" spans="1:97">
      <c r="A3" s="583"/>
      <c r="B3" s="584"/>
      <c r="C3" s="584"/>
      <c r="D3" s="592" t="s">
        <v>5250</v>
      </c>
      <c r="E3" s="584"/>
      <c r="F3" s="584"/>
      <c r="G3" s="1627"/>
      <c r="H3" s="1628"/>
      <c r="I3" s="1629"/>
      <c r="J3" s="586"/>
      <c r="K3" s="586"/>
      <c r="L3" s="586"/>
      <c r="M3" s="1635"/>
      <c r="N3" s="1617"/>
      <c r="O3" s="1630"/>
      <c r="P3" s="1630"/>
      <c r="Q3" s="1630"/>
      <c r="R3" s="586"/>
      <c r="S3" s="586"/>
      <c r="T3" s="586"/>
      <c r="U3" s="1581"/>
      <c r="V3" s="1578"/>
      <c r="W3" s="1640"/>
      <c r="X3" s="1640"/>
      <c r="Y3" s="1640"/>
      <c r="Z3" s="586"/>
      <c r="AA3" s="586"/>
      <c r="AB3" s="586"/>
      <c r="AC3" s="1581"/>
      <c r="AD3" s="1578"/>
      <c r="AE3" s="1639"/>
      <c r="AF3" s="1639"/>
      <c r="AG3" s="1639"/>
      <c r="AH3" s="1639"/>
      <c r="AI3" s="1639"/>
      <c r="AJ3" s="1639"/>
      <c r="AK3" s="1639"/>
      <c r="AL3" s="1639"/>
      <c r="AM3" s="1639"/>
      <c r="AN3" s="1639"/>
      <c r="AO3" s="1639"/>
      <c r="AP3" s="586"/>
      <c r="AQ3" s="586"/>
      <c r="AR3" s="586"/>
      <c r="AS3" s="1581"/>
      <c r="AT3" s="1578"/>
      <c r="AU3" s="1641"/>
      <c r="AV3" s="1641"/>
      <c r="AW3" s="1641"/>
      <c r="AX3" s="1641"/>
      <c r="AY3" s="1641"/>
      <c r="AZ3" s="1641"/>
      <c r="BA3" s="1641"/>
      <c r="BB3" s="1641"/>
      <c r="BC3" s="1641"/>
      <c r="BD3" s="1641"/>
      <c r="BE3" s="1641"/>
      <c r="BF3" s="586"/>
      <c r="BG3" s="586"/>
      <c r="BH3" s="586"/>
      <c r="BI3" s="1581"/>
      <c r="BJ3" s="1578"/>
      <c r="BK3" s="1576"/>
      <c r="BL3" s="1576"/>
      <c r="BM3" s="1576"/>
      <c r="BN3" s="1576"/>
      <c r="BO3" s="1576"/>
      <c r="BP3" s="1576"/>
      <c r="BQ3" s="1576"/>
      <c r="BR3" s="1576"/>
      <c r="BS3" s="1576"/>
      <c r="BT3" s="1576"/>
      <c r="BU3" s="1576"/>
      <c r="BV3" s="586"/>
      <c r="BW3" s="586"/>
      <c r="BX3" s="586"/>
      <c r="BY3" s="1581"/>
      <c r="BZ3" s="1578"/>
      <c r="CA3" s="1584"/>
      <c r="CB3" s="1586"/>
      <c r="CC3" s="1084"/>
      <c r="CD3" s="1084"/>
      <c r="CE3" s="589"/>
      <c r="CF3" s="1084"/>
      <c r="CG3" s="1084"/>
      <c r="CH3" s="1084"/>
      <c r="CI3" s="950"/>
      <c r="CJ3" s="1084"/>
      <c r="CK3" s="1084"/>
      <c r="CL3" s="1084"/>
      <c r="CM3" s="1083"/>
      <c r="CN3" s="1083">
        <v>1</v>
      </c>
      <c r="CO3" s="1083">
        <v>2</v>
      </c>
      <c r="CP3" s="1083">
        <v>3</v>
      </c>
      <c r="CQ3" s="1083">
        <v>4</v>
      </c>
      <c r="CR3" s="1083">
        <v>5</v>
      </c>
      <c r="CS3" s="593"/>
    </row>
    <row r="4" spans="1:97">
      <c r="A4" s="583"/>
      <c r="B4" s="584"/>
      <c r="C4" s="584"/>
      <c r="D4" s="584"/>
      <c r="E4" s="584"/>
      <c r="F4" s="584"/>
      <c r="G4" s="1627"/>
      <c r="H4" s="1628"/>
      <c r="I4" s="1629"/>
      <c r="J4" s="586"/>
      <c r="K4" s="586"/>
      <c r="L4" s="586"/>
      <c r="M4" s="1635"/>
      <c r="N4" s="1617"/>
      <c r="O4" s="1630"/>
      <c r="P4" s="1630"/>
      <c r="Q4" s="1630"/>
      <c r="R4" s="586"/>
      <c r="S4" s="586"/>
      <c r="T4" s="586"/>
      <c r="U4" s="1581"/>
      <c r="V4" s="1578"/>
      <c r="W4" s="1640"/>
      <c r="X4" s="1640"/>
      <c r="Y4" s="1640"/>
      <c r="Z4" s="1589" t="s">
        <v>0</v>
      </c>
      <c r="AA4" s="1589"/>
      <c r="AB4" s="1589"/>
      <c r="AC4" s="1581"/>
      <c r="AD4" s="1578"/>
      <c r="AE4" s="1639"/>
      <c r="AF4" s="1639"/>
      <c r="AG4" s="1639"/>
      <c r="AH4" s="1639"/>
      <c r="AI4" s="1639"/>
      <c r="AJ4" s="1639"/>
      <c r="AK4" s="1639"/>
      <c r="AL4" s="1639"/>
      <c r="AM4" s="1639"/>
      <c r="AN4" s="1639"/>
      <c r="AO4" s="1639"/>
      <c r="AP4" s="586"/>
      <c r="AQ4" s="586"/>
      <c r="AR4" s="586"/>
      <c r="AS4" s="1581"/>
      <c r="AT4" s="1578"/>
      <c r="AU4" s="1641"/>
      <c r="AV4" s="1641"/>
      <c r="AW4" s="1641"/>
      <c r="AX4" s="1641"/>
      <c r="AY4" s="1641"/>
      <c r="AZ4" s="1641"/>
      <c r="BA4" s="1641"/>
      <c r="BB4" s="1641"/>
      <c r="BC4" s="1641"/>
      <c r="BD4" s="1641"/>
      <c r="BE4" s="1641"/>
      <c r="BF4" s="586"/>
      <c r="BG4" s="586"/>
      <c r="BH4" s="586"/>
      <c r="BI4" s="1581"/>
      <c r="BJ4" s="1578"/>
      <c r="BK4" s="1576"/>
      <c r="BL4" s="1576"/>
      <c r="BM4" s="1576"/>
      <c r="BN4" s="1576"/>
      <c r="BO4" s="1576"/>
      <c r="BP4" s="1576"/>
      <c r="BQ4" s="1576"/>
      <c r="BR4" s="1576"/>
      <c r="BS4" s="1576"/>
      <c r="BT4" s="1576"/>
      <c r="BU4" s="1576"/>
      <c r="BV4" s="586"/>
      <c r="BW4" s="586"/>
      <c r="BX4" s="586"/>
      <c r="BY4" s="1581"/>
      <c r="BZ4" s="1578"/>
      <c r="CA4" s="1584"/>
      <c r="CB4" s="1586"/>
      <c r="CC4" s="1084"/>
      <c r="CD4" s="1084"/>
      <c r="CE4" s="589"/>
      <c r="CF4" s="1084"/>
      <c r="CG4" s="1084"/>
      <c r="CH4" s="1084"/>
      <c r="CI4" s="950"/>
      <c r="CJ4" s="1084"/>
      <c r="CK4" s="1084"/>
      <c r="CL4" s="1084"/>
      <c r="CM4" s="1083"/>
      <c r="CN4" s="1083" t="s">
        <v>3866</v>
      </c>
      <c r="CO4" s="1083" t="s">
        <v>3868</v>
      </c>
      <c r="CP4" s="1083" t="s">
        <v>3867</v>
      </c>
      <c r="CQ4" s="1083" t="s">
        <v>3869</v>
      </c>
      <c r="CR4" s="1083" t="s">
        <v>3990</v>
      </c>
      <c r="CS4" s="593"/>
    </row>
    <row r="5" spans="1:97">
      <c r="A5" s="583"/>
      <c r="B5" s="584"/>
      <c r="C5" s="584"/>
      <c r="D5" s="584"/>
      <c r="E5" s="584"/>
      <c r="F5" s="584"/>
      <c r="G5" s="1627"/>
      <c r="H5" s="1628"/>
      <c r="I5" s="1629"/>
      <c r="J5" s="586"/>
      <c r="K5" s="586"/>
      <c r="L5" s="586"/>
      <c r="M5" s="1635"/>
      <c r="N5" s="1617"/>
      <c r="O5" s="1630"/>
      <c r="P5" s="1630"/>
      <c r="Q5" s="1630"/>
      <c r="R5" s="586"/>
      <c r="S5" s="586"/>
      <c r="T5" s="586"/>
      <c r="U5" s="1581"/>
      <c r="V5" s="1578"/>
      <c r="W5" s="1640"/>
      <c r="X5" s="1640"/>
      <c r="Y5" s="1640"/>
      <c r="Z5" s="586"/>
      <c r="AA5" s="586"/>
      <c r="AB5" s="586"/>
      <c r="AC5" s="1581"/>
      <c r="AD5" s="1578"/>
      <c r="AE5" s="1639"/>
      <c r="AF5" s="1639"/>
      <c r="AG5" s="1639"/>
      <c r="AH5" s="1639"/>
      <c r="AI5" s="1639"/>
      <c r="AJ5" s="1639"/>
      <c r="AK5" s="1639"/>
      <c r="AL5" s="1639"/>
      <c r="AM5" s="1639"/>
      <c r="AN5" s="1639"/>
      <c r="AO5" s="1639"/>
      <c r="AP5" s="586"/>
      <c r="AQ5" s="586"/>
      <c r="AR5" s="586"/>
      <c r="AS5" s="1581"/>
      <c r="AT5" s="1578"/>
      <c r="AU5" s="1641"/>
      <c r="AV5" s="1641"/>
      <c r="AW5" s="1641"/>
      <c r="AX5" s="1641"/>
      <c r="AY5" s="1641"/>
      <c r="AZ5" s="1641"/>
      <c r="BA5" s="1641"/>
      <c r="BB5" s="1641"/>
      <c r="BC5" s="1641"/>
      <c r="BD5" s="1641"/>
      <c r="BE5" s="1641"/>
      <c r="BF5" s="586"/>
      <c r="BG5" s="586"/>
      <c r="BH5" s="586"/>
      <c r="BI5" s="1581"/>
      <c r="BJ5" s="1578"/>
      <c r="BK5" s="1576"/>
      <c r="BL5" s="1576"/>
      <c r="BM5" s="1576"/>
      <c r="BN5" s="1576"/>
      <c r="BO5" s="1576"/>
      <c r="BP5" s="1576"/>
      <c r="BQ5" s="1576"/>
      <c r="BR5" s="1576"/>
      <c r="BS5" s="1576"/>
      <c r="BT5" s="1576"/>
      <c r="BU5" s="1576"/>
      <c r="BV5" s="586"/>
      <c r="BW5" s="586"/>
      <c r="BX5" s="586"/>
      <c r="BY5" s="1581"/>
      <c r="BZ5" s="1578"/>
      <c r="CA5" s="1584"/>
      <c r="CB5" s="1586"/>
      <c r="CC5" s="1084"/>
      <c r="CD5" s="1084"/>
      <c r="CE5" s="589"/>
      <c r="CF5" s="950"/>
      <c r="CG5" s="1084"/>
      <c r="CH5" s="1084"/>
      <c r="CI5" s="950"/>
      <c r="CJ5" s="1084"/>
      <c r="CK5" s="1084"/>
      <c r="CL5" s="1084"/>
      <c r="CM5" s="1083"/>
      <c r="CN5" s="1083"/>
      <c r="CO5" s="1083"/>
      <c r="CP5" s="1083"/>
      <c r="CQ5" s="1083"/>
      <c r="CR5" s="1083"/>
      <c r="CS5" s="593"/>
    </row>
    <row r="6" spans="1:97">
      <c r="A6" s="583"/>
      <c r="B6" s="584"/>
      <c r="C6" s="1569"/>
      <c r="D6" s="1569"/>
      <c r="E6" s="1569"/>
      <c r="F6" s="1084"/>
      <c r="G6" s="1627">
        <v>20</v>
      </c>
      <c r="H6" s="1628"/>
      <c r="I6" s="1629"/>
      <c r="J6" s="586" t="s">
        <v>0</v>
      </c>
      <c r="K6" s="586"/>
      <c r="L6" s="586"/>
      <c r="M6" s="1635"/>
      <c r="N6" s="1617"/>
      <c r="O6" s="1630"/>
      <c r="P6" s="1630"/>
      <c r="Q6" s="1630"/>
      <c r="R6" s="586"/>
      <c r="S6" s="586"/>
      <c r="T6" s="586"/>
      <c r="U6" s="1581"/>
      <c r="V6" s="1578"/>
      <c r="W6" s="1640"/>
      <c r="X6" s="1640"/>
      <c r="Y6" s="1640"/>
      <c r="Z6" s="586"/>
      <c r="AA6" s="586"/>
      <c r="AB6" s="586"/>
      <c r="AC6" s="1581"/>
      <c r="AD6" s="1578"/>
      <c r="AE6" s="1639"/>
      <c r="AF6" s="1639"/>
      <c r="AG6" s="1639"/>
      <c r="AH6" s="1639"/>
      <c r="AI6" s="1639"/>
      <c r="AJ6" s="1639"/>
      <c r="AK6" s="1639"/>
      <c r="AL6" s="1639"/>
      <c r="AM6" s="1639"/>
      <c r="AN6" s="1639"/>
      <c r="AO6" s="1639"/>
      <c r="AP6" s="586"/>
      <c r="AQ6" s="586"/>
      <c r="AR6" s="586"/>
      <c r="AS6" s="1581"/>
      <c r="AT6" s="1578"/>
      <c r="AU6" s="1641"/>
      <c r="AV6" s="1641"/>
      <c r="AW6" s="1641"/>
      <c r="AX6" s="1641"/>
      <c r="AY6" s="1641"/>
      <c r="AZ6" s="1641"/>
      <c r="BA6" s="1641"/>
      <c r="BB6" s="1641"/>
      <c r="BC6" s="1641"/>
      <c r="BD6" s="1641"/>
      <c r="BE6" s="1641"/>
      <c r="BF6" s="586"/>
      <c r="BG6" s="586"/>
      <c r="BH6" s="586"/>
      <c r="BI6" s="1581"/>
      <c r="BJ6" s="1578"/>
      <c r="BK6" s="1576"/>
      <c r="BL6" s="1576"/>
      <c r="BM6" s="1576"/>
      <c r="BN6" s="1576"/>
      <c r="BO6" s="1576"/>
      <c r="BP6" s="1576"/>
      <c r="BQ6" s="1576"/>
      <c r="BR6" s="1576"/>
      <c r="BS6" s="1576"/>
      <c r="BT6" s="1576"/>
      <c r="BU6" s="1576"/>
      <c r="BV6" s="586"/>
      <c r="BW6" s="586"/>
      <c r="BX6" s="586"/>
      <c r="BY6" s="1581"/>
      <c r="BZ6" s="1578"/>
      <c r="CA6" s="1584"/>
      <c r="CB6" s="1586"/>
      <c r="CC6" s="1084"/>
      <c r="CD6" s="1084"/>
      <c r="CE6" s="589"/>
      <c r="CF6" s="1084"/>
      <c r="CG6" s="594"/>
      <c r="CH6" s="1083"/>
      <c r="CI6" s="595"/>
      <c r="CJ6" s="1083"/>
      <c r="CK6" s="1083"/>
      <c r="CL6" s="1083"/>
      <c r="CM6" s="1083"/>
      <c r="CN6" s="1083"/>
      <c r="CO6" s="1083"/>
      <c r="CP6" s="1083"/>
      <c r="CQ6" s="1083"/>
      <c r="CR6" s="1083"/>
      <c r="CS6" s="593"/>
    </row>
    <row r="7" spans="1:97">
      <c r="A7" s="583"/>
      <c r="B7" s="584"/>
      <c r="C7" s="1569" t="s">
        <v>24</v>
      </c>
      <c r="D7" s="1569"/>
      <c r="E7" s="1569"/>
      <c r="F7" s="1084"/>
      <c r="G7" s="1627">
        <v>40</v>
      </c>
      <c r="H7" s="1628"/>
      <c r="I7" s="1629"/>
      <c r="J7" s="586"/>
      <c r="K7" s="586"/>
      <c r="L7" s="586"/>
      <c r="M7" s="1635"/>
      <c r="N7" s="1617"/>
      <c r="O7" s="1630"/>
      <c r="P7" s="1630"/>
      <c r="Q7" s="1630"/>
      <c r="R7" s="586"/>
      <c r="S7" s="586"/>
      <c r="T7" s="586"/>
      <c r="U7" s="1581"/>
      <c r="V7" s="1578"/>
      <c r="W7" s="1640">
        <v>25</v>
      </c>
      <c r="X7" s="1640"/>
      <c r="Y7" s="1640"/>
      <c r="Z7" s="586"/>
      <c r="AA7" s="586"/>
      <c r="AB7" s="586"/>
      <c r="AC7" s="1581"/>
      <c r="AD7" s="1578"/>
      <c r="AE7" s="1639">
        <v>25</v>
      </c>
      <c r="AF7" s="1639"/>
      <c r="AG7" s="1639"/>
      <c r="AH7" s="1639"/>
      <c r="AI7" s="1639"/>
      <c r="AJ7" s="1639"/>
      <c r="AK7" s="1639"/>
      <c r="AL7" s="1639"/>
      <c r="AM7" s="1639"/>
      <c r="AN7" s="1639"/>
      <c r="AO7" s="1639"/>
      <c r="AP7" s="586"/>
      <c r="AQ7" s="586"/>
      <c r="AR7" s="586"/>
      <c r="AS7" s="1581"/>
      <c r="AT7" s="1578"/>
      <c r="AU7" s="1641">
        <v>15</v>
      </c>
      <c r="AV7" s="1641"/>
      <c r="AW7" s="1641"/>
      <c r="AX7" s="1641"/>
      <c r="AY7" s="1641"/>
      <c r="AZ7" s="1641"/>
      <c r="BA7" s="1641"/>
      <c r="BB7" s="1641"/>
      <c r="BC7" s="1641"/>
      <c r="BD7" s="1641"/>
      <c r="BE7" s="1641"/>
      <c r="BF7" s="586"/>
      <c r="BG7" s="586"/>
      <c r="BH7" s="586"/>
      <c r="BI7" s="1581"/>
      <c r="BJ7" s="1578"/>
      <c r="BK7" s="1576">
        <v>15</v>
      </c>
      <c r="BL7" s="1576"/>
      <c r="BM7" s="1576"/>
      <c r="BN7" s="1576"/>
      <c r="BO7" s="1576"/>
      <c r="BP7" s="1576"/>
      <c r="BQ7" s="1576"/>
      <c r="BR7" s="1576"/>
      <c r="BS7" s="1576"/>
      <c r="BT7" s="1576"/>
      <c r="BU7" s="1576"/>
      <c r="BV7" s="586"/>
      <c r="BW7" s="586"/>
      <c r="BX7" s="586"/>
      <c r="BY7" s="1581"/>
      <c r="BZ7" s="1578"/>
      <c r="CA7" s="1584"/>
      <c r="CB7" s="1586"/>
      <c r="CC7" s="1084"/>
      <c r="CD7" s="1084"/>
      <c r="CE7" s="589"/>
      <c r="CF7" s="1084"/>
      <c r="CG7" s="1083"/>
      <c r="CH7" s="1083"/>
      <c r="CI7" s="595"/>
      <c r="CJ7" s="1083"/>
      <c r="CK7" s="1083"/>
      <c r="CL7" s="1083"/>
      <c r="CM7" s="596"/>
      <c r="CN7" s="597">
        <v>2.0868055555555556E-2</v>
      </c>
      <c r="CO7" s="597">
        <v>1.3981481481481482E-2</v>
      </c>
      <c r="CP7" s="1083"/>
      <c r="CQ7" s="1083"/>
      <c r="CR7" s="1083"/>
      <c r="CS7" s="593"/>
    </row>
    <row r="8" spans="1:97" ht="113.25">
      <c r="A8" s="598" t="s">
        <v>25</v>
      </c>
      <c r="B8" s="599" t="s">
        <v>26</v>
      </c>
      <c r="C8" s="600" t="s">
        <v>27</v>
      </c>
      <c r="D8" s="1086"/>
      <c r="E8" s="1086" t="s">
        <v>29</v>
      </c>
      <c r="F8" s="602" t="s">
        <v>82</v>
      </c>
      <c r="G8" s="603" t="s">
        <v>30</v>
      </c>
      <c r="H8" s="604" t="s">
        <v>31</v>
      </c>
      <c r="I8" s="604" t="s">
        <v>32</v>
      </c>
      <c r="J8" s="605" t="s">
        <v>33</v>
      </c>
      <c r="K8" s="605" t="s">
        <v>34</v>
      </c>
      <c r="L8" s="605" t="s">
        <v>35</v>
      </c>
      <c r="M8" s="1636"/>
      <c r="N8" s="1618"/>
      <c r="O8" s="606" t="s">
        <v>30</v>
      </c>
      <c r="P8" s="604" t="s">
        <v>31</v>
      </c>
      <c r="Q8" s="604" t="s">
        <v>32</v>
      </c>
      <c r="R8" s="605" t="s">
        <v>33</v>
      </c>
      <c r="S8" s="605" t="s">
        <v>34</v>
      </c>
      <c r="T8" s="605" t="s">
        <v>35</v>
      </c>
      <c r="U8" s="1581"/>
      <c r="V8" s="1578"/>
      <c r="W8" s="606" t="s">
        <v>30</v>
      </c>
      <c r="X8" s="604" t="s">
        <v>31</v>
      </c>
      <c r="Y8" s="604" t="s">
        <v>32</v>
      </c>
      <c r="Z8" s="605" t="s">
        <v>33</v>
      </c>
      <c r="AA8" s="605" t="s">
        <v>34</v>
      </c>
      <c r="AB8" s="605" t="s">
        <v>35</v>
      </c>
      <c r="AC8" s="1581"/>
      <c r="AD8" s="1578"/>
      <c r="AE8" s="606" t="s">
        <v>30</v>
      </c>
      <c r="AF8" s="606"/>
      <c r="AG8" s="606"/>
      <c r="AH8" s="606"/>
      <c r="AI8" s="606"/>
      <c r="AJ8" s="604" t="s">
        <v>31</v>
      </c>
      <c r="AK8" s="604"/>
      <c r="AL8" s="604"/>
      <c r="AM8" s="604"/>
      <c r="AN8" s="604"/>
      <c r="AO8" s="604" t="s">
        <v>32</v>
      </c>
      <c r="AP8" s="605" t="s">
        <v>33</v>
      </c>
      <c r="AQ8" s="605" t="s">
        <v>34</v>
      </c>
      <c r="AR8" s="605" t="s">
        <v>35</v>
      </c>
      <c r="AS8" s="1581"/>
      <c r="AT8" s="1578"/>
      <c r="AU8" s="606" t="s">
        <v>30</v>
      </c>
      <c r="AV8" s="606"/>
      <c r="AW8" s="606"/>
      <c r="AX8" s="606"/>
      <c r="AY8" s="606"/>
      <c r="AZ8" s="604" t="s">
        <v>31</v>
      </c>
      <c r="BA8" s="604"/>
      <c r="BB8" s="604"/>
      <c r="BC8" s="604"/>
      <c r="BD8" s="604"/>
      <c r="BE8" s="604" t="s">
        <v>32</v>
      </c>
      <c r="BF8" s="605" t="s">
        <v>33</v>
      </c>
      <c r="BG8" s="605" t="s">
        <v>34</v>
      </c>
      <c r="BH8" s="605" t="s">
        <v>35</v>
      </c>
      <c r="BI8" s="1581"/>
      <c r="BJ8" s="1578"/>
      <c r="BK8" s="606" t="s">
        <v>30</v>
      </c>
      <c r="BL8" s="606"/>
      <c r="BM8" s="606"/>
      <c r="BN8" s="606"/>
      <c r="BO8" s="606"/>
      <c r="BP8" s="607" t="s">
        <v>31</v>
      </c>
      <c r="BQ8" s="607"/>
      <c r="BR8" s="607"/>
      <c r="BS8" s="607"/>
      <c r="BT8" s="607"/>
      <c r="BU8" s="607" t="s">
        <v>32</v>
      </c>
      <c r="BV8" s="605" t="s">
        <v>33</v>
      </c>
      <c r="BW8" s="605" t="s">
        <v>34</v>
      </c>
      <c r="BX8" s="605" t="s">
        <v>35</v>
      </c>
      <c r="BY8" s="1581"/>
      <c r="BZ8" s="1578"/>
      <c r="CA8" s="1584"/>
      <c r="CB8" s="1586"/>
      <c r="CC8" s="605" t="s">
        <v>36</v>
      </c>
      <c r="CD8" s="605" t="s">
        <v>37</v>
      </c>
      <c r="CE8" s="589"/>
      <c r="CF8" s="600" t="s">
        <v>38</v>
      </c>
      <c r="CG8" s="608" t="s">
        <v>39</v>
      </c>
      <c r="CH8" s="608" t="s">
        <v>40</v>
      </c>
      <c r="CI8" s="609" t="s">
        <v>41</v>
      </c>
      <c r="CJ8" s="608" t="s">
        <v>42</v>
      </c>
      <c r="CK8" s="608" t="s">
        <v>43</v>
      </c>
      <c r="CL8" s="608" t="s">
        <v>44</v>
      </c>
      <c r="CM8" s="1083"/>
      <c r="CN8" s="1083"/>
      <c r="CO8" s="1083"/>
      <c r="CP8" s="1083"/>
      <c r="CQ8" s="1083"/>
      <c r="CR8" s="1083"/>
      <c r="CS8" s="610" t="s">
        <v>45</v>
      </c>
    </row>
    <row r="9" spans="1:97" hidden="1">
      <c r="A9" s="611" t="s">
        <v>0</v>
      </c>
      <c r="B9" s="612">
        <v>160</v>
      </c>
      <c r="C9" s="1562">
        <v>160</v>
      </c>
      <c r="D9" s="1562"/>
      <c r="E9" s="1562"/>
      <c r="F9" s="1085"/>
      <c r="G9" s="614" t="s">
        <v>0</v>
      </c>
      <c r="H9" s="615"/>
      <c r="I9" s="615"/>
      <c r="J9" s="616"/>
      <c r="K9" s="617"/>
      <c r="L9" s="616" t="s">
        <v>0</v>
      </c>
      <c r="M9" s="616" t="s">
        <v>0</v>
      </c>
      <c r="N9" s="616" t="s">
        <v>0</v>
      </c>
      <c r="O9" s="614"/>
      <c r="P9" s="618"/>
      <c r="Q9" s="618"/>
      <c r="R9" s="616"/>
      <c r="S9" s="616"/>
      <c r="T9" s="616"/>
      <c r="U9" s="619"/>
      <c r="V9" s="619"/>
      <c r="W9" s="620"/>
      <c r="X9" s="618"/>
      <c r="Y9" s="618"/>
      <c r="Z9" s="619"/>
      <c r="AA9" s="619"/>
      <c r="AB9" s="619"/>
      <c r="AC9" s="619"/>
      <c r="AD9" s="619"/>
      <c r="AE9" s="619" t="s">
        <v>0</v>
      </c>
      <c r="AF9" s="619"/>
      <c r="AG9" s="619"/>
      <c r="AH9" s="619"/>
      <c r="AI9" s="619"/>
      <c r="AJ9" s="621"/>
      <c r="AK9" s="621"/>
      <c r="AL9" s="621"/>
      <c r="AM9" s="621"/>
      <c r="AN9" s="621"/>
      <c r="AO9" s="621"/>
      <c r="AP9" s="620"/>
      <c r="AQ9" s="622"/>
      <c r="AR9" s="620" t="s">
        <v>0</v>
      </c>
      <c r="AS9" s="620"/>
      <c r="AT9" s="619"/>
      <c r="AU9" s="616" t="s">
        <v>0</v>
      </c>
      <c r="AV9" s="616"/>
      <c r="AW9" s="616"/>
      <c r="AX9" s="616"/>
      <c r="AY9" s="616"/>
      <c r="AZ9" s="621"/>
      <c r="BA9" s="621"/>
      <c r="BB9" s="621"/>
      <c r="BC9" s="621"/>
      <c r="BD9" s="621"/>
      <c r="BE9" s="621"/>
      <c r="BF9" s="614"/>
      <c r="BG9" s="623"/>
      <c r="BH9" s="614" t="s">
        <v>0</v>
      </c>
      <c r="BI9" s="620"/>
      <c r="BJ9" s="619"/>
      <c r="BK9" s="616" t="s">
        <v>0</v>
      </c>
      <c r="BL9" s="616"/>
      <c r="BM9" s="616"/>
      <c r="BN9" s="616"/>
      <c r="BO9" s="616"/>
      <c r="BP9" s="616"/>
      <c r="BQ9" s="616"/>
      <c r="BR9" s="616"/>
      <c r="BS9" s="616"/>
      <c r="BT9" s="616"/>
      <c r="BU9" s="616"/>
      <c r="BV9" s="614"/>
      <c r="BW9" s="623"/>
      <c r="BX9" s="614" t="s">
        <v>0</v>
      </c>
      <c r="BY9" s="620"/>
      <c r="BZ9" s="619"/>
      <c r="CA9" s="620"/>
      <c r="CB9" s="620"/>
      <c r="CC9" s="620" t="s">
        <v>0</v>
      </c>
      <c r="CD9" s="612">
        <v>160</v>
      </c>
      <c r="CE9" s="624"/>
      <c r="CF9" s="625">
        <v>0.80555555555555547</v>
      </c>
      <c r="CG9" s="625"/>
      <c r="CH9" s="626"/>
      <c r="CI9" s="626"/>
      <c r="CJ9" s="626"/>
      <c r="CK9" s="626"/>
      <c r="CL9" s="626"/>
      <c r="CM9" s="626"/>
      <c r="CN9" s="626"/>
      <c r="CO9" s="626"/>
      <c r="CP9" s="626"/>
      <c r="CQ9" s="626"/>
      <c r="CR9" s="626"/>
      <c r="CS9" s="627"/>
    </row>
    <row r="10" spans="1:97" s="345" customFormat="1" hidden="1">
      <c r="A10" s="628">
        <v>1</v>
      </c>
      <c r="B10" s="629">
        <v>160</v>
      </c>
      <c r="C10" s="630"/>
      <c r="D10" s="631"/>
      <c r="E10" s="631"/>
      <c r="F10" s="630"/>
      <c r="G10" s="632">
        <v>0.16666666666666666</v>
      </c>
      <c r="H10" s="633"/>
      <c r="I10" s="633"/>
      <c r="J10" s="634">
        <v>-0.16666666666666666</v>
      </c>
      <c r="K10" s="635">
        <v>0</v>
      </c>
      <c r="L10" s="634">
        <v>-0.16666666666666666</v>
      </c>
      <c r="M10" s="636" t="e">
        <v>#NUM!</v>
      </c>
      <c r="N10" s="636" t="e">
        <v>#NUM!</v>
      </c>
      <c r="O10" s="637">
        <v>2.0833333333333332E-2</v>
      </c>
      <c r="P10" s="633"/>
      <c r="Q10" s="633"/>
      <c r="R10" s="634">
        <v>-2.0833333333333332E-2</v>
      </c>
      <c r="S10" s="635">
        <v>0</v>
      </c>
      <c r="T10" s="634">
        <v>-2.0833333333333332E-2</v>
      </c>
      <c r="U10" s="636" t="e">
        <v>#NUM!</v>
      </c>
      <c r="V10" s="636" t="e">
        <v>#NUM!</v>
      </c>
      <c r="W10" s="637">
        <v>2.0833333333333332E-2</v>
      </c>
      <c r="X10" s="633"/>
      <c r="Y10" s="633"/>
      <c r="Z10" s="634">
        <v>-2.0833333333333332E-2</v>
      </c>
      <c r="AA10" s="635">
        <v>0</v>
      </c>
      <c r="AB10" s="634">
        <v>-2.0833333333333332E-2</v>
      </c>
      <c r="AC10" s="636" t="e">
        <v>#NUM!</v>
      </c>
      <c r="AD10" s="636" t="e">
        <v>#NUM!</v>
      </c>
      <c r="AE10" s="638">
        <v>2.0833333333333332E-2</v>
      </c>
      <c r="AF10" s="638"/>
      <c r="AG10" s="638"/>
      <c r="AH10" s="638"/>
      <c r="AI10" s="638"/>
      <c r="AJ10" s="633"/>
      <c r="AK10" s="633"/>
      <c r="AL10" s="633"/>
      <c r="AM10" s="633"/>
      <c r="AN10" s="633"/>
      <c r="AO10" s="633"/>
      <c r="AP10" s="639">
        <v>-2.0833333333333332E-2</v>
      </c>
      <c r="AQ10" s="635">
        <v>0</v>
      </c>
      <c r="AR10" s="639">
        <v>-2.0833333333333332E-2</v>
      </c>
      <c r="AS10" s="636" t="e">
        <v>#NUM!</v>
      </c>
      <c r="AT10" s="636" t="e">
        <v>#NUM!</v>
      </c>
      <c r="AU10" s="640">
        <v>3.4722222222222224E-2</v>
      </c>
      <c r="AV10" s="640"/>
      <c r="AW10" s="640"/>
      <c r="AX10" s="640"/>
      <c r="AY10" s="640"/>
      <c r="AZ10" s="633"/>
      <c r="BA10" s="633"/>
      <c r="BB10" s="633"/>
      <c r="BC10" s="633"/>
      <c r="BD10" s="633"/>
      <c r="BE10" s="633"/>
      <c r="BF10" s="639">
        <v>-3.4722222222222224E-2</v>
      </c>
      <c r="BG10" s="641">
        <v>0</v>
      </c>
      <c r="BH10" s="639">
        <v>-3.4722222222222224E-2</v>
      </c>
      <c r="BI10" s="636" t="e">
        <v>#NUM!</v>
      </c>
      <c r="BJ10" s="636" t="e">
        <v>#NUM!</v>
      </c>
      <c r="BK10" s="637">
        <v>2.7777777777777776E-2</v>
      </c>
      <c r="BL10" s="637"/>
      <c r="BM10" s="637"/>
      <c r="BN10" s="637"/>
      <c r="BO10" s="637"/>
      <c r="BP10" s="642"/>
      <c r="BQ10" s="642"/>
      <c r="BR10" s="642"/>
      <c r="BS10" s="642"/>
      <c r="BT10" s="642"/>
      <c r="BU10" s="633"/>
      <c r="BV10" s="639">
        <v>-2.7777777777777776E-2</v>
      </c>
      <c r="BW10" s="635">
        <v>0</v>
      </c>
      <c r="BX10" s="639">
        <v>-2.7777777777777776E-2</v>
      </c>
      <c r="BY10" s="636" t="e">
        <v>#NUM!</v>
      </c>
      <c r="BZ10" s="636" t="e">
        <v>#NUM!</v>
      </c>
      <c r="CA10" s="643" t="e">
        <v>#NUM!</v>
      </c>
      <c r="CB10" s="644"/>
      <c r="CC10" s="645">
        <v>-0.29166666666666669</v>
      </c>
      <c r="CD10" s="645">
        <v>-0.29166666666666669</v>
      </c>
      <c r="CE10" s="589"/>
      <c r="CF10" s="646">
        <v>160</v>
      </c>
      <c r="CG10" s="647" t="e">
        <v>#NUM!</v>
      </c>
      <c r="CH10" s="647" t="e">
        <v>#NUM!</v>
      </c>
      <c r="CI10" s="595">
        <v>200</v>
      </c>
      <c r="CJ10" s="595">
        <v>0</v>
      </c>
      <c r="CK10" s="648">
        <v>360</v>
      </c>
      <c r="CL10" s="648">
        <v>360</v>
      </c>
      <c r="CM10" s="648">
        <v>360</v>
      </c>
      <c r="CN10" s="648">
        <v>360</v>
      </c>
      <c r="CO10" s="648">
        <v>360</v>
      </c>
      <c r="CP10" s="648">
        <v>360</v>
      </c>
      <c r="CQ10" s="648">
        <v>360</v>
      </c>
      <c r="CR10" s="648">
        <v>360</v>
      </c>
      <c r="CS10" s="649">
        <v>360</v>
      </c>
    </row>
    <row r="11" spans="1:97" s="345" customFormat="1" hidden="1">
      <c r="A11" s="628">
        <v>2</v>
      </c>
      <c r="B11" s="629">
        <v>160</v>
      </c>
      <c r="C11" s="630"/>
      <c r="D11" s="631"/>
      <c r="E11" s="631"/>
      <c r="F11" s="630"/>
      <c r="G11" s="632">
        <v>0.16666666666666666</v>
      </c>
      <c r="H11" s="633"/>
      <c r="I11" s="633"/>
      <c r="J11" s="634">
        <v>-0.16666666666666666</v>
      </c>
      <c r="K11" s="635">
        <v>0</v>
      </c>
      <c r="L11" s="634">
        <v>-0.16666666666666666</v>
      </c>
      <c r="M11" s="636" t="e">
        <v>#NUM!</v>
      </c>
      <c r="N11" s="636" t="e">
        <v>#NUM!</v>
      </c>
      <c r="O11" s="637">
        <v>2.0833333333333332E-2</v>
      </c>
      <c r="P11" s="633"/>
      <c r="Q11" s="633"/>
      <c r="R11" s="634">
        <v>-2.0833333333333332E-2</v>
      </c>
      <c r="S11" s="635">
        <v>0</v>
      </c>
      <c r="T11" s="634">
        <v>-2.0833333333333332E-2</v>
      </c>
      <c r="U11" s="636" t="e">
        <v>#NUM!</v>
      </c>
      <c r="V11" s="636" t="e">
        <v>#NUM!</v>
      </c>
      <c r="W11" s="637">
        <v>2.0833333333333332E-2</v>
      </c>
      <c r="X11" s="633"/>
      <c r="Y11" s="633"/>
      <c r="Z11" s="634">
        <v>-2.0833333333333332E-2</v>
      </c>
      <c r="AA11" s="635">
        <v>0</v>
      </c>
      <c r="AB11" s="634">
        <v>-2.0833333333333332E-2</v>
      </c>
      <c r="AC11" s="636" t="e">
        <v>#NUM!</v>
      </c>
      <c r="AD11" s="636" t="e">
        <v>#NUM!</v>
      </c>
      <c r="AE11" s="637">
        <v>2.0833333333333332E-2</v>
      </c>
      <c r="AF11" s="637"/>
      <c r="AG11" s="637"/>
      <c r="AH11" s="637"/>
      <c r="AI11" s="637"/>
      <c r="AJ11" s="633"/>
      <c r="AK11" s="633"/>
      <c r="AL11" s="633"/>
      <c r="AM11" s="633"/>
      <c r="AN11" s="633"/>
      <c r="AO11" s="633"/>
      <c r="AP11" s="639">
        <v>-2.0833333333333332E-2</v>
      </c>
      <c r="AQ11" s="635">
        <v>0</v>
      </c>
      <c r="AR11" s="639">
        <v>-2.0833333333333332E-2</v>
      </c>
      <c r="AS11" s="636" t="e">
        <v>#NUM!</v>
      </c>
      <c r="AT11" s="636" t="e">
        <v>#NUM!</v>
      </c>
      <c r="AU11" s="640">
        <v>3.4722222222222224E-2</v>
      </c>
      <c r="AV11" s="640"/>
      <c r="AW11" s="640"/>
      <c r="AX11" s="640"/>
      <c r="AY11" s="640"/>
      <c r="AZ11" s="633"/>
      <c r="BA11" s="633"/>
      <c r="BB11" s="633"/>
      <c r="BC11" s="633"/>
      <c r="BD11" s="633"/>
      <c r="BE11" s="633"/>
      <c r="BF11" s="639">
        <v>-3.4722222222222224E-2</v>
      </c>
      <c r="BG11" s="641">
        <v>0</v>
      </c>
      <c r="BH11" s="639">
        <v>-3.4722222222222224E-2</v>
      </c>
      <c r="BI11" s="636" t="e">
        <v>#NUM!</v>
      </c>
      <c r="BJ11" s="636" t="e">
        <v>#NUM!</v>
      </c>
      <c r="BK11" s="637">
        <v>2.7777777777777776E-2</v>
      </c>
      <c r="BL11" s="637"/>
      <c r="BM11" s="637"/>
      <c r="BN11" s="637"/>
      <c r="BO11" s="637"/>
      <c r="BP11" s="642"/>
      <c r="BQ11" s="642"/>
      <c r="BR11" s="642"/>
      <c r="BS11" s="642"/>
      <c r="BT11" s="642"/>
      <c r="BU11" s="633"/>
      <c r="BV11" s="639">
        <v>-2.7777777777777776E-2</v>
      </c>
      <c r="BW11" s="635">
        <v>0</v>
      </c>
      <c r="BX11" s="639">
        <v>-2.7777777777777776E-2</v>
      </c>
      <c r="BY11" s="636" t="e">
        <v>#NUM!</v>
      </c>
      <c r="BZ11" s="636" t="e">
        <v>#NUM!</v>
      </c>
      <c r="CA11" s="643" t="e">
        <v>#NUM!</v>
      </c>
      <c r="CB11" s="644"/>
      <c r="CC11" s="645">
        <v>-0.29166666666666669</v>
      </c>
      <c r="CD11" s="645">
        <v>-0.29166666666666669</v>
      </c>
      <c r="CE11" s="589"/>
      <c r="CF11" s="646">
        <v>160</v>
      </c>
      <c r="CG11" s="647" t="e">
        <v>#NUM!</v>
      </c>
      <c r="CH11" s="647" t="e">
        <v>#NUM!</v>
      </c>
      <c r="CI11" s="595">
        <v>195</v>
      </c>
      <c r="CJ11" s="595">
        <v>0</v>
      </c>
      <c r="CK11" s="648">
        <v>355</v>
      </c>
      <c r="CL11" s="648">
        <v>355</v>
      </c>
      <c r="CM11" s="648">
        <v>355</v>
      </c>
      <c r="CN11" s="648">
        <v>355</v>
      </c>
      <c r="CO11" s="648">
        <v>355</v>
      </c>
      <c r="CP11" s="648">
        <v>355</v>
      </c>
      <c r="CQ11" s="648">
        <v>355</v>
      </c>
      <c r="CR11" s="648">
        <v>355</v>
      </c>
      <c r="CS11" s="649">
        <v>355</v>
      </c>
    </row>
    <row r="12" spans="1:97" s="345" customFormat="1" hidden="1">
      <c r="A12" s="628">
        <v>3</v>
      </c>
      <c r="B12" s="629">
        <v>160</v>
      </c>
      <c r="C12" s="650"/>
      <c r="D12" s="651"/>
      <c r="E12" s="651"/>
      <c r="F12" s="650"/>
      <c r="G12" s="632">
        <v>0.16666666666666699</v>
      </c>
      <c r="H12" s="652"/>
      <c r="I12" s="652"/>
      <c r="J12" s="634">
        <v>-0.16666666666666699</v>
      </c>
      <c r="K12" s="635">
        <v>0</v>
      </c>
      <c r="L12" s="634">
        <v>-0.16666666666666699</v>
      </c>
      <c r="M12" s="636" t="e">
        <v>#NUM!</v>
      </c>
      <c r="N12" s="636" t="e">
        <v>#NUM!</v>
      </c>
      <c r="O12" s="637">
        <v>2.0833333333333332E-2</v>
      </c>
      <c r="P12" s="633"/>
      <c r="Q12" s="633"/>
      <c r="R12" s="634">
        <v>-2.0833333333333332E-2</v>
      </c>
      <c r="S12" s="635">
        <v>0</v>
      </c>
      <c r="T12" s="634">
        <v>-2.0833333333333332E-2</v>
      </c>
      <c r="U12" s="636" t="e">
        <v>#NUM!</v>
      </c>
      <c r="V12" s="636" t="e">
        <v>#NUM!</v>
      </c>
      <c r="W12" s="637">
        <v>2.0833333333333332E-2</v>
      </c>
      <c r="X12" s="633"/>
      <c r="Y12" s="633"/>
      <c r="Z12" s="634">
        <v>-2.0833333333333332E-2</v>
      </c>
      <c r="AA12" s="635">
        <v>0</v>
      </c>
      <c r="AB12" s="634">
        <v>-2.0833333333333332E-2</v>
      </c>
      <c r="AC12" s="636" t="e">
        <v>#NUM!</v>
      </c>
      <c r="AD12" s="636" t="e">
        <v>#NUM!</v>
      </c>
      <c r="AE12" s="638">
        <v>2.0833333333333332E-2</v>
      </c>
      <c r="AF12" s="638"/>
      <c r="AG12" s="638"/>
      <c r="AH12" s="638"/>
      <c r="AI12" s="638"/>
      <c r="AJ12" s="633"/>
      <c r="AK12" s="633"/>
      <c r="AL12" s="633"/>
      <c r="AM12" s="633"/>
      <c r="AN12" s="633"/>
      <c r="AO12" s="633"/>
      <c r="AP12" s="639">
        <v>-2.0833333333333332E-2</v>
      </c>
      <c r="AQ12" s="635">
        <v>0</v>
      </c>
      <c r="AR12" s="639">
        <v>-2.0833333333333332E-2</v>
      </c>
      <c r="AS12" s="636" t="e">
        <v>#NUM!</v>
      </c>
      <c r="AT12" s="636" t="e">
        <v>#NUM!</v>
      </c>
      <c r="AU12" s="640">
        <v>3.4722222222222224E-2</v>
      </c>
      <c r="AV12" s="640"/>
      <c r="AW12" s="640"/>
      <c r="AX12" s="640"/>
      <c r="AY12" s="640"/>
      <c r="AZ12" s="633"/>
      <c r="BA12" s="633"/>
      <c r="BB12" s="633"/>
      <c r="BC12" s="633"/>
      <c r="BD12" s="633"/>
      <c r="BE12" s="633"/>
      <c r="BF12" s="639">
        <v>-3.4722222222222224E-2</v>
      </c>
      <c r="BG12" s="641">
        <v>0</v>
      </c>
      <c r="BH12" s="639">
        <v>-3.4722222222222224E-2</v>
      </c>
      <c r="BI12" s="636" t="e">
        <v>#NUM!</v>
      </c>
      <c r="BJ12" s="636" t="e">
        <v>#NUM!</v>
      </c>
      <c r="BK12" s="637">
        <v>2.7777777777777776E-2</v>
      </c>
      <c r="BL12" s="637"/>
      <c r="BM12" s="637"/>
      <c r="BN12" s="637"/>
      <c r="BO12" s="637"/>
      <c r="BP12" s="642"/>
      <c r="BQ12" s="642"/>
      <c r="BR12" s="642"/>
      <c r="BS12" s="642"/>
      <c r="BT12" s="642"/>
      <c r="BU12" s="633"/>
      <c r="BV12" s="639">
        <v>-2.7777777777777776E-2</v>
      </c>
      <c r="BW12" s="635">
        <v>0</v>
      </c>
      <c r="BX12" s="639">
        <v>-2.7777777777777776E-2</v>
      </c>
      <c r="BY12" s="636" t="e">
        <v>#NUM!</v>
      </c>
      <c r="BZ12" s="636" t="e">
        <v>#NUM!</v>
      </c>
      <c r="CA12" s="643" t="e">
        <v>#NUM!</v>
      </c>
      <c r="CB12" s="644"/>
      <c r="CC12" s="645">
        <v>-0.29166666666666702</v>
      </c>
      <c r="CD12" s="645">
        <v>-0.29166666666666702</v>
      </c>
      <c r="CE12" s="589"/>
      <c r="CF12" s="646">
        <v>160</v>
      </c>
      <c r="CG12" s="647" t="e">
        <v>#NUM!</v>
      </c>
      <c r="CH12" s="647" t="e">
        <v>#NUM!</v>
      </c>
      <c r="CI12" s="595">
        <v>190</v>
      </c>
      <c r="CJ12" s="595">
        <v>0</v>
      </c>
      <c r="CK12" s="648">
        <v>350</v>
      </c>
      <c r="CL12" s="648">
        <v>350</v>
      </c>
      <c r="CM12" s="648">
        <v>350</v>
      </c>
      <c r="CN12" s="648">
        <v>350</v>
      </c>
      <c r="CO12" s="648">
        <v>350</v>
      </c>
      <c r="CP12" s="648">
        <v>350</v>
      </c>
      <c r="CQ12" s="648">
        <v>350</v>
      </c>
      <c r="CR12" s="648">
        <v>350</v>
      </c>
      <c r="CS12" s="649">
        <v>350</v>
      </c>
    </row>
    <row r="13" spans="1:97" s="345" customFormat="1" hidden="1">
      <c r="A13" s="628">
        <v>4</v>
      </c>
      <c r="B13" s="629">
        <v>160</v>
      </c>
      <c r="C13" s="650"/>
      <c r="D13" s="651"/>
      <c r="E13" s="651"/>
      <c r="F13" s="650"/>
      <c r="G13" s="632">
        <v>0.16666666666666699</v>
      </c>
      <c r="H13" s="652"/>
      <c r="I13" s="652"/>
      <c r="J13" s="634">
        <v>-0.16666666666666699</v>
      </c>
      <c r="K13" s="635">
        <v>0</v>
      </c>
      <c r="L13" s="634">
        <v>-0.16666666666666699</v>
      </c>
      <c r="M13" s="636" t="e">
        <v>#NUM!</v>
      </c>
      <c r="N13" s="636" t="e">
        <v>#NUM!</v>
      </c>
      <c r="O13" s="637">
        <v>2.0833333333333332E-2</v>
      </c>
      <c r="P13" s="633"/>
      <c r="Q13" s="633"/>
      <c r="R13" s="634">
        <v>-2.0833333333333332E-2</v>
      </c>
      <c r="S13" s="635">
        <v>0</v>
      </c>
      <c r="T13" s="634">
        <v>-2.0833333333333332E-2</v>
      </c>
      <c r="U13" s="636" t="e">
        <v>#NUM!</v>
      </c>
      <c r="V13" s="636" t="e">
        <v>#NUM!</v>
      </c>
      <c r="W13" s="637">
        <v>2.0833333333333332E-2</v>
      </c>
      <c r="X13" s="633"/>
      <c r="Y13" s="633"/>
      <c r="Z13" s="634">
        <v>-2.0833333333333332E-2</v>
      </c>
      <c r="AA13" s="635">
        <v>0</v>
      </c>
      <c r="AB13" s="634">
        <v>-2.0833333333333332E-2</v>
      </c>
      <c r="AC13" s="636" t="e">
        <v>#NUM!</v>
      </c>
      <c r="AD13" s="636" t="e">
        <v>#NUM!</v>
      </c>
      <c r="AE13" s="637">
        <v>2.0833333333333332E-2</v>
      </c>
      <c r="AF13" s="637"/>
      <c r="AG13" s="637"/>
      <c r="AH13" s="637"/>
      <c r="AI13" s="637"/>
      <c r="AJ13" s="633"/>
      <c r="AK13" s="633"/>
      <c r="AL13" s="633"/>
      <c r="AM13" s="633"/>
      <c r="AN13" s="633"/>
      <c r="AO13" s="633"/>
      <c r="AP13" s="639">
        <v>-2.0833333333333332E-2</v>
      </c>
      <c r="AQ13" s="635">
        <v>0</v>
      </c>
      <c r="AR13" s="639">
        <v>-2.0833333333333332E-2</v>
      </c>
      <c r="AS13" s="636" t="e">
        <v>#NUM!</v>
      </c>
      <c r="AT13" s="636" t="e">
        <v>#NUM!</v>
      </c>
      <c r="AU13" s="640">
        <v>3.4722222222222224E-2</v>
      </c>
      <c r="AV13" s="640"/>
      <c r="AW13" s="640"/>
      <c r="AX13" s="640"/>
      <c r="AY13" s="640"/>
      <c r="AZ13" s="633"/>
      <c r="BA13" s="633"/>
      <c r="BB13" s="633"/>
      <c r="BC13" s="633"/>
      <c r="BD13" s="633"/>
      <c r="BE13" s="633"/>
      <c r="BF13" s="639">
        <v>-3.4722222222222224E-2</v>
      </c>
      <c r="BG13" s="641">
        <v>0</v>
      </c>
      <c r="BH13" s="639">
        <v>-3.4722222222222224E-2</v>
      </c>
      <c r="BI13" s="636" t="e">
        <v>#NUM!</v>
      </c>
      <c r="BJ13" s="636" t="e">
        <v>#NUM!</v>
      </c>
      <c r="BK13" s="637">
        <v>2.7777777777777776E-2</v>
      </c>
      <c r="BL13" s="637"/>
      <c r="BM13" s="637"/>
      <c r="BN13" s="637"/>
      <c r="BO13" s="637"/>
      <c r="BP13" s="642"/>
      <c r="BQ13" s="642"/>
      <c r="BR13" s="642"/>
      <c r="BS13" s="642"/>
      <c r="BT13" s="642"/>
      <c r="BU13" s="633"/>
      <c r="BV13" s="639">
        <v>-2.7777777777777776E-2</v>
      </c>
      <c r="BW13" s="635">
        <v>0</v>
      </c>
      <c r="BX13" s="639">
        <v>-2.7777777777777776E-2</v>
      </c>
      <c r="BY13" s="636" t="e">
        <v>#NUM!</v>
      </c>
      <c r="BZ13" s="636" t="e">
        <v>#NUM!</v>
      </c>
      <c r="CA13" s="643" t="e">
        <v>#NUM!</v>
      </c>
      <c r="CB13" s="644"/>
      <c r="CC13" s="645">
        <v>-0.29166666666666702</v>
      </c>
      <c r="CD13" s="645">
        <v>-0.29166666666666702</v>
      </c>
      <c r="CE13" s="589"/>
      <c r="CF13" s="646">
        <v>160</v>
      </c>
      <c r="CG13" s="647" t="e">
        <v>#NUM!</v>
      </c>
      <c r="CH13" s="647" t="e">
        <v>#NUM!</v>
      </c>
      <c r="CI13" s="595">
        <v>185</v>
      </c>
      <c r="CJ13" s="595">
        <v>0</v>
      </c>
      <c r="CK13" s="648">
        <v>345</v>
      </c>
      <c r="CL13" s="648">
        <v>345</v>
      </c>
      <c r="CM13" s="648">
        <v>345</v>
      </c>
      <c r="CN13" s="648">
        <v>345</v>
      </c>
      <c r="CO13" s="648">
        <v>345</v>
      </c>
      <c r="CP13" s="648">
        <v>345</v>
      </c>
      <c r="CQ13" s="648">
        <v>345</v>
      </c>
      <c r="CR13" s="648">
        <v>345</v>
      </c>
      <c r="CS13" s="649">
        <v>345</v>
      </c>
    </row>
    <row r="14" spans="1:97" s="345" customFormat="1" hidden="1">
      <c r="A14" s="628">
        <v>5</v>
      </c>
      <c r="B14" s="629">
        <v>160</v>
      </c>
      <c r="C14" s="650"/>
      <c r="D14" s="651"/>
      <c r="E14" s="651"/>
      <c r="F14" s="650"/>
      <c r="G14" s="632">
        <v>0.16666666666666699</v>
      </c>
      <c r="H14" s="652"/>
      <c r="I14" s="652"/>
      <c r="J14" s="634">
        <v>-0.16666666666666699</v>
      </c>
      <c r="K14" s="635">
        <v>0</v>
      </c>
      <c r="L14" s="634">
        <v>-0.16666666666666699</v>
      </c>
      <c r="M14" s="636" t="e">
        <v>#NUM!</v>
      </c>
      <c r="N14" s="636" t="e">
        <v>#NUM!</v>
      </c>
      <c r="O14" s="637">
        <v>2.0833333333333332E-2</v>
      </c>
      <c r="P14" s="633"/>
      <c r="Q14" s="633"/>
      <c r="R14" s="634">
        <v>-2.0833333333333332E-2</v>
      </c>
      <c r="S14" s="635">
        <v>0</v>
      </c>
      <c r="T14" s="634">
        <v>-2.0833333333333332E-2</v>
      </c>
      <c r="U14" s="636" t="e">
        <v>#NUM!</v>
      </c>
      <c r="V14" s="636" t="e">
        <v>#NUM!</v>
      </c>
      <c r="W14" s="637">
        <v>2.0833333333333332E-2</v>
      </c>
      <c r="X14" s="633"/>
      <c r="Y14" s="633"/>
      <c r="Z14" s="634">
        <v>-2.0833333333333332E-2</v>
      </c>
      <c r="AA14" s="635">
        <v>0</v>
      </c>
      <c r="AB14" s="634">
        <v>-2.0833333333333332E-2</v>
      </c>
      <c r="AC14" s="636" t="e">
        <v>#NUM!</v>
      </c>
      <c r="AD14" s="636" t="e">
        <v>#NUM!</v>
      </c>
      <c r="AE14" s="638">
        <v>2.0833333333333332E-2</v>
      </c>
      <c r="AF14" s="638"/>
      <c r="AG14" s="638"/>
      <c r="AH14" s="638"/>
      <c r="AI14" s="638"/>
      <c r="AJ14" s="633"/>
      <c r="AK14" s="633"/>
      <c r="AL14" s="633"/>
      <c r="AM14" s="633"/>
      <c r="AN14" s="633"/>
      <c r="AO14" s="633"/>
      <c r="AP14" s="639">
        <v>-2.0833333333333332E-2</v>
      </c>
      <c r="AQ14" s="635">
        <v>0</v>
      </c>
      <c r="AR14" s="639">
        <v>-2.0833333333333332E-2</v>
      </c>
      <c r="AS14" s="636" t="e">
        <v>#NUM!</v>
      </c>
      <c r="AT14" s="636" t="e">
        <v>#NUM!</v>
      </c>
      <c r="AU14" s="640">
        <v>3.4722222222222224E-2</v>
      </c>
      <c r="AV14" s="640"/>
      <c r="AW14" s="640"/>
      <c r="AX14" s="640"/>
      <c r="AY14" s="640"/>
      <c r="AZ14" s="633"/>
      <c r="BA14" s="633"/>
      <c r="BB14" s="633"/>
      <c r="BC14" s="633"/>
      <c r="BD14" s="633"/>
      <c r="BE14" s="633"/>
      <c r="BF14" s="639">
        <v>-3.4722222222222224E-2</v>
      </c>
      <c r="BG14" s="641">
        <v>0</v>
      </c>
      <c r="BH14" s="639">
        <v>-3.4722222222222224E-2</v>
      </c>
      <c r="BI14" s="636" t="e">
        <v>#NUM!</v>
      </c>
      <c r="BJ14" s="636" t="e">
        <v>#NUM!</v>
      </c>
      <c r="BK14" s="637">
        <v>2.7777777777777776E-2</v>
      </c>
      <c r="BL14" s="637"/>
      <c r="BM14" s="637"/>
      <c r="BN14" s="637"/>
      <c r="BO14" s="637"/>
      <c r="BP14" s="642"/>
      <c r="BQ14" s="642"/>
      <c r="BR14" s="642"/>
      <c r="BS14" s="642"/>
      <c r="BT14" s="642"/>
      <c r="BU14" s="633"/>
      <c r="BV14" s="639">
        <v>-2.7777777777777776E-2</v>
      </c>
      <c r="BW14" s="635">
        <v>0</v>
      </c>
      <c r="BX14" s="639">
        <v>-2.7777777777777776E-2</v>
      </c>
      <c r="BY14" s="636" t="e">
        <v>#NUM!</v>
      </c>
      <c r="BZ14" s="636" t="e">
        <v>#NUM!</v>
      </c>
      <c r="CA14" s="643" t="e">
        <v>#NUM!</v>
      </c>
      <c r="CB14" s="644"/>
      <c r="CC14" s="645">
        <v>-0.29166666666666702</v>
      </c>
      <c r="CD14" s="645">
        <v>-0.29166666666666702</v>
      </c>
      <c r="CE14" s="589"/>
      <c r="CF14" s="646">
        <v>160</v>
      </c>
      <c r="CG14" s="647" t="e">
        <v>#NUM!</v>
      </c>
      <c r="CH14" s="647" t="e">
        <v>#NUM!</v>
      </c>
      <c r="CI14" s="595">
        <v>180</v>
      </c>
      <c r="CJ14" s="595">
        <v>0</v>
      </c>
      <c r="CK14" s="648">
        <v>340</v>
      </c>
      <c r="CL14" s="648">
        <v>340</v>
      </c>
      <c r="CM14" s="648">
        <v>340</v>
      </c>
      <c r="CN14" s="648">
        <v>340</v>
      </c>
      <c r="CO14" s="648">
        <v>340</v>
      </c>
      <c r="CP14" s="648">
        <v>340</v>
      </c>
      <c r="CQ14" s="648">
        <v>340</v>
      </c>
      <c r="CR14" s="648">
        <v>340</v>
      </c>
      <c r="CS14" s="649">
        <v>340</v>
      </c>
    </row>
    <row r="15" spans="1:97" s="345" customFormat="1" hidden="1">
      <c r="A15" s="628">
        <v>6</v>
      </c>
      <c r="B15" s="629">
        <v>160</v>
      </c>
      <c r="C15" s="650"/>
      <c r="D15" s="651"/>
      <c r="E15" s="651"/>
      <c r="F15" s="650"/>
      <c r="G15" s="632">
        <v>0.16666666666666699</v>
      </c>
      <c r="H15" s="652"/>
      <c r="I15" s="652"/>
      <c r="J15" s="634">
        <v>-0.16666666666666699</v>
      </c>
      <c r="K15" s="635">
        <v>0</v>
      </c>
      <c r="L15" s="634">
        <v>-0.16666666666666699</v>
      </c>
      <c r="M15" s="636" t="e">
        <v>#NUM!</v>
      </c>
      <c r="N15" s="636" t="e">
        <v>#NUM!</v>
      </c>
      <c r="O15" s="637">
        <v>2.0833333333333332E-2</v>
      </c>
      <c r="P15" s="633"/>
      <c r="Q15" s="633"/>
      <c r="R15" s="634">
        <v>-2.0833333333333332E-2</v>
      </c>
      <c r="S15" s="635">
        <v>0</v>
      </c>
      <c r="T15" s="634">
        <v>-2.0833333333333332E-2</v>
      </c>
      <c r="U15" s="636" t="e">
        <v>#NUM!</v>
      </c>
      <c r="V15" s="636" t="e">
        <v>#NUM!</v>
      </c>
      <c r="W15" s="637">
        <v>2.0833333333333332E-2</v>
      </c>
      <c r="X15" s="633"/>
      <c r="Y15" s="633"/>
      <c r="Z15" s="634">
        <v>-2.0833333333333332E-2</v>
      </c>
      <c r="AA15" s="635">
        <v>0</v>
      </c>
      <c r="AB15" s="634">
        <v>-2.0833333333333332E-2</v>
      </c>
      <c r="AC15" s="636" t="e">
        <v>#NUM!</v>
      </c>
      <c r="AD15" s="636" t="e">
        <v>#NUM!</v>
      </c>
      <c r="AE15" s="637">
        <v>2.0833333333333332E-2</v>
      </c>
      <c r="AF15" s="637"/>
      <c r="AG15" s="637"/>
      <c r="AH15" s="637"/>
      <c r="AI15" s="637"/>
      <c r="AJ15" s="633"/>
      <c r="AK15" s="633"/>
      <c r="AL15" s="633"/>
      <c r="AM15" s="633"/>
      <c r="AN15" s="633"/>
      <c r="AO15" s="633"/>
      <c r="AP15" s="639">
        <v>-2.0833333333333332E-2</v>
      </c>
      <c r="AQ15" s="635">
        <v>0</v>
      </c>
      <c r="AR15" s="639">
        <v>-2.0833333333333332E-2</v>
      </c>
      <c r="AS15" s="636" t="e">
        <v>#NUM!</v>
      </c>
      <c r="AT15" s="636" t="e">
        <v>#NUM!</v>
      </c>
      <c r="AU15" s="640">
        <v>3.4722222222222224E-2</v>
      </c>
      <c r="AV15" s="640"/>
      <c r="AW15" s="640"/>
      <c r="AX15" s="640"/>
      <c r="AY15" s="640"/>
      <c r="AZ15" s="633"/>
      <c r="BA15" s="633"/>
      <c r="BB15" s="633"/>
      <c r="BC15" s="633"/>
      <c r="BD15" s="633"/>
      <c r="BE15" s="633"/>
      <c r="BF15" s="639">
        <v>-3.4722222222222224E-2</v>
      </c>
      <c r="BG15" s="641">
        <v>0</v>
      </c>
      <c r="BH15" s="639">
        <v>-3.4722222222222224E-2</v>
      </c>
      <c r="BI15" s="636" t="e">
        <v>#NUM!</v>
      </c>
      <c r="BJ15" s="636" t="e">
        <v>#NUM!</v>
      </c>
      <c r="BK15" s="637">
        <v>2.7777777777777776E-2</v>
      </c>
      <c r="BL15" s="637"/>
      <c r="BM15" s="637"/>
      <c r="BN15" s="637"/>
      <c r="BO15" s="637"/>
      <c r="BP15" s="642"/>
      <c r="BQ15" s="642"/>
      <c r="BR15" s="642"/>
      <c r="BS15" s="642"/>
      <c r="BT15" s="642"/>
      <c r="BU15" s="633"/>
      <c r="BV15" s="639">
        <v>-2.7777777777777776E-2</v>
      </c>
      <c r="BW15" s="635">
        <v>0</v>
      </c>
      <c r="BX15" s="639">
        <v>-2.7777777777777776E-2</v>
      </c>
      <c r="BY15" s="636" t="e">
        <v>#NUM!</v>
      </c>
      <c r="BZ15" s="636" t="e">
        <v>#NUM!</v>
      </c>
      <c r="CA15" s="643" t="e">
        <v>#NUM!</v>
      </c>
      <c r="CB15" s="644"/>
      <c r="CC15" s="645">
        <v>-0.29166666666666702</v>
      </c>
      <c r="CD15" s="645">
        <v>-0.29166666666666702</v>
      </c>
      <c r="CE15" s="589"/>
      <c r="CF15" s="646">
        <v>160</v>
      </c>
      <c r="CG15" s="647" t="e">
        <v>#NUM!</v>
      </c>
      <c r="CH15" s="647" t="e">
        <v>#NUM!</v>
      </c>
      <c r="CI15" s="595">
        <v>175</v>
      </c>
      <c r="CJ15" s="595">
        <v>0</v>
      </c>
      <c r="CK15" s="648">
        <v>335</v>
      </c>
      <c r="CL15" s="648">
        <v>335</v>
      </c>
      <c r="CM15" s="648">
        <v>335</v>
      </c>
      <c r="CN15" s="648">
        <v>335</v>
      </c>
      <c r="CO15" s="648">
        <v>335</v>
      </c>
      <c r="CP15" s="648">
        <v>335</v>
      </c>
      <c r="CQ15" s="648">
        <v>335</v>
      </c>
      <c r="CR15" s="648">
        <v>335</v>
      </c>
      <c r="CS15" s="649">
        <v>335</v>
      </c>
    </row>
    <row r="16" spans="1:97" s="468" customFormat="1" hidden="1">
      <c r="A16" s="653"/>
      <c r="B16" s="654">
        <v>120</v>
      </c>
      <c r="C16" s="655"/>
      <c r="D16" s="656"/>
      <c r="E16" s="657"/>
      <c r="F16" s="657"/>
      <c r="G16" s="658"/>
      <c r="H16" s="659"/>
      <c r="I16" s="659"/>
      <c r="J16" s="660"/>
      <c r="K16" s="660"/>
      <c r="L16" s="660"/>
      <c r="M16" s="661"/>
      <c r="N16" s="661"/>
      <c r="O16" s="662"/>
      <c r="P16" s="659"/>
      <c r="Q16" s="659"/>
      <c r="R16" s="660"/>
      <c r="S16" s="660"/>
      <c r="T16" s="660"/>
      <c r="U16" s="661"/>
      <c r="V16" s="661"/>
      <c r="W16" s="662"/>
      <c r="X16" s="659"/>
      <c r="Y16" s="659"/>
      <c r="Z16" s="660"/>
      <c r="AA16" s="660"/>
      <c r="AB16" s="660"/>
      <c r="AC16" s="661"/>
      <c r="AD16" s="661"/>
      <c r="AE16" s="662"/>
      <c r="AF16" s="662"/>
      <c r="AG16" s="662"/>
      <c r="AH16" s="662"/>
      <c r="AI16" s="662"/>
      <c r="AJ16" s="659"/>
      <c r="AK16" s="659"/>
      <c r="AL16" s="659"/>
      <c r="AM16" s="659"/>
      <c r="AN16" s="659"/>
      <c r="AO16" s="659"/>
      <c r="AP16" s="663"/>
      <c r="AQ16" s="660"/>
      <c r="AR16" s="663"/>
      <c r="AS16" s="661"/>
      <c r="AT16" s="661"/>
      <c r="AU16" s="663"/>
      <c r="AV16" s="663"/>
      <c r="AW16" s="663"/>
      <c r="AX16" s="663"/>
      <c r="AY16" s="663"/>
      <c r="AZ16" s="664"/>
      <c r="BA16" s="664"/>
      <c r="BB16" s="664"/>
      <c r="BC16" s="664"/>
      <c r="BD16" s="664"/>
      <c r="BE16" s="664"/>
      <c r="BF16" s="663"/>
      <c r="BG16" s="665"/>
      <c r="BH16" s="663"/>
      <c r="BI16" s="666"/>
      <c r="BJ16" s="666"/>
      <c r="BK16" s="662"/>
      <c r="BL16" s="662"/>
      <c r="BM16" s="662"/>
      <c r="BN16" s="662"/>
      <c r="BO16" s="662"/>
      <c r="BP16" s="667"/>
      <c r="BQ16" s="667"/>
      <c r="BR16" s="667"/>
      <c r="BS16" s="667"/>
      <c r="BT16" s="667"/>
      <c r="BU16" s="667"/>
      <c r="BV16" s="663"/>
      <c r="BW16" s="660"/>
      <c r="BX16" s="663"/>
      <c r="BY16" s="661"/>
      <c r="BZ16" s="661"/>
      <c r="CA16" s="668"/>
      <c r="CB16" s="669"/>
      <c r="CC16" s="670"/>
      <c r="CD16" s="671">
        <v>120</v>
      </c>
      <c r="CE16" s="672"/>
      <c r="CF16" s="625">
        <v>0.79166666666666663</v>
      </c>
      <c r="CG16" s="673"/>
      <c r="CH16" s="673"/>
      <c r="CI16" s="674"/>
      <c r="CJ16" s="674"/>
      <c r="CK16" s="674"/>
      <c r="CL16" s="674"/>
      <c r="CM16" s="674"/>
      <c r="CN16" s="674"/>
      <c r="CO16" s="674"/>
      <c r="CP16" s="674"/>
      <c r="CQ16" s="674"/>
      <c r="CR16" s="674"/>
      <c r="CS16" s="675"/>
    </row>
    <row r="17" spans="1:97" s="468" customFormat="1" hidden="1">
      <c r="A17" s="628">
        <v>1</v>
      </c>
      <c r="B17" s="629" t="s">
        <v>46</v>
      </c>
      <c r="C17" s="676"/>
      <c r="D17" s="677"/>
      <c r="E17" s="677"/>
      <c r="F17" s="678"/>
      <c r="G17" s="678"/>
      <c r="H17" s="679"/>
      <c r="I17" s="679"/>
      <c r="J17" s="680"/>
      <c r="K17" s="680"/>
      <c r="L17" s="680"/>
      <c r="M17" s="681"/>
      <c r="N17" s="682"/>
      <c r="O17" s="632">
        <v>0.3125</v>
      </c>
      <c r="P17" s="633"/>
      <c r="Q17" s="633"/>
      <c r="R17" s="634">
        <v>-0.3125</v>
      </c>
      <c r="S17" s="641">
        <v>0</v>
      </c>
      <c r="T17" s="634">
        <v>-0.3125</v>
      </c>
      <c r="U17" s="636" t="e">
        <v>#NUM!</v>
      </c>
      <c r="V17" s="636" t="e">
        <v>#NUM!</v>
      </c>
      <c r="W17" s="637">
        <v>2.0833333333333332E-2</v>
      </c>
      <c r="X17" s="633"/>
      <c r="Y17" s="633"/>
      <c r="Z17" s="634">
        <v>-2.0833333333333332E-2</v>
      </c>
      <c r="AA17" s="641">
        <v>0</v>
      </c>
      <c r="AB17" s="634">
        <v>-2.0833333333333332E-2</v>
      </c>
      <c r="AC17" s="636" t="e">
        <v>#NUM!</v>
      </c>
      <c r="AD17" s="636" t="e">
        <v>#NUM!</v>
      </c>
      <c r="AE17" s="637">
        <v>2.0833333333333332E-2</v>
      </c>
      <c r="AF17" s="637"/>
      <c r="AG17" s="637"/>
      <c r="AH17" s="637"/>
      <c r="AI17" s="637"/>
      <c r="AJ17" s="633"/>
      <c r="AK17" s="633"/>
      <c r="AL17" s="633"/>
      <c r="AM17" s="633"/>
      <c r="AN17" s="633"/>
      <c r="AO17" s="633"/>
      <c r="AP17" s="639">
        <v>-2.0833333333333332E-2</v>
      </c>
      <c r="AQ17" s="635">
        <v>0</v>
      </c>
      <c r="AR17" s="639">
        <v>-2.0833333333333332E-2</v>
      </c>
      <c r="AS17" s="636" t="e">
        <v>#NUM!</v>
      </c>
      <c r="AT17" s="636" t="e">
        <v>#NUM!</v>
      </c>
      <c r="AU17" s="637">
        <v>2.7777777777777776E-2</v>
      </c>
      <c r="AV17" s="637"/>
      <c r="AW17" s="637"/>
      <c r="AX17" s="637"/>
      <c r="AY17" s="637"/>
      <c r="AZ17" s="683">
        <v>0.70408564814814811</v>
      </c>
      <c r="BA17" s="683"/>
      <c r="BB17" s="683"/>
      <c r="BC17" s="683"/>
      <c r="BD17" s="683"/>
      <c r="BE17" s="683">
        <v>0.70535879629629628</v>
      </c>
      <c r="BF17" s="639">
        <v>0.67630787037037032</v>
      </c>
      <c r="BG17" s="641">
        <v>1.2731481481481621E-3</v>
      </c>
      <c r="BH17" s="639">
        <v>0.67758101851851849</v>
      </c>
      <c r="BI17" s="636">
        <v>0.92413533448565033</v>
      </c>
      <c r="BJ17" s="636">
        <v>0.92239892045163374</v>
      </c>
      <c r="BK17" s="637">
        <v>0.73313657407407407</v>
      </c>
      <c r="BL17" s="637"/>
      <c r="BM17" s="637"/>
      <c r="BN17" s="637"/>
      <c r="BO17" s="637"/>
      <c r="BP17" s="633"/>
      <c r="BQ17" s="633"/>
      <c r="BR17" s="633"/>
      <c r="BS17" s="633"/>
      <c r="BT17" s="633"/>
      <c r="BU17" s="633"/>
      <c r="BV17" s="639">
        <v>-0.73313657407407407</v>
      </c>
      <c r="BW17" s="641">
        <v>0</v>
      </c>
      <c r="BX17" s="639">
        <v>-0.73313657407407407</v>
      </c>
      <c r="BY17" s="636" t="e">
        <v>#NUM!</v>
      </c>
      <c r="BZ17" s="636" t="e">
        <v>#NUM!</v>
      </c>
      <c r="CA17" s="643" t="e">
        <v>#NUM!</v>
      </c>
      <c r="CB17" s="644"/>
      <c r="CC17" s="645">
        <v>-0.41099537037037037</v>
      </c>
      <c r="CD17" s="645">
        <v>-0.40972222222222221</v>
      </c>
      <c r="CE17" s="589"/>
      <c r="CF17" s="646">
        <v>120</v>
      </c>
      <c r="CG17" s="647" t="e">
        <v>#NUM!</v>
      </c>
      <c r="CH17" s="647" t="e">
        <v>#NUM!</v>
      </c>
      <c r="CI17" s="595">
        <v>200</v>
      </c>
      <c r="CJ17" s="595">
        <v>0</v>
      </c>
      <c r="CK17" s="648">
        <v>320</v>
      </c>
      <c r="CL17" s="648">
        <v>320</v>
      </c>
      <c r="CM17" s="648">
        <v>320</v>
      </c>
      <c r="CN17" s="648">
        <v>320</v>
      </c>
      <c r="CO17" s="648">
        <v>320</v>
      </c>
      <c r="CP17" s="648">
        <v>320</v>
      </c>
      <c r="CQ17" s="648">
        <v>320</v>
      </c>
      <c r="CR17" s="648">
        <v>320</v>
      </c>
      <c r="CS17" s="649">
        <v>320</v>
      </c>
    </row>
    <row r="18" spans="1:97" s="468" customFormat="1" hidden="1">
      <c r="A18" s="628">
        <v>2</v>
      </c>
      <c r="B18" s="629" t="s">
        <v>46</v>
      </c>
      <c r="C18" s="676"/>
      <c r="D18" s="677"/>
      <c r="E18" s="677"/>
      <c r="F18" s="678"/>
      <c r="G18" s="684"/>
      <c r="H18" s="685"/>
      <c r="I18" s="685"/>
      <c r="J18" s="686"/>
      <c r="K18" s="686"/>
      <c r="L18" s="686"/>
      <c r="M18" s="687"/>
      <c r="N18" s="687"/>
      <c r="O18" s="632">
        <v>0.3125</v>
      </c>
      <c r="P18" s="633"/>
      <c r="Q18" s="633"/>
      <c r="R18" s="634">
        <v>-0.3125</v>
      </c>
      <c r="S18" s="641">
        <v>0</v>
      </c>
      <c r="T18" s="634">
        <v>-0.3125</v>
      </c>
      <c r="U18" s="636" t="e">
        <v>#NUM!</v>
      </c>
      <c r="V18" s="636" t="e">
        <v>#NUM!</v>
      </c>
      <c r="W18" s="637">
        <v>2.0833333333333332E-2</v>
      </c>
      <c r="X18" s="633"/>
      <c r="Y18" s="633"/>
      <c r="Z18" s="634">
        <v>-2.0833333333333332E-2</v>
      </c>
      <c r="AA18" s="641">
        <v>0</v>
      </c>
      <c r="AB18" s="634">
        <v>-2.0833333333333332E-2</v>
      </c>
      <c r="AC18" s="636" t="e">
        <v>#NUM!</v>
      </c>
      <c r="AD18" s="636" t="e">
        <v>#NUM!</v>
      </c>
      <c r="AE18" s="637">
        <v>2.0833333333333332E-2</v>
      </c>
      <c r="AF18" s="637"/>
      <c r="AG18" s="637"/>
      <c r="AH18" s="637"/>
      <c r="AI18" s="637"/>
      <c r="AJ18" s="633"/>
      <c r="AK18" s="633"/>
      <c r="AL18" s="633"/>
      <c r="AM18" s="633"/>
      <c r="AN18" s="633"/>
      <c r="AO18" s="633"/>
      <c r="AP18" s="639">
        <v>-2.0833333333333332E-2</v>
      </c>
      <c r="AQ18" s="635">
        <v>0</v>
      </c>
      <c r="AR18" s="639">
        <v>-2.0833333333333332E-2</v>
      </c>
      <c r="AS18" s="636" t="e">
        <v>#NUM!</v>
      </c>
      <c r="AT18" s="636" t="e">
        <v>#NUM!</v>
      </c>
      <c r="AU18" s="637">
        <v>2.7777777777777776E-2</v>
      </c>
      <c r="AV18" s="637"/>
      <c r="AW18" s="637"/>
      <c r="AX18" s="637"/>
      <c r="AY18" s="637"/>
      <c r="AZ18" s="683">
        <v>0.71223379629629635</v>
      </c>
      <c r="BA18" s="683"/>
      <c r="BB18" s="683"/>
      <c r="BC18" s="683"/>
      <c r="BD18" s="683"/>
      <c r="BE18" s="683">
        <v>0.71378472222222211</v>
      </c>
      <c r="BF18" s="639">
        <v>0.68445601851851856</v>
      </c>
      <c r="BG18" s="641">
        <v>1.5509259259257613E-3</v>
      </c>
      <c r="BH18" s="639">
        <v>0.68600694444444432</v>
      </c>
      <c r="BI18" s="636">
        <v>0.91313390939682426</v>
      </c>
      <c r="BJ18" s="636">
        <v>0.91106949435643059</v>
      </c>
      <c r="BK18" s="637">
        <v>0.7415624999999999</v>
      </c>
      <c r="BL18" s="637"/>
      <c r="BM18" s="637"/>
      <c r="BN18" s="637"/>
      <c r="BO18" s="637"/>
      <c r="BP18" s="633"/>
      <c r="BQ18" s="633"/>
      <c r="BR18" s="633"/>
      <c r="BS18" s="633"/>
      <c r="BT18" s="633"/>
      <c r="BU18" s="633"/>
      <c r="BV18" s="639">
        <v>-0.7415624999999999</v>
      </c>
      <c r="BW18" s="641">
        <v>0</v>
      </c>
      <c r="BX18" s="639">
        <v>-0.7415624999999999</v>
      </c>
      <c r="BY18" s="636" t="e">
        <v>#NUM!</v>
      </c>
      <c r="BZ18" s="636" t="e">
        <v>#NUM!</v>
      </c>
      <c r="CA18" s="643" t="e">
        <v>#NUM!</v>
      </c>
      <c r="CB18" s="688"/>
      <c r="CC18" s="645">
        <v>-0.41127314814814797</v>
      </c>
      <c r="CD18" s="645">
        <v>-0.40972222222222221</v>
      </c>
      <c r="CE18" s="689"/>
      <c r="CF18" s="646">
        <v>120</v>
      </c>
      <c r="CG18" s="647" t="e">
        <v>#NUM!</v>
      </c>
      <c r="CH18" s="647" t="e">
        <v>#NUM!</v>
      </c>
      <c r="CI18" s="595">
        <v>195</v>
      </c>
      <c r="CJ18" s="595">
        <v>0</v>
      </c>
      <c r="CK18" s="648">
        <v>315</v>
      </c>
      <c r="CL18" s="648">
        <v>315</v>
      </c>
      <c r="CM18" s="648">
        <v>315</v>
      </c>
      <c r="CN18" s="648">
        <v>315</v>
      </c>
      <c r="CO18" s="648">
        <v>315</v>
      </c>
      <c r="CP18" s="648">
        <v>315</v>
      </c>
      <c r="CQ18" s="648">
        <v>315</v>
      </c>
      <c r="CR18" s="648">
        <v>315</v>
      </c>
      <c r="CS18" s="649">
        <v>315</v>
      </c>
    </row>
    <row r="19" spans="1:97" s="468" customFormat="1" hidden="1">
      <c r="A19" s="628">
        <v>3</v>
      </c>
      <c r="B19" s="629" t="s">
        <v>46</v>
      </c>
      <c r="C19" s="676"/>
      <c r="D19" s="677"/>
      <c r="E19" s="690"/>
      <c r="F19" s="678"/>
      <c r="G19" s="684"/>
      <c r="H19" s="685"/>
      <c r="I19" s="685"/>
      <c r="J19" s="686"/>
      <c r="K19" s="686"/>
      <c r="L19" s="686"/>
      <c r="M19" s="687"/>
      <c r="N19" s="687"/>
      <c r="O19" s="632">
        <v>0.3125</v>
      </c>
      <c r="P19" s="633"/>
      <c r="Q19" s="633"/>
      <c r="R19" s="634">
        <v>-0.3125</v>
      </c>
      <c r="S19" s="641">
        <v>0</v>
      </c>
      <c r="T19" s="634">
        <v>-0.3125</v>
      </c>
      <c r="U19" s="636" t="e">
        <v>#NUM!</v>
      </c>
      <c r="V19" s="636" t="e">
        <v>#NUM!</v>
      </c>
      <c r="W19" s="637">
        <v>2.0833333333333332E-2</v>
      </c>
      <c r="X19" s="633"/>
      <c r="Y19" s="633"/>
      <c r="Z19" s="634">
        <v>-2.0833333333333332E-2</v>
      </c>
      <c r="AA19" s="641">
        <v>0</v>
      </c>
      <c r="AB19" s="634">
        <v>-2.0833333333333332E-2</v>
      </c>
      <c r="AC19" s="636" t="e">
        <v>#NUM!</v>
      </c>
      <c r="AD19" s="636" t="e">
        <v>#NUM!</v>
      </c>
      <c r="AE19" s="637">
        <v>2.0833333333333332E-2</v>
      </c>
      <c r="AF19" s="637"/>
      <c r="AG19" s="637"/>
      <c r="AH19" s="637"/>
      <c r="AI19" s="637"/>
      <c r="AJ19" s="633"/>
      <c r="AK19" s="633"/>
      <c r="AL19" s="633"/>
      <c r="AM19" s="633"/>
      <c r="AN19" s="633"/>
      <c r="AO19" s="633"/>
      <c r="AP19" s="639">
        <v>-2.0833333333333332E-2</v>
      </c>
      <c r="AQ19" s="635">
        <v>0</v>
      </c>
      <c r="AR19" s="639">
        <v>-2.0833333333333332E-2</v>
      </c>
      <c r="AS19" s="636" t="e">
        <v>#NUM!</v>
      </c>
      <c r="AT19" s="636" t="e">
        <v>#NUM!</v>
      </c>
      <c r="AU19" s="637">
        <v>2.7777777777777776E-2</v>
      </c>
      <c r="AV19" s="637"/>
      <c r="AW19" s="637"/>
      <c r="AX19" s="637"/>
      <c r="AY19" s="637"/>
      <c r="AZ19" s="683">
        <v>0.71225694444444443</v>
      </c>
      <c r="BA19" s="683"/>
      <c r="BB19" s="683"/>
      <c r="BC19" s="683"/>
      <c r="BD19" s="683"/>
      <c r="BE19" s="683">
        <v>0.71608796296296295</v>
      </c>
      <c r="BF19" s="639">
        <v>0.68447916666666664</v>
      </c>
      <c r="BG19" s="641">
        <v>3.8310185185185253E-3</v>
      </c>
      <c r="BH19" s="639">
        <v>0.68831018518518516</v>
      </c>
      <c r="BI19" s="636">
        <v>0.91310302845837765</v>
      </c>
      <c r="BJ19" s="636">
        <v>0.90802085084916773</v>
      </c>
      <c r="BK19" s="637">
        <v>0.74386574074074074</v>
      </c>
      <c r="BL19" s="637"/>
      <c r="BM19" s="637"/>
      <c r="BN19" s="637"/>
      <c r="BO19" s="637"/>
      <c r="BP19" s="633"/>
      <c r="BQ19" s="633"/>
      <c r="BR19" s="633"/>
      <c r="BS19" s="633"/>
      <c r="BT19" s="633"/>
      <c r="BU19" s="633"/>
      <c r="BV19" s="639">
        <v>-0.74386574074074074</v>
      </c>
      <c r="BW19" s="641">
        <v>0</v>
      </c>
      <c r="BX19" s="639">
        <v>-0.74386574074074074</v>
      </c>
      <c r="BY19" s="636" t="e">
        <v>#NUM!</v>
      </c>
      <c r="BZ19" s="636" t="e">
        <v>#NUM!</v>
      </c>
      <c r="CA19" s="643" t="e">
        <v>#NUM!</v>
      </c>
      <c r="CB19" s="688"/>
      <c r="CC19" s="645">
        <v>-0.41355324074074074</v>
      </c>
      <c r="CD19" s="645">
        <v>-0.40972222222222221</v>
      </c>
      <c r="CE19" s="689"/>
      <c r="CF19" s="646">
        <v>120</v>
      </c>
      <c r="CG19" s="647" t="e">
        <v>#NUM!</v>
      </c>
      <c r="CH19" s="647" t="e">
        <v>#NUM!</v>
      </c>
      <c r="CI19" s="595">
        <v>190</v>
      </c>
      <c r="CJ19" s="595">
        <v>0</v>
      </c>
      <c r="CK19" s="648">
        <v>310</v>
      </c>
      <c r="CL19" s="648">
        <v>310</v>
      </c>
      <c r="CM19" s="648">
        <v>310</v>
      </c>
      <c r="CN19" s="648">
        <v>310</v>
      </c>
      <c r="CO19" s="648">
        <v>310</v>
      </c>
      <c r="CP19" s="648">
        <v>310</v>
      </c>
      <c r="CQ19" s="648">
        <v>310</v>
      </c>
      <c r="CR19" s="648">
        <v>310</v>
      </c>
      <c r="CS19" s="649">
        <v>310</v>
      </c>
    </row>
    <row r="20" spans="1:97" s="468" customFormat="1" hidden="1">
      <c r="A20" s="691">
        <v>4</v>
      </c>
      <c r="B20" s="692" t="s">
        <v>46</v>
      </c>
      <c r="C20" s="693"/>
      <c r="D20" s="695"/>
      <c r="E20" s="694"/>
      <c r="F20" s="696"/>
      <c r="G20" s="696"/>
      <c r="H20" s="697"/>
      <c r="I20" s="697"/>
      <c r="J20" s="698"/>
      <c r="K20" s="698"/>
      <c r="L20" s="698"/>
      <c r="M20" s="699"/>
      <c r="N20" s="699"/>
      <c r="O20" s="700">
        <v>0.3125</v>
      </c>
      <c r="P20" s="652"/>
      <c r="Q20" s="652"/>
      <c r="R20" s="641">
        <v>-0.3125</v>
      </c>
      <c r="S20" s="641">
        <v>0</v>
      </c>
      <c r="T20" s="641">
        <v>-0.3125</v>
      </c>
      <c r="U20" s="701" t="e">
        <v>#NUM!</v>
      </c>
      <c r="V20" s="701" t="e">
        <v>#NUM!</v>
      </c>
      <c r="W20" s="702">
        <v>2.0833333333333332E-2</v>
      </c>
      <c r="X20" s="652"/>
      <c r="Y20" s="652"/>
      <c r="Z20" s="641">
        <v>-2.0833333333333332E-2</v>
      </c>
      <c r="AA20" s="641">
        <v>0</v>
      </c>
      <c r="AB20" s="641">
        <v>-2.0833333333333332E-2</v>
      </c>
      <c r="AC20" s="701" t="e">
        <v>#NUM!</v>
      </c>
      <c r="AD20" s="701" t="e">
        <v>#NUM!</v>
      </c>
      <c r="AE20" s="702">
        <v>2.0833333333333332E-2</v>
      </c>
      <c r="AF20" s="702"/>
      <c r="AG20" s="702"/>
      <c r="AH20" s="702"/>
      <c r="AI20" s="702"/>
      <c r="AJ20" s="652"/>
      <c r="AK20" s="652"/>
      <c r="AL20" s="652"/>
      <c r="AM20" s="652"/>
      <c r="AN20" s="652"/>
      <c r="AO20" s="652"/>
      <c r="AP20" s="703">
        <v>-2.0833333333333332E-2</v>
      </c>
      <c r="AQ20" s="641">
        <v>0</v>
      </c>
      <c r="AR20" s="703">
        <v>-2.0833333333333332E-2</v>
      </c>
      <c r="AS20" s="701" t="e">
        <v>#NUM!</v>
      </c>
      <c r="AT20" s="701" t="e">
        <v>#NUM!</v>
      </c>
      <c r="AU20" s="702">
        <v>2.7777777777777776E-2</v>
      </c>
      <c r="AV20" s="702"/>
      <c r="AW20" s="702"/>
      <c r="AX20" s="702"/>
      <c r="AY20" s="702"/>
      <c r="AZ20" s="704">
        <v>0.76556712962962958</v>
      </c>
      <c r="BA20" s="704"/>
      <c r="BB20" s="704"/>
      <c r="BC20" s="704"/>
      <c r="BD20" s="704"/>
      <c r="BE20" s="704">
        <v>0.76848379629629626</v>
      </c>
      <c r="BF20" s="703">
        <v>0.73778935185185179</v>
      </c>
      <c r="BG20" s="641">
        <v>2.9166666666666785E-3</v>
      </c>
      <c r="BH20" s="703">
        <v>0.74070601851851847</v>
      </c>
      <c r="BI20" s="701">
        <v>0.84712526472664529</v>
      </c>
      <c r="BJ20" s="701">
        <v>0.84378955263527988</v>
      </c>
      <c r="BK20" s="702">
        <v>0.79626157407407405</v>
      </c>
      <c r="BL20" s="702"/>
      <c r="BM20" s="702"/>
      <c r="BN20" s="702"/>
      <c r="BO20" s="702"/>
      <c r="BP20" s="705"/>
      <c r="BQ20" s="705"/>
      <c r="BR20" s="705"/>
      <c r="BS20" s="705"/>
      <c r="BT20" s="705"/>
      <c r="BU20" s="705"/>
      <c r="BV20" s="706"/>
      <c r="BW20" s="707"/>
      <c r="BX20" s="706"/>
      <c r="BY20" s="699"/>
      <c r="BZ20" s="699"/>
      <c r="CA20" s="699"/>
      <c r="CB20" s="708"/>
      <c r="CC20" s="709"/>
      <c r="CD20" s="709"/>
      <c r="CE20" s="710"/>
      <c r="CF20" s="711"/>
      <c r="CG20" s="712"/>
      <c r="CH20" s="712"/>
      <c r="CI20" s="713"/>
      <c r="CJ20" s="713"/>
      <c r="CK20" s="714"/>
      <c r="CL20" s="714"/>
      <c r="CM20" s="714"/>
      <c r="CN20" s="714"/>
      <c r="CO20" s="714"/>
      <c r="CP20" s="714"/>
      <c r="CQ20" s="714"/>
      <c r="CR20" s="714"/>
      <c r="CS20" s="715"/>
    </row>
    <row r="21" spans="1:97" hidden="1">
      <c r="A21" s="611" t="s">
        <v>0</v>
      </c>
      <c r="B21" s="612">
        <v>120</v>
      </c>
      <c r="C21" s="716" t="s">
        <v>47</v>
      </c>
      <c r="D21" s="716"/>
      <c r="E21" s="716"/>
      <c r="F21" s="716"/>
      <c r="G21" s="614" t="s">
        <v>0</v>
      </c>
      <c r="H21" s="615"/>
      <c r="I21" s="615"/>
      <c r="J21" s="616"/>
      <c r="K21" s="617"/>
      <c r="L21" s="616" t="s">
        <v>0</v>
      </c>
      <c r="M21" s="616" t="s">
        <v>0</v>
      </c>
      <c r="N21" s="616" t="s">
        <v>0</v>
      </c>
      <c r="O21" s="625"/>
      <c r="P21" s="618"/>
      <c r="Q21" s="618"/>
      <c r="R21" s="616"/>
      <c r="S21" s="717"/>
      <c r="T21" s="616"/>
      <c r="U21" s="619"/>
      <c r="V21" s="619"/>
      <c r="W21" s="620"/>
      <c r="X21" s="618"/>
      <c r="Y21" s="618"/>
      <c r="Z21" s="619"/>
      <c r="AA21" s="718"/>
      <c r="AB21" s="619"/>
      <c r="AC21" s="619"/>
      <c r="AD21" s="619"/>
      <c r="AE21" s="619" t="s">
        <v>0</v>
      </c>
      <c r="AF21" s="619"/>
      <c r="AG21" s="619"/>
      <c r="AH21" s="619"/>
      <c r="AI21" s="619"/>
      <c r="AJ21" s="621"/>
      <c r="AK21" s="621"/>
      <c r="AL21" s="621"/>
      <c r="AM21" s="621"/>
      <c r="AN21" s="621"/>
      <c r="AO21" s="621"/>
      <c r="AP21" s="620"/>
      <c r="AQ21" s="622"/>
      <c r="AR21" s="620"/>
      <c r="AS21" s="620"/>
      <c r="AT21" s="619"/>
      <c r="AU21" s="616" t="s">
        <v>0</v>
      </c>
      <c r="AV21" s="616"/>
      <c r="AW21" s="616"/>
      <c r="AX21" s="616"/>
      <c r="AY21" s="616"/>
      <c r="AZ21" s="719"/>
      <c r="BA21" s="719"/>
      <c r="BB21" s="719"/>
      <c r="BC21" s="719"/>
      <c r="BD21" s="719"/>
      <c r="BE21" s="719"/>
      <c r="BF21" s="614"/>
      <c r="BG21" s="720"/>
      <c r="BH21" s="614" t="s">
        <v>0</v>
      </c>
      <c r="BI21" s="620"/>
      <c r="BJ21" s="619"/>
      <c r="BK21" s="616" t="s">
        <v>0</v>
      </c>
      <c r="BL21" s="616"/>
      <c r="BM21" s="616"/>
      <c r="BN21" s="616"/>
      <c r="BO21" s="616"/>
      <c r="BP21" s="616"/>
      <c r="BQ21" s="616"/>
      <c r="BR21" s="616"/>
      <c r="BS21" s="616"/>
      <c r="BT21" s="616"/>
      <c r="BU21" s="616"/>
      <c r="BV21" s="614"/>
      <c r="BW21" s="623"/>
      <c r="BX21" s="614" t="s">
        <v>0</v>
      </c>
      <c r="BY21" s="614" t="s">
        <v>0</v>
      </c>
      <c r="BZ21" s="614" t="s">
        <v>0</v>
      </c>
      <c r="CA21" s="614" t="s">
        <v>0</v>
      </c>
      <c r="CB21" s="612"/>
      <c r="CC21" s="620" t="s">
        <v>0</v>
      </c>
      <c r="CD21" s="612">
        <v>120</v>
      </c>
      <c r="CE21" s="624"/>
      <c r="CF21" s="625">
        <v>0.79166666666666663</v>
      </c>
      <c r="CG21" s="625"/>
      <c r="CH21" s="626"/>
      <c r="CI21" s="626"/>
      <c r="CJ21" s="626"/>
      <c r="CK21" s="626"/>
      <c r="CL21" s="626"/>
      <c r="CM21" s="626"/>
      <c r="CN21" s="626"/>
      <c r="CO21" s="626"/>
      <c r="CP21" s="626"/>
      <c r="CQ21" s="626"/>
      <c r="CR21" s="626"/>
      <c r="CS21" s="627"/>
    </row>
    <row r="22" spans="1:97" s="345" customFormat="1" hidden="1">
      <c r="A22" s="628">
        <v>1</v>
      </c>
      <c r="B22" s="629" t="s">
        <v>48</v>
      </c>
      <c r="C22" s="676"/>
      <c r="D22" s="677"/>
      <c r="E22" s="721"/>
      <c r="F22" s="630"/>
      <c r="G22" s="678"/>
      <c r="H22" s="722"/>
      <c r="I22" s="722"/>
      <c r="J22" s="723"/>
      <c r="K22" s="723"/>
      <c r="L22" s="723"/>
      <c r="M22" s="724"/>
      <c r="N22" s="724"/>
      <c r="O22" s="632">
        <v>0.3125</v>
      </c>
      <c r="P22" s="725"/>
      <c r="Q22" s="725"/>
      <c r="R22" s="634">
        <v>-0.3125</v>
      </c>
      <c r="S22" s="641">
        <v>0</v>
      </c>
      <c r="T22" s="634">
        <v>-0.3125</v>
      </c>
      <c r="U22" s="636" t="e">
        <v>#NUM!</v>
      </c>
      <c r="V22" s="636" t="e">
        <v>#NUM!</v>
      </c>
      <c r="W22" s="637">
        <v>2.0833333333333332E-2</v>
      </c>
      <c r="X22" s="633"/>
      <c r="Y22" s="633"/>
      <c r="Z22" s="634">
        <v>-2.0833333333333332E-2</v>
      </c>
      <c r="AA22" s="641">
        <v>0</v>
      </c>
      <c r="AB22" s="634">
        <v>-2.0833333333333332E-2</v>
      </c>
      <c r="AC22" s="636" t="e">
        <v>#NUM!</v>
      </c>
      <c r="AD22" s="636" t="e">
        <v>#NUM!</v>
      </c>
      <c r="AE22" s="637">
        <v>2.0833333333333332E-2</v>
      </c>
      <c r="AF22" s="637"/>
      <c r="AG22" s="637"/>
      <c r="AH22" s="637"/>
      <c r="AI22" s="637"/>
      <c r="AJ22" s="633"/>
      <c r="AK22" s="633"/>
      <c r="AL22" s="633"/>
      <c r="AM22" s="633"/>
      <c r="AN22" s="633"/>
      <c r="AO22" s="633"/>
      <c r="AP22" s="639">
        <v>-2.0833333333333332E-2</v>
      </c>
      <c r="AQ22" s="635">
        <v>0</v>
      </c>
      <c r="AR22" s="639">
        <v>-2.0833333333333332E-2</v>
      </c>
      <c r="AS22" s="636" t="e">
        <v>#NUM!</v>
      </c>
      <c r="AT22" s="636" t="e">
        <v>#NUM!</v>
      </c>
      <c r="AU22" s="637">
        <v>2.7777777777777776E-2</v>
      </c>
      <c r="AV22" s="637"/>
      <c r="AW22" s="637"/>
      <c r="AX22" s="637"/>
      <c r="AY22" s="637"/>
      <c r="AZ22" s="683">
        <v>0.70414351851851853</v>
      </c>
      <c r="BA22" s="683"/>
      <c r="BB22" s="683"/>
      <c r="BC22" s="683"/>
      <c r="BD22" s="683"/>
      <c r="BE22" s="683">
        <v>0.70671296296296304</v>
      </c>
      <c r="BF22" s="639">
        <v>0.67636574074074074</v>
      </c>
      <c r="BG22" s="641">
        <v>2.569444444444513E-3</v>
      </c>
      <c r="BH22" s="639">
        <v>0.67893518518518525</v>
      </c>
      <c r="BI22" s="636">
        <v>0.92405626475923208</v>
      </c>
      <c r="BJ22" s="636">
        <v>0.92055915444936909</v>
      </c>
      <c r="BK22" s="637">
        <v>0.73449074074074083</v>
      </c>
      <c r="BL22" s="637"/>
      <c r="BM22" s="637"/>
      <c r="BN22" s="637"/>
      <c r="BO22" s="637"/>
      <c r="BP22" s="633"/>
      <c r="BQ22" s="633"/>
      <c r="BR22" s="633"/>
      <c r="BS22" s="633"/>
      <c r="BT22" s="633"/>
      <c r="BU22" s="633"/>
      <c r="BV22" s="639">
        <v>-0.73449074074074083</v>
      </c>
      <c r="BW22" s="641">
        <v>0</v>
      </c>
      <c r="BX22" s="639">
        <v>-0.73449074074074083</v>
      </c>
      <c r="BY22" s="636" t="e">
        <v>#NUM!</v>
      </c>
      <c r="BZ22" s="636" t="e">
        <v>#NUM!</v>
      </c>
      <c r="CA22" s="643" t="e">
        <v>#NUM!</v>
      </c>
      <c r="CB22" s="644"/>
      <c r="CC22" s="645">
        <v>-0.41229166666666672</v>
      </c>
      <c r="CD22" s="645">
        <v>-0.40972222222222221</v>
      </c>
      <c r="CE22" s="589"/>
      <c r="CF22" s="646">
        <v>120</v>
      </c>
      <c r="CG22" s="647" t="e">
        <v>#NUM!</v>
      </c>
      <c r="CH22" s="647" t="e">
        <v>#NUM!</v>
      </c>
      <c r="CI22" s="595">
        <v>200</v>
      </c>
      <c r="CJ22" s="595">
        <v>0</v>
      </c>
      <c r="CK22" s="648">
        <v>320</v>
      </c>
      <c r="CL22" s="648">
        <v>320</v>
      </c>
      <c r="CM22" s="648">
        <v>320</v>
      </c>
      <c r="CN22" s="648">
        <v>320</v>
      </c>
      <c r="CO22" s="648">
        <v>320</v>
      </c>
      <c r="CP22" s="648">
        <v>320</v>
      </c>
      <c r="CQ22" s="648">
        <v>320</v>
      </c>
      <c r="CR22" s="648">
        <v>320</v>
      </c>
      <c r="CS22" s="649">
        <v>320</v>
      </c>
    </row>
    <row r="23" spans="1:97" s="345" customFormat="1" hidden="1">
      <c r="A23" s="628">
        <v>2</v>
      </c>
      <c r="B23" s="629" t="s">
        <v>48</v>
      </c>
      <c r="C23" s="676"/>
      <c r="D23" s="677"/>
      <c r="E23" s="721"/>
      <c r="F23" s="630"/>
      <c r="G23" s="678"/>
      <c r="H23" s="722"/>
      <c r="I23" s="722"/>
      <c r="J23" s="723"/>
      <c r="K23" s="723"/>
      <c r="L23" s="723"/>
      <c r="M23" s="724"/>
      <c r="N23" s="724"/>
      <c r="O23" s="632">
        <v>0.3125</v>
      </c>
      <c r="P23" s="725"/>
      <c r="Q23" s="725"/>
      <c r="R23" s="634">
        <v>-0.3125</v>
      </c>
      <c r="S23" s="641">
        <v>0</v>
      </c>
      <c r="T23" s="634">
        <v>-0.3125</v>
      </c>
      <c r="U23" s="636" t="e">
        <v>#NUM!</v>
      </c>
      <c r="V23" s="636" t="e">
        <v>#NUM!</v>
      </c>
      <c r="W23" s="637">
        <v>2.0833333333333332E-2</v>
      </c>
      <c r="X23" s="633"/>
      <c r="Y23" s="633"/>
      <c r="Z23" s="634">
        <v>-2.0833333333333332E-2</v>
      </c>
      <c r="AA23" s="641">
        <v>0</v>
      </c>
      <c r="AB23" s="634">
        <v>-2.0833333333333332E-2</v>
      </c>
      <c r="AC23" s="636" t="e">
        <v>#NUM!</v>
      </c>
      <c r="AD23" s="636" t="e">
        <v>#NUM!</v>
      </c>
      <c r="AE23" s="637">
        <v>2.0833333333333332E-2</v>
      </c>
      <c r="AF23" s="637"/>
      <c r="AG23" s="637"/>
      <c r="AH23" s="637"/>
      <c r="AI23" s="637"/>
      <c r="AJ23" s="633"/>
      <c r="AK23" s="633"/>
      <c r="AL23" s="633"/>
      <c r="AM23" s="633"/>
      <c r="AN23" s="633"/>
      <c r="AO23" s="633"/>
      <c r="AP23" s="639">
        <v>-2.0833333333333332E-2</v>
      </c>
      <c r="AQ23" s="635">
        <v>0</v>
      </c>
      <c r="AR23" s="639">
        <v>-2.0833333333333332E-2</v>
      </c>
      <c r="AS23" s="636" t="e">
        <v>#NUM!</v>
      </c>
      <c r="AT23" s="636" t="e">
        <v>#NUM!</v>
      </c>
      <c r="AU23" s="637">
        <v>2.7777777777777776E-2</v>
      </c>
      <c r="AV23" s="637"/>
      <c r="AW23" s="637"/>
      <c r="AX23" s="637"/>
      <c r="AY23" s="637"/>
      <c r="AZ23" s="683">
        <v>0.70402777777777781</v>
      </c>
      <c r="BA23" s="683"/>
      <c r="BB23" s="683"/>
      <c r="BC23" s="683"/>
      <c r="BD23" s="683"/>
      <c r="BE23" s="683">
        <v>0.70782407407407411</v>
      </c>
      <c r="BF23" s="639">
        <v>0.67625000000000002</v>
      </c>
      <c r="BG23" s="641">
        <v>3.7962962962962976E-3</v>
      </c>
      <c r="BH23" s="639">
        <v>0.68004629629629632</v>
      </c>
      <c r="BI23" s="636">
        <v>0.92421441774491697</v>
      </c>
      <c r="BJ23" s="636">
        <v>0.91905507522635987</v>
      </c>
      <c r="BK23" s="637">
        <v>0.7356018518518519</v>
      </c>
      <c r="BL23" s="637"/>
      <c r="BM23" s="637"/>
      <c r="BN23" s="637"/>
      <c r="BO23" s="637"/>
      <c r="BP23" s="633"/>
      <c r="BQ23" s="633"/>
      <c r="BR23" s="633"/>
      <c r="BS23" s="633"/>
      <c r="BT23" s="633"/>
      <c r="BU23" s="633"/>
      <c r="BV23" s="639">
        <v>-0.7356018518518519</v>
      </c>
      <c r="BW23" s="641">
        <v>0</v>
      </c>
      <c r="BX23" s="639">
        <v>-0.7356018518518519</v>
      </c>
      <c r="BY23" s="636" t="e">
        <v>#NUM!</v>
      </c>
      <c r="BZ23" s="636" t="e">
        <v>#NUM!</v>
      </c>
      <c r="CA23" s="643" t="e">
        <v>#NUM!</v>
      </c>
      <c r="CB23" s="644"/>
      <c r="CC23" s="645">
        <v>-0.41351851851851851</v>
      </c>
      <c r="CD23" s="645">
        <v>-0.40972222222222221</v>
      </c>
      <c r="CE23" s="589"/>
      <c r="CF23" s="646">
        <v>120</v>
      </c>
      <c r="CG23" s="647" t="e">
        <v>#NUM!</v>
      </c>
      <c r="CH23" s="647" t="e">
        <v>#NUM!</v>
      </c>
      <c r="CI23" s="595">
        <v>195</v>
      </c>
      <c r="CJ23" s="595">
        <v>0</v>
      </c>
      <c r="CK23" s="648">
        <v>315</v>
      </c>
      <c r="CL23" s="648">
        <v>315</v>
      </c>
      <c r="CM23" s="648">
        <v>315</v>
      </c>
      <c r="CN23" s="648">
        <v>315</v>
      </c>
      <c r="CO23" s="648">
        <v>315</v>
      </c>
      <c r="CP23" s="648">
        <v>315</v>
      </c>
      <c r="CQ23" s="648">
        <v>315</v>
      </c>
      <c r="CR23" s="648">
        <v>315</v>
      </c>
      <c r="CS23" s="649">
        <v>315</v>
      </c>
    </row>
    <row r="24" spans="1:97" s="345" customFormat="1" hidden="1">
      <c r="A24" s="628">
        <v>3</v>
      </c>
      <c r="B24" s="629" t="s">
        <v>48</v>
      </c>
      <c r="C24" s="676"/>
      <c r="D24" s="677"/>
      <c r="E24" s="721"/>
      <c r="F24" s="726"/>
      <c r="G24" s="696"/>
      <c r="H24" s="727"/>
      <c r="I24" s="727"/>
      <c r="J24" s="728"/>
      <c r="K24" s="728"/>
      <c r="L24" s="728"/>
      <c r="M24" s="729"/>
      <c r="N24" s="729"/>
      <c r="O24" s="632">
        <v>0.3125</v>
      </c>
      <c r="P24" s="633"/>
      <c r="Q24" s="633"/>
      <c r="R24" s="634">
        <v>-0.3125</v>
      </c>
      <c r="S24" s="641">
        <v>0</v>
      </c>
      <c r="T24" s="634">
        <v>-0.3125</v>
      </c>
      <c r="U24" s="636" t="e">
        <v>#NUM!</v>
      </c>
      <c r="V24" s="636" t="e">
        <v>#NUM!</v>
      </c>
      <c r="W24" s="637">
        <v>2.0833333333333332E-2</v>
      </c>
      <c r="X24" s="633"/>
      <c r="Y24" s="633"/>
      <c r="Z24" s="634">
        <v>-2.0833333333333332E-2</v>
      </c>
      <c r="AA24" s="641">
        <v>0</v>
      </c>
      <c r="AB24" s="634">
        <v>-2.0833333333333332E-2</v>
      </c>
      <c r="AC24" s="636" t="e">
        <v>#NUM!</v>
      </c>
      <c r="AD24" s="636" t="e">
        <v>#NUM!</v>
      </c>
      <c r="AE24" s="637">
        <v>2.0833333333333332E-2</v>
      </c>
      <c r="AF24" s="637"/>
      <c r="AG24" s="637"/>
      <c r="AH24" s="637"/>
      <c r="AI24" s="637"/>
      <c r="AJ24" s="633"/>
      <c r="AK24" s="633"/>
      <c r="AL24" s="633"/>
      <c r="AM24" s="633"/>
      <c r="AN24" s="633"/>
      <c r="AO24" s="633"/>
      <c r="AP24" s="639">
        <v>-2.0833333333333332E-2</v>
      </c>
      <c r="AQ24" s="635">
        <v>0</v>
      </c>
      <c r="AR24" s="639">
        <v>-2.0833333333333332E-2</v>
      </c>
      <c r="AS24" s="636" t="e">
        <v>#NUM!</v>
      </c>
      <c r="AT24" s="636" t="e">
        <v>#NUM!</v>
      </c>
      <c r="AU24" s="637">
        <v>2.7777777777777776E-2</v>
      </c>
      <c r="AV24" s="637"/>
      <c r="AW24" s="637"/>
      <c r="AX24" s="637"/>
      <c r="AY24" s="637"/>
      <c r="AZ24" s="683">
        <v>0.70958333333333334</v>
      </c>
      <c r="BA24" s="683"/>
      <c r="BB24" s="683"/>
      <c r="BC24" s="683"/>
      <c r="BD24" s="683"/>
      <c r="BE24" s="683">
        <v>0.71262731481481489</v>
      </c>
      <c r="BF24" s="639">
        <v>0.68180555555555555</v>
      </c>
      <c r="BG24" s="641">
        <v>3.0439814814815502E-3</v>
      </c>
      <c r="BH24" s="639">
        <v>0.6848495370370371</v>
      </c>
      <c r="BI24" s="636">
        <v>0.91668364228967203</v>
      </c>
      <c r="BJ24" s="636">
        <v>0.9126092173530953</v>
      </c>
      <c r="BK24" s="637">
        <v>0.74040509259259268</v>
      </c>
      <c r="BL24" s="637"/>
      <c r="BM24" s="637"/>
      <c r="BN24" s="637"/>
      <c r="BO24" s="637"/>
      <c r="BP24" s="633"/>
      <c r="BQ24" s="633"/>
      <c r="BR24" s="633"/>
      <c r="BS24" s="633"/>
      <c r="BT24" s="633"/>
      <c r="BU24" s="633"/>
      <c r="BV24" s="639">
        <v>-0.74040509259259268</v>
      </c>
      <c r="BW24" s="641">
        <v>0</v>
      </c>
      <c r="BX24" s="639">
        <v>-0.74040509259259268</v>
      </c>
      <c r="BY24" s="636" t="e">
        <v>#NUM!</v>
      </c>
      <c r="BZ24" s="636" t="e">
        <v>#NUM!</v>
      </c>
      <c r="CA24" s="643" t="e">
        <v>#NUM!</v>
      </c>
      <c r="CB24" s="644"/>
      <c r="CC24" s="645">
        <v>-0.41276620370370376</v>
      </c>
      <c r="CD24" s="645">
        <v>-0.40972222222222221</v>
      </c>
      <c r="CE24" s="589"/>
      <c r="CF24" s="646">
        <v>120</v>
      </c>
      <c r="CG24" s="647" t="e">
        <v>#NUM!</v>
      </c>
      <c r="CH24" s="647" t="e">
        <v>#NUM!</v>
      </c>
      <c r="CI24" s="595">
        <v>190</v>
      </c>
      <c r="CJ24" s="595">
        <v>0</v>
      </c>
      <c r="CK24" s="648">
        <v>310</v>
      </c>
      <c r="CL24" s="648">
        <v>310</v>
      </c>
      <c r="CM24" s="648">
        <v>310</v>
      </c>
      <c r="CN24" s="648">
        <v>310</v>
      </c>
      <c r="CO24" s="648">
        <v>310</v>
      </c>
      <c r="CP24" s="648">
        <v>310</v>
      </c>
      <c r="CQ24" s="648">
        <v>310</v>
      </c>
      <c r="CR24" s="648">
        <v>310</v>
      </c>
      <c r="CS24" s="649">
        <v>310</v>
      </c>
    </row>
    <row r="25" spans="1:97" s="345" customFormat="1" hidden="1">
      <c r="A25" s="628">
        <v>4</v>
      </c>
      <c r="B25" s="629" t="s">
        <v>48</v>
      </c>
      <c r="C25" s="676"/>
      <c r="D25" s="677"/>
      <c r="E25" s="721"/>
      <c r="F25" s="630"/>
      <c r="G25" s="696"/>
      <c r="H25" s="727"/>
      <c r="I25" s="727"/>
      <c r="J25" s="728"/>
      <c r="K25" s="728"/>
      <c r="L25" s="728"/>
      <c r="M25" s="729"/>
      <c r="N25" s="729"/>
      <c r="O25" s="632">
        <v>0.3125</v>
      </c>
      <c r="P25" s="725"/>
      <c r="Q25" s="725"/>
      <c r="R25" s="634">
        <v>-0.3125</v>
      </c>
      <c r="S25" s="641">
        <v>0</v>
      </c>
      <c r="T25" s="634">
        <v>-0.3125</v>
      </c>
      <c r="U25" s="636" t="e">
        <v>#NUM!</v>
      </c>
      <c r="V25" s="636" t="e">
        <v>#NUM!</v>
      </c>
      <c r="W25" s="637">
        <v>2.0833333333333332E-2</v>
      </c>
      <c r="X25" s="633"/>
      <c r="Y25" s="633"/>
      <c r="AE25" s="637">
        <v>2.0833333333333332E-2</v>
      </c>
      <c r="AF25" s="637"/>
      <c r="AG25" s="637"/>
      <c r="AH25" s="637"/>
      <c r="AI25" s="637"/>
      <c r="AJ25" s="633"/>
      <c r="AK25" s="633"/>
      <c r="AL25" s="633"/>
      <c r="AM25" s="633"/>
      <c r="AN25" s="633"/>
      <c r="AO25" s="633"/>
      <c r="AP25" s="639">
        <v>-2.0833333333333332E-2</v>
      </c>
      <c r="AQ25" s="635">
        <v>0</v>
      </c>
      <c r="AR25" s="639">
        <v>-2.0833333333333332E-2</v>
      </c>
      <c r="AS25" s="636" t="e">
        <v>#NUM!</v>
      </c>
      <c r="AT25" s="636" t="e">
        <v>#NUM!</v>
      </c>
      <c r="AU25" s="637">
        <v>2.7777777777777776E-2</v>
      </c>
      <c r="AV25" s="637"/>
      <c r="AW25" s="637"/>
      <c r="AX25" s="637"/>
      <c r="AY25" s="637"/>
      <c r="AZ25" s="683">
        <v>0.70135416666666661</v>
      </c>
      <c r="BA25" s="683"/>
      <c r="BB25" s="683"/>
      <c r="BC25" s="683"/>
      <c r="BD25" s="683"/>
      <c r="BE25" s="683">
        <v>0.7037268518518518</v>
      </c>
      <c r="BF25" s="639">
        <v>0.67357638888888882</v>
      </c>
      <c r="BG25" s="641">
        <v>2.372685185185186E-3</v>
      </c>
      <c r="BH25" s="639">
        <v>0.67594907407407401</v>
      </c>
      <c r="BI25" s="636">
        <v>0.92788288056085377</v>
      </c>
      <c r="BJ25" s="636">
        <v>0.92462586897708998</v>
      </c>
      <c r="BK25" s="637">
        <v>0.73150462962962959</v>
      </c>
      <c r="BL25" s="637"/>
      <c r="BM25" s="637"/>
      <c r="BN25" s="637"/>
      <c r="BO25" s="637"/>
      <c r="BP25" s="633"/>
      <c r="BQ25" s="633"/>
      <c r="BR25" s="633"/>
      <c r="BS25" s="633"/>
      <c r="BT25" s="633"/>
      <c r="BU25" s="633"/>
      <c r="BV25" s="639">
        <v>-0.73150462962962959</v>
      </c>
      <c r="BW25" s="641">
        <v>0</v>
      </c>
      <c r="BX25" s="639">
        <v>-0.73150462962962959</v>
      </c>
      <c r="BY25" s="636" t="e">
        <v>#NUM!</v>
      </c>
      <c r="BZ25" s="636" t="e">
        <v>#NUM!</v>
      </c>
      <c r="CA25" s="643" t="e">
        <v>#NUM!</v>
      </c>
      <c r="CB25" s="644"/>
      <c r="CC25" s="645">
        <v>-0.33533564814814815</v>
      </c>
      <c r="CD25" s="645">
        <v>-0.32943287037037039</v>
      </c>
      <c r="CE25" s="589"/>
      <c r="CF25" s="646">
        <v>120</v>
      </c>
      <c r="CG25" s="647" t="e">
        <v>#NUM!</v>
      </c>
      <c r="CH25" s="647" t="e">
        <v>#NUM!</v>
      </c>
      <c r="CI25" s="595">
        <v>185</v>
      </c>
      <c r="CJ25" s="595">
        <v>0</v>
      </c>
      <c r="CK25" s="648">
        <v>305</v>
      </c>
      <c r="CL25" s="648">
        <v>305</v>
      </c>
      <c r="CM25" s="648">
        <v>305</v>
      </c>
      <c r="CN25" s="648">
        <v>305</v>
      </c>
      <c r="CO25" s="648">
        <v>305</v>
      </c>
      <c r="CP25" s="648">
        <v>305</v>
      </c>
      <c r="CQ25" s="648">
        <v>305</v>
      </c>
      <c r="CR25" s="648">
        <v>305</v>
      </c>
      <c r="CS25" s="649">
        <v>305</v>
      </c>
    </row>
    <row r="26" spans="1:97">
      <c r="A26" s="730" t="s">
        <v>0</v>
      </c>
      <c r="B26" s="731">
        <v>80</v>
      </c>
      <c r="C26" s="732" t="s">
        <v>49</v>
      </c>
      <c r="D26" s="732"/>
      <c r="E26" s="732"/>
      <c r="F26" s="732"/>
      <c r="G26" s="733" t="s">
        <v>0</v>
      </c>
      <c r="H26" s="734"/>
      <c r="I26" s="734"/>
      <c r="J26" s="735"/>
      <c r="K26" s="736"/>
      <c r="L26" s="735" t="s">
        <v>0</v>
      </c>
      <c r="M26" s="735" t="s">
        <v>0</v>
      </c>
      <c r="N26" s="735" t="s">
        <v>0</v>
      </c>
      <c r="O26" s="737"/>
      <c r="P26" s="738"/>
      <c r="Q26" s="738"/>
      <c r="R26" s="735"/>
      <c r="S26" s="739"/>
      <c r="T26" s="735"/>
      <c r="U26" s="740"/>
      <c r="V26" s="740"/>
      <c r="W26" s="741"/>
      <c r="X26" s="738"/>
      <c r="Y26" s="738"/>
      <c r="Z26" s="740"/>
      <c r="AA26" s="742"/>
      <c r="AB26" s="740"/>
      <c r="AC26" s="740"/>
      <c r="AD26" s="740"/>
      <c r="AE26" s="740" t="s">
        <v>0</v>
      </c>
      <c r="AF26" s="740"/>
      <c r="AG26" s="740"/>
      <c r="AH26" s="740"/>
      <c r="AI26" s="740"/>
      <c r="AJ26" s="743"/>
      <c r="AK26" s="743"/>
      <c r="AL26" s="743"/>
      <c r="AM26" s="743"/>
      <c r="AN26" s="743"/>
      <c r="AO26" s="743"/>
      <c r="AP26" s="741"/>
      <c r="AQ26" s="744"/>
      <c r="AR26" s="741"/>
      <c r="AS26" s="741"/>
      <c r="AT26" s="740"/>
      <c r="AU26" s="735" t="s">
        <v>0</v>
      </c>
      <c r="AV26" s="735"/>
      <c r="AW26" s="735"/>
      <c r="AX26" s="735"/>
      <c r="AY26" s="735"/>
      <c r="AZ26" s="745"/>
      <c r="BA26" s="745"/>
      <c r="BB26" s="745"/>
      <c r="BC26" s="745"/>
      <c r="BD26" s="745"/>
      <c r="BE26" s="745"/>
      <c r="BF26" s="733"/>
      <c r="BG26" s="746"/>
      <c r="BH26" s="733" t="s">
        <v>0</v>
      </c>
      <c r="BI26" s="741"/>
      <c r="BJ26" s="740"/>
      <c r="BK26" s="735" t="s">
        <v>0</v>
      </c>
      <c r="BL26" s="735"/>
      <c r="BM26" s="735"/>
      <c r="BN26" s="735"/>
      <c r="BO26" s="735"/>
      <c r="BP26" s="735"/>
      <c r="BQ26" s="735"/>
      <c r="BR26" s="735"/>
      <c r="BS26" s="735"/>
      <c r="BT26" s="735"/>
      <c r="BU26" s="735"/>
      <c r="BV26" s="733"/>
      <c r="BW26" s="747"/>
      <c r="BX26" s="733" t="s">
        <v>0</v>
      </c>
      <c r="BY26" s="733" t="s">
        <v>0</v>
      </c>
      <c r="BZ26" s="733" t="s">
        <v>0</v>
      </c>
      <c r="CA26" s="733" t="s">
        <v>0</v>
      </c>
      <c r="CB26" s="731"/>
      <c r="CC26" s="741" t="s">
        <v>0</v>
      </c>
      <c r="CD26" s="731">
        <v>80</v>
      </c>
      <c r="CE26" s="589"/>
      <c r="CF26" s="656" t="s">
        <v>4424</v>
      </c>
      <c r="CG26" s="737"/>
      <c r="CH26" s="748"/>
      <c r="CI26" s="748"/>
      <c r="CJ26" s="748"/>
      <c r="CK26" s="748"/>
      <c r="CL26" s="748"/>
      <c r="CM26" s="748"/>
      <c r="CN26" s="748"/>
      <c r="CO26" s="748"/>
      <c r="CP26" s="748"/>
      <c r="CQ26" s="748"/>
      <c r="CR26" s="748"/>
      <c r="CS26" s="749"/>
    </row>
    <row r="27" spans="1:97" s="345" customFormat="1">
      <c r="A27" s="628">
        <v>1</v>
      </c>
      <c r="B27" s="629">
        <v>80</v>
      </c>
      <c r="C27" s="751">
        <v>192</v>
      </c>
      <c r="D27" s="1144" t="s">
        <v>4282</v>
      </c>
      <c r="E27" s="1144" t="s">
        <v>5253</v>
      </c>
      <c r="F27" s="726"/>
      <c r="G27" s="1084"/>
      <c r="H27" s="1084"/>
      <c r="I27" s="1084"/>
      <c r="J27" s="1084"/>
      <c r="K27" s="1084"/>
      <c r="L27" s="1084"/>
      <c r="M27" s="682"/>
      <c r="N27" s="682"/>
      <c r="O27" s="632">
        <v>0.35416666666666669</v>
      </c>
      <c r="P27" s="633"/>
      <c r="Q27" s="633"/>
      <c r="R27" s="634">
        <v>-0.35416666666666669</v>
      </c>
      <c r="S27" s="635">
        <v>0</v>
      </c>
      <c r="T27" s="634">
        <v>-0.35416666666666669</v>
      </c>
      <c r="U27" s="636" t="e">
        <v>#NUM!</v>
      </c>
      <c r="V27" s="636" t="e">
        <v>#NUM!</v>
      </c>
      <c r="W27" s="1094">
        <v>0.375</v>
      </c>
      <c r="X27" s="1089">
        <v>0.43092592592592593</v>
      </c>
      <c r="Y27" s="1089">
        <v>0.43445601851851851</v>
      </c>
      <c r="Z27" s="1097">
        <v>5.5925925925925934E-2</v>
      </c>
      <c r="AA27" s="1098">
        <v>3.5300925925925708E-3</v>
      </c>
      <c r="AB27" s="1097">
        <v>5.9456018518518505E-2</v>
      </c>
      <c r="AC27" s="636">
        <v>18.625827814569536</v>
      </c>
      <c r="AD27" s="636">
        <v>17.519953280124586</v>
      </c>
      <c r="AE27" s="1099">
        <v>0.45528935185185182</v>
      </c>
      <c r="AF27" s="1095" t="s">
        <v>5666</v>
      </c>
      <c r="AG27" s="1095" t="s">
        <v>5666</v>
      </c>
      <c r="AH27" s="1095" t="s">
        <v>5666</v>
      </c>
      <c r="AI27" s="1096"/>
      <c r="AJ27" s="1089">
        <v>0.51670138888888884</v>
      </c>
      <c r="AK27" s="1095"/>
      <c r="AL27" s="1095"/>
      <c r="AM27" s="1095"/>
      <c r="AN27" s="1096"/>
      <c r="AO27" s="1089">
        <v>0.52034722222222218</v>
      </c>
      <c r="AP27" s="1097">
        <v>6.1412037037037015E-2</v>
      </c>
      <c r="AQ27" s="1100">
        <v>3.6458333333333481E-3</v>
      </c>
      <c r="AR27" s="1097">
        <v>6.5057870370370363E-2</v>
      </c>
      <c r="AS27" s="636">
        <v>16.961929890689785</v>
      </c>
      <c r="AT27" s="636">
        <v>16.011385874399572</v>
      </c>
      <c r="AU27" s="1099">
        <v>0.54118055555555555</v>
      </c>
      <c r="AV27" s="1095" t="s">
        <v>5666</v>
      </c>
      <c r="AW27" s="1095" t="s">
        <v>5666</v>
      </c>
      <c r="AX27" s="1095" t="s">
        <v>5666</v>
      </c>
      <c r="AY27" s="1096"/>
      <c r="AZ27" s="1089">
        <v>0.57489583333333327</v>
      </c>
      <c r="BA27" s="1095"/>
      <c r="BB27" s="1095"/>
      <c r="BC27" s="1095"/>
      <c r="BD27" s="1096"/>
      <c r="BE27" s="1089">
        <v>0.57777777777777783</v>
      </c>
      <c r="BF27" s="1101">
        <v>3.3715277777777719E-2</v>
      </c>
      <c r="BG27" s="1098">
        <v>2.8819444444445619E-3</v>
      </c>
      <c r="BH27" s="1101">
        <v>3.6597222222222281E-2</v>
      </c>
      <c r="BI27" s="636">
        <v>18.537590113285273</v>
      </c>
      <c r="BJ27" s="636">
        <v>17.077798861480073</v>
      </c>
      <c r="BK27" s="1099">
        <v>0.5986111111111112</v>
      </c>
      <c r="BL27" s="1095" t="s">
        <v>5666</v>
      </c>
      <c r="BM27" s="1095" t="s">
        <v>5666</v>
      </c>
      <c r="BN27" s="1095" t="s">
        <v>5666</v>
      </c>
      <c r="BO27" s="1096"/>
      <c r="BP27" s="1089">
        <v>0.6334953703703704</v>
      </c>
      <c r="BQ27" s="1095"/>
      <c r="BR27" s="1095"/>
      <c r="BS27" s="1095"/>
      <c r="BT27" s="1096"/>
      <c r="BU27" s="1089">
        <v>0.63804398148148145</v>
      </c>
      <c r="BV27" s="639">
        <v>3.4884259259259198E-2</v>
      </c>
      <c r="BW27" s="641">
        <v>4.548611111111045E-3</v>
      </c>
      <c r="BX27" s="639">
        <v>3.9432870370370243E-2</v>
      </c>
      <c r="BY27" s="636">
        <v>17.916390179163901</v>
      </c>
      <c r="BZ27" s="636">
        <v>15.849721162312884</v>
      </c>
      <c r="CA27" s="643">
        <v>17.00720444077005</v>
      </c>
      <c r="CB27" s="688"/>
      <c r="CC27" s="645">
        <v>0.18593749999999987</v>
      </c>
      <c r="CD27" s="645">
        <v>0.19599537037037035</v>
      </c>
      <c r="CE27" s="589"/>
      <c r="CF27" s="646">
        <v>80</v>
      </c>
      <c r="CG27" s="647">
        <v>4.4625000000000004</v>
      </c>
      <c r="CH27" s="647">
        <v>4.7038888888888888</v>
      </c>
      <c r="CI27" s="595">
        <v>200</v>
      </c>
      <c r="CJ27" s="595">
        <v>0</v>
      </c>
      <c r="CK27" s="648">
        <v>280</v>
      </c>
      <c r="CL27" s="648">
        <v>280</v>
      </c>
      <c r="CM27" s="648">
        <v>280</v>
      </c>
      <c r="CN27" s="648">
        <v>280</v>
      </c>
      <c r="CO27" s="648">
        <v>280</v>
      </c>
      <c r="CP27" s="648">
        <v>280</v>
      </c>
      <c r="CQ27" s="648">
        <v>280</v>
      </c>
      <c r="CR27" s="648">
        <v>280</v>
      </c>
      <c r="CS27" s="649">
        <v>280</v>
      </c>
    </row>
    <row r="28" spans="1:97" s="345" customFormat="1">
      <c r="A28" s="628">
        <v>2</v>
      </c>
      <c r="B28" s="629">
        <v>80</v>
      </c>
      <c r="C28" s="751">
        <v>176</v>
      </c>
      <c r="D28" s="1144" t="s">
        <v>5254</v>
      </c>
      <c r="E28" s="1144" t="s">
        <v>4566</v>
      </c>
      <c r="F28" s="726"/>
      <c r="G28" s="1084"/>
      <c r="H28" s="1084"/>
      <c r="I28" s="1084"/>
      <c r="J28" s="1084"/>
      <c r="K28" s="1084"/>
      <c r="L28" s="1084"/>
      <c r="M28" s="682"/>
      <c r="N28" s="682"/>
      <c r="O28" s="632">
        <v>0.35416666666666669</v>
      </c>
      <c r="P28" s="633"/>
      <c r="Q28" s="633"/>
      <c r="R28" s="634">
        <v>-0.35416666666666669</v>
      </c>
      <c r="S28" s="635">
        <v>0</v>
      </c>
      <c r="T28" s="634">
        <v>-0.35416666666666669</v>
      </c>
      <c r="U28" s="636" t="e">
        <v>#NUM!</v>
      </c>
      <c r="V28" s="636" t="e">
        <v>#NUM!</v>
      </c>
      <c r="W28" s="1094">
        <v>0.375</v>
      </c>
      <c r="X28" s="1089">
        <v>0.43084490740740744</v>
      </c>
      <c r="Y28" s="1089">
        <v>0.43618055555555557</v>
      </c>
      <c r="Z28" s="1097">
        <v>5.584490740740744E-2</v>
      </c>
      <c r="AA28" s="1098">
        <v>5.335648148148131E-3</v>
      </c>
      <c r="AB28" s="1097">
        <v>6.1180555555555571E-2</v>
      </c>
      <c r="AC28" s="636">
        <v>18.652849740932645</v>
      </c>
      <c r="AD28" s="636">
        <v>17.026106696935297</v>
      </c>
      <c r="AE28" s="1099">
        <v>0.45701388888888889</v>
      </c>
      <c r="AF28" s="1095" t="s">
        <v>5666</v>
      </c>
      <c r="AG28" s="1095" t="s">
        <v>5666</v>
      </c>
      <c r="AH28" s="1095" t="s">
        <v>5666</v>
      </c>
      <c r="AI28" s="1096"/>
      <c r="AJ28" s="1089">
        <v>0.5198842592592593</v>
      </c>
      <c r="AK28" s="1095"/>
      <c r="AL28" s="1095"/>
      <c r="AM28" s="1095"/>
      <c r="AN28" s="1096"/>
      <c r="AO28" s="1089">
        <v>0.52380787037037035</v>
      </c>
      <c r="AP28" s="1097">
        <v>6.287037037037041E-2</v>
      </c>
      <c r="AQ28" s="1100">
        <v>3.9236111111110583E-3</v>
      </c>
      <c r="AR28" s="1097">
        <v>6.6793981481481468E-2</v>
      </c>
      <c r="AS28" s="636">
        <v>16.568483063328422</v>
      </c>
      <c r="AT28" s="636">
        <v>15.595217466643561</v>
      </c>
      <c r="AU28" s="1099">
        <v>0.54464120370370372</v>
      </c>
      <c r="AV28" s="1095" t="s">
        <v>5666</v>
      </c>
      <c r="AW28" s="1095" t="s">
        <v>5666</v>
      </c>
      <c r="AX28" s="1095" t="s">
        <v>5666</v>
      </c>
      <c r="AY28" s="1096"/>
      <c r="AZ28" s="1089">
        <v>0.58099537037037041</v>
      </c>
      <c r="BA28" s="1095"/>
      <c r="BB28" s="1095"/>
      <c r="BC28" s="1095"/>
      <c r="BD28" s="1096"/>
      <c r="BE28" s="1089">
        <v>0.58446759259259262</v>
      </c>
      <c r="BF28" s="1101">
        <v>3.6354166666666687E-2</v>
      </c>
      <c r="BG28" s="1098">
        <v>3.4722222222222099E-3</v>
      </c>
      <c r="BH28" s="1101">
        <v>3.9826388888888897E-2</v>
      </c>
      <c r="BI28" s="636">
        <v>17.191977077363894</v>
      </c>
      <c r="BJ28" s="636">
        <v>15.693112467306015</v>
      </c>
      <c r="BK28" s="1099">
        <v>0.60530092592592599</v>
      </c>
      <c r="BL28" s="1095" t="s">
        <v>5666</v>
      </c>
      <c r="BM28" s="1095" t="s">
        <v>5666</v>
      </c>
      <c r="BN28" s="1095" t="s">
        <v>5666</v>
      </c>
      <c r="BO28" s="1096"/>
      <c r="BP28" s="1089">
        <v>0.6395601851851852</v>
      </c>
      <c r="BQ28" s="1095"/>
      <c r="BR28" s="1095"/>
      <c r="BS28" s="1095"/>
      <c r="BT28" s="1096"/>
      <c r="BU28" s="1089">
        <v>0.64719907407407407</v>
      </c>
      <c r="BV28" s="639">
        <v>3.4259259259259212E-2</v>
      </c>
      <c r="BW28" s="641">
        <v>7.6388888888888618E-3</v>
      </c>
      <c r="BX28" s="639">
        <v>4.1898148148148073E-2</v>
      </c>
      <c r="BY28" s="636">
        <v>18.243243243243246</v>
      </c>
      <c r="BZ28" s="636">
        <v>14.917127071823204</v>
      </c>
      <c r="CA28" s="758">
        <v>16.496735021193725</v>
      </c>
      <c r="CB28" s="688"/>
      <c r="CC28" s="645">
        <v>0.18932870370370375</v>
      </c>
      <c r="CD28" s="645">
        <v>0.20206018518518515</v>
      </c>
      <c r="CE28" s="589"/>
      <c r="CF28" s="646">
        <v>80</v>
      </c>
      <c r="CG28" s="647">
        <v>4.5438888888888886</v>
      </c>
      <c r="CH28" s="647">
        <v>4.849444444444444</v>
      </c>
      <c r="CI28" s="595">
        <v>195</v>
      </c>
      <c r="CJ28" s="595">
        <v>-8.7333333333333325</v>
      </c>
      <c r="CK28" s="648">
        <v>266.26666666666665</v>
      </c>
      <c r="CL28" s="648">
        <v>266.26666666666665</v>
      </c>
      <c r="CM28" s="648">
        <v>266.26666666666665</v>
      </c>
      <c r="CN28" s="648">
        <v>266.26666666666665</v>
      </c>
      <c r="CO28" s="648">
        <v>266.26666666666665</v>
      </c>
      <c r="CP28" s="648">
        <v>266.26666666666665</v>
      </c>
      <c r="CQ28" s="648">
        <v>266.26666666666665</v>
      </c>
      <c r="CR28" s="648">
        <v>266.26666666666665</v>
      </c>
      <c r="CS28" s="649">
        <v>266.26666666666665</v>
      </c>
    </row>
    <row r="29" spans="1:97" s="345" customFormat="1">
      <c r="A29" s="628">
        <v>3</v>
      </c>
      <c r="B29" s="629">
        <v>80</v>
      </c>
      <c r="C29" s="751">
        <v>126</v>
      </c>
      <c r="D29" s="1144" t="s">
        <v>5255</v>
      </c>
      <c r="E29" s="1144" t="s">
        <v>300</v>
      </c>
      <c r="F29" s="751"/>
      <c r="G29" s="1084"/>
      <c r="H29" s="1084"/>
      <c r="I29" s="1084"/>
      <c r="J29" s="1084"/>
      <c r="K29" s="1084"/>
      <c r="L29" s="1084"/>
      <c r="M29" s="682"/>
      <c r="N29" s="682"/>
      <c r="O29" s="632">
        <v>0.35416666666666669</v>
      </c>
      <c r="P29" s="633"/>
      <c r="Q29" s="633"/>
      <c r="R29" s="634">
        <v>-0.35416666666666669</v>
      </c>
      <c r="S29" s="635">
        <v>0</v>
      </c>
      <c r="T29" s="634">
        <v>-0.35416666666666669</v>
      </c>
      <c r="U29" s="636" t="e">
        <v>#NUM!</v>
      </c>
      <c r="V29" s="636" t="e">
        <v>#NUM!</v>
      </c>
      <c r="W29" s="1094">
        <v>0.375</v>
      </c>
      <c r="X29" s="1089">
        <v>0.43379629629629629</v>
      </c>
      <c r="Y29" s="1089">
        <v>0.43887731481481485</v>
      </c>
      <c r="Z29" s="1097">
        <v>5.8796296296296291E-2</v>
      </c>
      <c r="AA29" s="1098">
        <v>5.0810185185185541E-3</v>
      </c>
      <c r="AB29" s="1097">
        <v>6.3877314814814845E-2</v>
      </c>
      <c r="AC29" s="636">
        <v>17.716535433070867</v>
      </c>
      <c r="AD29" s="636">
        <v>16.307302047472369</v>
      </c>
      <c r="AE29" s="1099">
        <v>0.45971064814814816</v>
      </c>
      <c r="AF29" s="1095" t="s">
        <v>5666</v>
      </c>
      <c r="AG29" s="1095" t="s">
        <v>5666</v>
      </c>
      <c r="AH29" s="1095" t="s">
        <v>5666</v>
      </c>
      <c r="AI29" s="1096"/>
      <c r="AJ29" s="1089">
        <v>0.52759259259259261</v>
      </c>
      <c r="AK29" s="1095"/>
      <c r="AL29" s="1095"/>
      <c r="AM29" s="1095"/>
      <c r="AN29" s="1096"/>
      <c r="AO29" s="1089">
        <v>0.53175925925925926</v>
      </c>
      <c r="AP29" s="1097">
        <v>6.7881944444444453E-2</v>
      </c>
      <c r="AQ29" s="1100">
        <v>4.1666666666666519E-3</v>
      </c>
      <c r="AR29" s="1097">
        <v>7.2048611111111105E-2</v>
      </c>
      <c r="AS29" s="636">
        <v>15.345268542199488</v>
      </c>
      <c r="AT29" s="636">
        <v>14.457831325301203</v>
      </c>
      <c r="AU29" s="1099">
        <v>0.55259259259259264</v>
      </c>
      <c r="AV29" s="1095" t="s">
        <v>5666</v>
      </c>
      <c r="AW29" s="1095" t="s">
        <v>5666</v>
      </c>
      <c r="AX29" s="1095" t="s">
        <v>5666</v>
      </c>
      <c r="AY29" s="1096"/>
      <c r="AZ29" s="1089">
        <v>0.58584490740740736</v>
      </c>
      <c r="BA29" s="1095"/>
      <c r="BB29" s="1095"/>
      <c r="BC29" s="1095"/>
      <c r="BD29" s="1096"/>
      <c r="BE29" s="1089">
        <v>0.59068287037037037</v>
      </c>
      <c r="BF29" s="1101">
        <v>3.3252314814814721E-2</v>
      </c>
      <c r="BG29" s="1098">
        <v>4.8379629629630161E-3</v>
      </c>
      <c r="BH29" s="1101">
        <v>3.8090277777777737E-2</v>
      </c>
      <c r="BI29" s="636">
        <v>18.795683954054997</v>
      </c>
      <c r="BJ29" s="636">
        <v>16.40838650865998</v>
      </c>
      <c r="BK29" s="1099">
        <v>0.61151620370370374</v>
      </c>
      <c r="BL29" s="1095" t="s">
        <v>5666</v>
      </c>
      <c r="BM29" s="1095" t="s">
        <v>5666</v>
      </c>
      <c r="BN29" s="1095" t="s">
        <v>5666</v>
      </c>
      <c r="BO29" s="1096"/>
      <c r="BP29" s="1089">
        <v>0.64548611111111109</v>
      </c>
      <c r="BQ29" s="1095"/>
      <c r="BR29" s="1095"/>
      <c r="BS29" s="1095"/>
      <c r="BT29" s="1096"/>
      <c r="BU29" s="1089">
        <v>0.64886574074074077</v>
      </c>
      <c r="BV29" s="639">
        <v>3.3969907407407351E-2</v>
      </c>
      <c r="BW29" s="641">
        <v>3.3796296296296768E-3</v>
      </c>
      <c r="BX29" s="639">
        <v>3.7349537037037028E-2</v>
      </c>
      <c r="BY29" s="636">
        <v>18.39863713798978</v>
      </c>
      <c r="BZ29" s="636">
        <v>16.733808490858383</v>
      </c>
      <c r="CA29" s="758">
        <v>16.026711185308848</v>
      </c>
      <c r="CB29" s="688"/>
      <c r="CC29" s="645">
        <v>0.19390046296296282</v>
      </c>
      <c r="CD29" s="645">
        <v>0.20798611111111104</v>
      </c>
      <c r="CE29" s="589"/>
      <c r="CF29" s="646">
        <v>80</v>
      </c>
      <c r="CG29" s="647">
        <v>4.6536111111111111</v>
      </c>
      <c r="CH29" s="647">
        <v>4.9916666666666671</v>
      </c>
      <c r="CI29" s="595">
        <v>190</v>
      </c>
      <c r="CJ29" s="595">
        <v>-17.266666666666666</v>
      </c>
      <c r="CK29" s="648">
        <v>252.73333333333335</v>
      </c>
      <c r="CL29" s="648">
        <v>252.73333333333335</v>
      </c>
      <c r="CM29" s="648">
        <v>252.73333333333335</v>
      </c>
      <c r="CN29" s="648">
        <v>252.73333333333335</v>
      </c>
      <c r="CO29" s="648">
        <v>252.73333333333335</v>
      </c>
      <c r="CP29" s="648">
        <v>252.73333333333335</v>
      </c>
      <c r="CQ29" s="648">
        <v>252.73333333333335</v>
      </c>
      <c r="CR29" s="648">
        <v>252.73333333333335</v>
      </c>
      <c r="CS29" s="649">
        <v>252.73333333333335</v>
      </c>
    </row>
    <row r="30" spans="1:97" s="345" customFormat="1">
      <c r="A30" s="628">
        <v>4</v>
      </c>
      <c r="B30" s="629">
        <v>80</v>
      </c>
      <c r="C30" s="751">
        <v>172</v>
      </c>
      <c r="D30" s="1144" t="s">
        <v>4292</v>
      </c>
      <c r="E30" s="1144" t="s">
        <v>4551</v>
      </c>
      <c r="F30" s="751"/>
      <c r="G30" s="1084"/>
      <c r="H30" s="1084"/>
      <c r="I30" s="1084"/>
      <c r="J30" s="1084"/>
      <c r="K30" s="1084"/>
      <c r="L30" s="1084"/>
      <c r="M30" s="682"/>
      <c r="N30" s="682"/>
      <c r="O30" s="632">
        <v>0.35416666666666669</v>
      </c>
      <c r="P30" s="633"/>
      <c r="Q30" s="633"/>
      <c r="R30" s="634">
        <v>-0.35416666666666669</v>
      </c>
      <c r="S30" s="635">
        <v>0</v>
      </c>
      <c r="T30" s="634">
        <v>-0.35416666666666669</v>
      </c>
      <c r="U30" s="636" t="e">
        <v>#NUM!</v>
      </c>
      <c r="V30" s="636" t="e">
        <v>#NUM!</v>
      </c>
      <c r="W30" s="1094">
        <v>0.375</v>
      </c>
      <c r="X30" s="1089">
        <v>0.44730324074074074</v>
      </c>
      <c r="Y30" s="1089">
        <v>0.45034722222222223</v>
      </c>
      <c r="Z30" s="1097">
        <v>7.2303240740740737E-2</v>
      </c>
      <c r="AA30" s="1098">
        <v>3.0439814814814947E-3</v>
      </c>
      <c r="AB30" s="1097">
        <v>7.5347222222222232E-2</v>
      </c>
      <c r="AC30" s="636">
        <v>14.406915319353288</v>
      </c>
      <c r="AD30" s="636">
        <v>13.824884792626728</v>
      </c>
      <c r="AE30" s="1099">
        <v>0.47118055555555555</v>
      </c>
      <c r="AF30" s="1095" t="s">
        <v>5666</v>
      </c>
      <c r="AG30" s="1095" t="s">
        <v>5666</v>
      </c>
      <c r="AH30" s="1095" t="s">
        <v>5666</v>
      </c>
      <c r="AI30" s="1096"/>
      <c r="AJ30" s="1089">
        <v>0.54471064814814818</v>
      </c>
      <c r="AK30" s="1095"/>
      <c r="AL30" s="1095"/>
      <c r="AM30" s="1095"/>
      <c r="AN30" s="1096"/>
      <c r="AO30" s="1089">
        <v>0.54678240740740736</v>
      </c>
      <c r="AP30" s="1097">
        <v>7.3530092592592633E-2</v>
      </c>
      <c r="AQ30" s="1100">
        <v>2.071759259259176E-3</v>
      </c>
      <c r="AR30" s="1097">
        <v>7.5601851851851809E-2</v>
      </c>
      <c r="AS30" s="636">
        <v>14.166535495041712</v>
      </c>
      <c r="AT30" s="636">
        <v>13.778322106552357</v>
      </c>
      <c r="AU30" s="1099">
        <v>0.56761574074074073</v>
      </c>
      <c r="AV30" s="1095" t="s">
        <v>5666</v>
      </c>
      <c r="AW30" s="1095" t="s">
        <v>5666</v>
      </c>
      <c r="AX30" s="1095" t="s">
        <v>5666</v>
      </c>
      <c r="AY30" s="1096"/>
      <c r="AZ30" s="1089">
        <v>0.60064814814814815</v>
      </c>
      <c r="BA30" s="1095"/>
      <c r="BB30" s="1095"/>
      <c r="BC30" s="1095"/>
      <c r="BD30" s="1096"/>
      <c r="BE30" s="1089">
        <v>0.6025462962962963</v>
      </c>
      <c r="BF30" s="1101">
        <v>3.3032407407407427E-2</v>
      </c>
      <c r="BG30" s="1098">
        <v>1.8981481481481488E-3</v>
      </c>
      <c r="BH30" s="1101">
        <v>3.4930555555555576E-2</v>
      </c>
      <c r="BI30" s="636">
        <v>18.920812894183602</v>
      </c>
      <c r="BJ30" s="636">
        <v>17.892644135188867</v>
      </c>
      <c r="BK30" s="1099">
        <v>0.62337962962962967</v>
      </c>
      <c r="BL30" s="1095" t="s">
        <v>5666</v>
      </c>
      <c r="BM30" s="1095" t="s">
        <v>5666</v>
      </c>
      <c r="BN30" s="1095" t="s">
        <v>5666</v>
      </c>
      <c r="BO30" s="1096"/>
      <c r="BP30" s="1089">
        <v>0.65055555555555555</v>
      </c>
      <c r="BQ30" s="1095"/>
      <c r="BR30" s="1095"/>
      <c r="BS30" s="1095"/>
      <c r="BT30" s="1096"/>
      <c r="BU30" s="1089">
        <v>0.65936342592592589</v>
      </c>
      <c r="BV30" s="639">
        <v>2.7175925925925881E-2</v>
      </c>
      <c r="BW30" s="641">
        <v>8.8078703703703409E-3</v>
      </c>
      <c r="BX30" s="639">
        <v>3.5983796296296222E-2</v>
      </c>
      <c r="BY30" s="636">
        <v>22.998296422487222</v>
      </c>
      <c r="BZ30" s="636">
        <v>17.368928916050177</v>
      </c>
      <c r="CA30" s="758">
        <v>15.645371577574968</v>
      </c>
      <c r="CB30" s="688"/>
      <c r="CC30" s="645">
        <v>0.20604166666666668</v>
      </c>
      <c r="CD30" s="645">
        <v>0.2130555555555555</v>
      </c>
      <c r="CE30" s="589"/>
      <c r="CF30" s="646">
        <v>80</v>
      </c>
      <c r="CG30" s="647">
        <v>4.9450000000000003</v>
      </c>
      <c r="CH30" s="647">
        <v>5.1133333333333333</v>
      </c>
      <c r="CI30" s="595">
        <v>185</v>
      </c>
      <c r="CJ30" s="595">
        <v>-24.566666666666666</v>
      </c>
      <c r="CK30" s="648">
        <v>240.43333333333334</v>
      </c>
      <c r="CL30" s="648">
        <v>240.43333333333334</v>
      </c>
      <c r="CM30" s="648">
        <v>240.43333333333334</v>
      </c>
      <c r="CN30" s="648">
        <v>240.43333333333334</v>
      </c>
      <c r="CO30" s="648">
        <v>240.43333333333334</v>
      </c>
      <c r="CP30" s="648">
        <v>240.43333333333334</v>
      </c>
      <c r="CQ30" s="648">
        <v>240.43333333333334</v>
      </c>
      <c r="CR30" s="648">
        <v>240.43333333333334</v>
      </c>
      <c r="CS30" s="649">
        <v>240.43333333333334</v>
      </c>
    </row>
    <row r="31" spans="1:97" s="345" customFormat="1">
      <c r="A31" s="628">
        <v>5</v>
      </c>
      <c r="B31" s="629">
        <v>80</v>
      </c>
      <c r="C31" s="751">
        <v>199</v>
      </c>
      <c r="D31" s="1144" t="s">
        <v>5257</v>
      </c>
      <c r="E31" s="1144" t="s">
        <v>4859</v>
      </c>
      <c r="F31" s="751"/>
      <c r="G31" s="1084"/>
      <c r="H31" s="1084"/>
      <c r="I31" s="1084"/>
      <c r="J31" s="1084"/>
      <c r="K31" s="1084"/>
      <c r="L31" s="1084"/>
      <c r="M31" s="682"/>
      <c r="N31" s="682"/>
      <c r="O31" s="632">
        <v>0.35416666666666669</v>
      </c>
      <c r="P31" s="633"/>
      <c r="Q31" s="633"/>
      <c r="R31" s="634">
        <v>-0.35416666666666669</v>
      </c>
      <c r="S31" s="635">
        <v>0</v>
      </c>
      <c r="T31" s="634">
        <v>-0.35416666666666669</v>
      </c>
      <c r="U31" s="636" t="e">
        <v>#NUM!</v>
      </c>
      <c r="V31" s="636" t="e">
        <v>#NUM!</v>
      </c>
      <c r="W31" s="1094">
        <v>0.375</v>
      </c>
      <c r="X31" s="1089">
        <v>0.44375000000000003</v>
      </c>
      <c r="Y31" s="1089">
        <v>0.44826388888888885</v>
      </c>
      <c r="Z31" s="1097">
        <v>6.8750000000000033E-2</v>
      </c>
      <c r="AA31" s="1098">
        <v>4.5138888888888173E-3</v>
      </c>
      <c r="AB31" s="1097">
        <v>7.3263888888888851E-2</v>
      </c>
      <c r="AC31" s="636">
        <v>15.151515151515152</v>
      </c>
      <c r="AD31" s="636">
        <v>14.218009478672986</v>
      </c>
      <c r="AE31" s="1099">
        <v>0.46909722222222217</v>
      </c>
      <c r="AF31" s="1095" t="s">
        <v>5666</v>
      </c>
      <c r="AG31" s="1095" t="s">
        <v>5666</v>
      </c>
      <c r="AH31" s="1095" t="s">
        <v>5666</v>
      </c>
      <c r="AI31" s="1096"/>
      <c r="AJ31" s="1089">
        <v>0.54962962962962958</v>
      </c>
      <c r="AK31" s="1095"/>
      <c r="AL31" s="1095"/>
      <c r="AM31" s="1095"/>
      <c r="AN31" s="1096"/>
      <c r="AO31" s="1089">
        <v>0.55335648148148142</v>
      </c>
      <c r="AP31" s="1097">
        <v>8.0532407407407414E-2</v>
      </c>
      <c r="AQ31" s="1100">
        <v>3.7268518518518423E-3</v>
      </c>
      <c r="AR31" s="1097">
        <v>8.4259259259259256E-2</v>
      </c>
      <c r="AS31" s="636">
        <v>12.934751365334867</v>
      </c>
      <c r="AT31" s="636">
        <v>12.362637362637363</v>
      </c>
      <c r="AU31" s="1099">
        <v>0.57418981481481479</v>
      </c>
      <c r="AV31" s="1095" t="s">
        <v>5666</v>
      </c>
      <c r="AW31" s="1095" t="s">
        <v>5666</v>
      </c>
      <c r="AX31" s="1095" t="s">
        <v>5666</v>
      </c>
      <c r="AY31" s="1096"/>
      <c r="AZ31" s="1089">
        <v>0.61616898148148147</v>
      </c>
      <c r="BA31" s="1095"/>
      <c r="BB31" s="1095"/>
      <c r="BC31" s="1095"/>
      <c r="BD31" s="1096"/>
      <c r="BE31" s="1089">
        <v>0.62121527777777774</v>
      </c>
      <c r="BF31" s="1101">
        <v>4.1979166666666679E-2</v>
      </c>
      <c r="BG31" s="1098">
        <v>5.046296296296271E-3</v>
      </c>
      <c r="BH31" s="1101">
        <v>4.7025462962962949E-2</v>
      </c>
      <c r="BI31" s="636">
        <v>14.888337468982629</v>
      </c>
      <c r="BJ31" s="636">
        <v>13.290671917302484</v>
      </c>
      <c r="BK31" s="1099">
        <v>0.64204861111111111</v>
      </c>
      <c r="BL31" s="1095" t="s">
        <v>5666</v>
      </c>
      <c r="BM31" s="1095" t="s">
        <v>5666</v>
      </c>
      <c r="BN31" s="1095" t="s">
        <v>5666</v>
      </c>
      <c r="BO31" s="1096"/>
      <c r="BP31" s="1089">
        <v>0.68709490740740742</v>
      </c>
      <c r="BQ31" s="1095"/>
      <c r="BR31" s="1095"/>
      <c r="BS31" s="1095"/>
      <c r="BT31" s="1096"/>
      <c r="BU31" s="1089">
        <v>0.69425925925925924</v>
      </c>
      <c r="BV31" s="639">
        <v>4.5046296296296306E-2</v>
      </c>
      <c r="BW31" s="641">
        <v>7.1643518518518245E-3</v>
      </c>
      <c r="BX31" s="639">
        <v>5.2210648148148131E-2</v>
      </c>
      <c r="BY31" s="636">
        <v>13.874614594039054</v>
      </c>
      <c r="BZ31" s="636">
        <v>11.970738195522056</v>
      </c>
      <c r="CA31" s="758">
        <v>13.354973336424761</v>
      </c>
      <c r="CB31" s="688"/>
      <c r="CC31" s="645">
        <v>0.23630787037037043</v>
      </c>
      <c r="CD31" s="645">
        <v>0.24959490740740736</v>
      </c>
      <c r="CE31" s="589"/>
      <c r="CF31" s="646">
        <v>80</v>
      </c>
      <c r="CG31" s="647">
        <v>5.671388888888889</v>
      </c>
      <c r="CH31" s="647">
        <v>5.990277777777778</v>
      </c>
      <c r="CI31" s="595">
        <v>180</v>
      </c>
      <c r="CJ31" s="595">
        <v>-77.183333333333337</v>
      </c>
      <c r="CK31" s="648">
        <v>182.81666666666666</v>
      </c>
      <c r="CL31" s="648">
        <v>182.81666666666666</v>
      </c>
      <c r="CM31" s="648">
        <v>182.81666666666666</v>
      </c>
      <c r="CN31" s="648">
        <v>182.81666666666666</v>
      </c>
      <c r="CO31" s="648">
        <v>182.81666666666666</v>
      </c>
      <c r="CP31" s="648">
        <v>182.81666666666666</v>
      </c>
      <c r="CQ31" s="648">
        <v>182.81666666666666</v>
      </c>
      <c r="CR31" s="648">
        <v>182.81666666666666</v>
      </c>
      <c r="CS31" s="649">
        <v>182.81666666666666</v>
      </c>
    </row>
    <row r="32" spans="1:97" s="345" customFormat="1">
      <c r="A32" s="628">
        <v>6</v>
      </c>
      <c r="B32" s="629">
        <v>80</v>
      </c>
      <c r="C32" s="751">
        <v>182</v>
      </c>
      <c r="D32" s="1144" t="s">
        <v>5258</v>
      </c>
      <c r="E32" s="1144" t="s">
        <v>5259</v>
      </c>
      <c r="F32" s="751"/>
      <c r="G32" s="1084"/>
      <c r="H32" s="1084"/>
      <c r="I32" s="1084"/>
      <c r="J32" s="1084"/>
      <c r="K32" s="1084"/>
      <c r="L32" s="1084"/>
      <c r="M32" s="682"/>
      <c r="N32" s="682"/>
      <c r="O32" s="632">
        <v>0.35416666666666669</v>
      </c>
      <c r="P32" s="633"/>
      <c r="Q32" s="633"/>
      <c r="R32" s="634">
        <v>-0.35416666666666669</v>
      </c>
      <c r="S32" s="635">
        <v>0</v>
      </c>
      <c r="T32" s="634">
        <v>-0.35416666666666669</v>
      </c>
      <c r="U32" s="636" t="e">
        <v>#NUM!</v>
      </c>
      <c r="V32" s="636" t="e">
        <v>#NUM!</v>
      </c>
      <c r="W32" s="1094">
        <v>0.375</v>
      </c>
      <c r="X32" s="1089">
        <v>0.45723379629629629</v>
      </c>
      <c r="Y32" s="1089">
        <v>0.45912037037037035</v>
      </c>
      <c r="Z32" s="1097">
        <v>8.2233796296296291E-2</v>
      </c>
      <c r="AA32" s="1098">
        <v>1.8865740740740544E-3</v>
      </c>
      <c r="AB32" s="1097">
        <v>8.4120370370370345E-2</v>
      </c>
      <c r="AC32" s="636">
        <v>12.667135819845178</v>
      </c>
      <c r="AD32" s="636">
        <v>12.383048981838195</v>
      </c>
      <c r="AE32" s="1099">
        <v>0.47995370370370366</v>
      </c>
      <c r="AF32" s="1095" t="s">
        <v>5666</v>
      </c>
      <c r="AG32" s="1095" t="s">
        <v>5666</v>
      </c>
      <c r="AH32" s="1095" t="s">
        <v>5666</v>
      </c>
      <c r="AI32" s="1096"/>
      <c r="AJ32" s="1089">
        <v>0.57395833333333335</v>
      </c>
      <c r="AK32" s="1095"/>
      <c r="AL32" s="1095"/>
      <c r="AM32" s="1095"/>
      <c r="AN32" s="1096"/>
      <c r="AO32" s="1089">
        <v>0.57740740740740748</v>
      </c>
      <c r="AP32" s="1097">
        <v>9.4004629629629688E-2</v>
      </c>
      <c r="AQ32" s="1100">
        <v>3.4490740740741321E-3</v>
      </c>
      <c r="AR32" s="1097">
        <v>9.745370370370382E-2</v>
      </c>
      <c r="AS32" s="636">
        <v>11.081014528441271</v>
      </c>
      <c r="AT32" s="636">
        <v>10.688836104513063</v>
      </c>
      <c r="AU32" s="1099">
        <v>0.59824074074074085</v>
      </c>
      <c r="AV32" s="1095" t="s">
        <v>5666</v>
      </c>
      <c r="AW32" s="1095" t="s">
        <v>5666</v>
      </c>
      <c r="AX32" s="1095" t="s">
        <v>5666</v>
      </c>
      <c r="AY32" s="1096"/>
      <c r="AZ32" s="1089">
        <v>0.6445833333333334</v>
      </c>
      <c r="BA32" s="1095"/>
      <c r="BB32" s="1095"/>
      <c r="BC32" s="1095"/>
      <c r="BD32" s="1096"/>
      <c r="BE32" s="1089">
        <v>0.64798611111111104</v>
      </c>
      <c r="BF32" s="1101">
        <v>4.6342592592592546E-2</v>
      </c>
      <c r="BG32" s="1098">
        <v>3.4027777777776436E-3</v>
      </c>
      <c r="BH32" s="1101">
        <v>4.974537037037019E-2</v>
      </c>
      <c r="BI32" s="636">
        <v>13.486513486513486</v>
      </c>
      <c r="BJ32" s="636">
        <v>12.563983248022335</v>
      </c>
      <c r="BK32" s="1099">
        <v>0.66881944444444441</v>
      </c>
      <c r="BL32" s="1095" t="s">
        <v>5666</v>
      </c>
      <c r="BM32" s="1095" t="s">
        <v>5666</v>
      </c>
      <c r="BN32" s="1095" t="s">
        <v>5666</v>
      </c>
      <c r="BO32" s="1096"/>
      <c r="BP32" s="1089">
        <v>0.71548611111111116</v>
      </c>
      <c r="BQ32" s="1095"/>
      <c r="BR32" s="1095"/>
      <c r="BS32" s="1095"/>
      <c r="BT32" s="1096"/>
      <c r="BU32" s="1089">
        <v>0.71900462962962963</v>
      </c>
      <c r="BV32" s="639">
        <v>4.6666666666666745E-2</v>
      </c>
      <c r="BW32" s="641">
        <v>3.5185185185184764E-3</v>
      </c>
      <c r="BX32" s="639">
        <v>5.0185185185185222E-2</v>
      </c>
      <c r="BY32" s="636">
        <v>13.392857142857142</v>
      </c>
      <c r="BZ32" s="636">
        <v>12.453874538745387</v>
      </c>
      <c r="CA32" s="758">
        <v>11.991006744941293</v>
      </c>
      <c r="CB32" s="688"/>
      <c r="CC32" s="645">
        <v>0.26924768518518527</v>
      </c>
      <c r="CD32" s="645">
        <v>0.2779861111111111</v>
      </c>
      <c r="CE32" s="589"/>
      <c r="CF32" s="646">
        <v>80</v>
      </c>
      <c r="CG32" s="647">
        <v>6.4619444444444447</v>
      </c>
      <c r="CH32" s="647">
        <v>6.6716666666666669</v>
      </c>
      <c r="CI32" s="595">
        <v>175</v>
      </c>
      <c r="CJ32" s="595">
        <v>-118.06666666666666</v>
      </c>
      <c r="CK32" s="648">
        <v>136.93333333333334</v>
      </c>
      <c r="CL32" s="648">
        <v>136.93333333333334</v>
      </c>
      <c r="CM32" s="648">
        <v>136.93333333333334</v>
      </c>
      <c r="CN32" s="648">
        <v>136.93333333333334</v>
      </c>
      <c r="CO32" s="648">
        <v>136.93333333333334</v>
      </c>
      <c r="CP32" s="648">
        <v>136.93333333333334</v>
      </c>
      <c r="CQ32" s="648">
        <v>136.93333333333334</v>
      </c>
      <c r="CR32" s="648">
        <v>136.93333333333334</v>
      </c>
      <c r="CS32" s="649">
        <v>136.93333333333334</v>
      </c>
    </row>
    <row r="33" spans="1:97" s="345" customFormat="1">
      <c r="A33" s="628">
        <v>7</v>
      </c>
      <c r="B33" s="629">
        <v>80</v>
      </c>
      <c r="C33" s="751">
        <v>115</v>
      </c>
      <c r="D33" s="1144" t="s">
        <v>4283</v>
      </c>
      <c r="E33" s="1144" t="s">
        <v>216</v>
      </c>
      <c r="F33" s="751"/>
      <c r="G33" s="1084"/>
      <c r="H33" s="1084"/>
      <c r="I33" s="1084"/>
      <c r="J33" s="1084"/>
      <c r="K33" s="1084"/>
      <c r="L33" s="1084"/>
      <c r="M33" s="682"/>
      <c r="N33" s="682"/>
      <c r="O33" s="632">
        <v>0.35416666666666669</v>
      </c>
      <c r="P33" s="633"/>
      <c r="Q33" s="633"/>
      <c r="R33" s="634">
        <v>-0.35416666666666669</v>
      </c>
      <c r="S33" s="635">
        <v>0</v>
      </c>
      <c r="T33" s="634">
        <v>-0.35416666666666669</v>
      </c>
      <c r="U33" s="636" t="e">
        <v>#NUM!</v>
      </c>
      <c r="V33" s="636" t="e">
        <v>#NUM!</v>
      </c>
      <c r="W33" s="1094">
        <v>0.375</v>
      </c>
      <c r="X33" s="1089">
        <v>0.45637731481481486</v>
      </c>
      <c r="Y33" s="1089">
        <v>0.45870370370370367</v>
      </c>
      <c r="Z33" s="1097">
        <v>8.1377314814814861E-2</v>
      </c>
      <c r="AA33" s="1098">
        <v>2.3263888888888085E-3</v>
      </c>
      <c r="AB33" s="1097">
        <v>8.3703703703703669E-2</v>
      </c>
      <c r="AC33" s="636">
        <v>12.800455127293414</v>
      </c>
      <c r="AD33" s="636">
        <v>12.444690265486726</v>
      </c>
      <c r="AE33" s="1099">
        <v>0.47953703703703698</v>
      </c>
      <c r="AF33" s="1095" t="s">
        <v>5666</v>
      </c>
      <c r="AG33" s="1095" t="s">
        <v>5666</v>
      </c>
      <c r="AH33" s="1095" t="s">
        <v>5666</v>
      </c>
      <c r="AI33" s="1096"/>
      <c r="AJ33" s="1089">
        <v>0.57108796296296294</v>
      </c>
      <c r="AK33" s="1095"/>
      <c r="AL33" s="1095"/>
      <c r="AM33" s="1095"/>
      <c r="AN33" s="1096"/>
      <c r="AO33" s="1089">
        <v>0.57623842592592589</v>
      </c>
      <c r="AP33" s="1097">
        <v>9.1550925925925952E-2</v>
      </c>
      <c r="AQ33" s="1100">
        <v>5.1504629629629539E-3</v>
      </c>
      <c r="AR33" s="1097">
        <v>9.6701388888888906E-2</v>
      </c>
      <c r="AS33" s="636">
        <v>11.378002528445007</v>
      </c>
      <c r="AT33" s="636">
        <v>10.771992818671455</v>
      </c>
      <c r="AU33" s="1099">
        <v>0.59707175925925926</v>
      </c>
      <c r="AV33" s="1095" t="s">
        <v>5666</v>
      </c>
      <c r="AW33" s="1095" t="s">
        <v>5666</v>
      </c>
      <c r="AX33" s="1095" t="s">
        <v>5666</v>
      </c>
      <c r="AY33" s="1096"/>
      <c r="AZ33" s="1089">
        <v>0.64453703703703702</v>
      </c>
      <c r="BA33" s="1095"/>
      <c r="BB33" s="1095"/>
      <c r="BC33" s="1095"/>
      <c r="BD33" s="1096"/>
      <c r="BE33" s="1089">
        <v>0.64688657407407402</v>
      </c>
      <c r="BF33" s="1101">
        <v>4.7465277777777759E-2</v>
      </c>
      <c r="BG33" s="1098">
        <v>2.3495370370369972E-3</v>
      </c>
      <c r="BH33" s="1101">
        <v>4.9814814814814756E-2</v>
      </c>
      <c r="BI33" s="636">
        <v>13.167520117044623</v>
      </c>
      <c r="BJ33" s="636">
        <v>12.54646840148699</v>
      </c>
      <c r="BK33" s="1099">
        <v>0.66771990740740739</v>
      </c>
      <c r="BL33" s="1095" t="s">
        <v>5666</v>
      </c>
      <c r="BM33" s="1095" t="s">
        <v>5666</v>
      </c>
      <c r="BN33" s="1095" t="s">
        <v>5666</v>
      </c>
      <c r="BO33" s="1096"/>
      <c r="BP33" s="1089">
        <v>0.71552083333333327</v>
      </c>
      <c r="BQ33" s="1095"/>
      <c r="BR33" s="1095"/>
      <c r="BS33" s="1095"/>
      <c r="BT33" s="1096"/>
      <c r="BU33" s="1089">
        <v>0.71810185185185194</v>
      </c>
      <c r="BV33" s="639">
        <v>4.7800925925925886E-2</v>
      </c>
      <c r="BW33" s="641">
        <v>2.5810185185186629E-3</v>
      </c>
      <c r="BX33" s="639">
        <v>5.0381944444444549E-2</v>
      </c>
      <c r="BY33" s="636">
        <v>13.075060532687653</v>
      </c>
      <c r="BZ33" s="636">
        <v>12.405237767057201</v>
      </c>
      <c r="CA33" s="758">
        <v>11.989509179467966</v>
      </c>
      <c r="CB33" s="688"/>
      <c r="CC33" s="645">
        <v>0.26819444444444446</v>
      </c>
      <c r="CD33" s="645">
        <v>0.27802083333333322</v>
      </c>
      <c r="CE33" s="589"/>
      <c r="CF33" s="646">
        <v>80</v>
      </c>
      <c r="CG33" s="647">
        <v>6.4366666666666665</v>
      </c>
      <c r="CH33" s="647">
        <v>6.6725000000000003</v>
      </c>
      <c r="CI33" s="595">
        <v>170</v>
      </c>
      <c r="CJ33" s="595">
        <v>-118.11666666666667</v>
      </c>
      <c r="CK33" s="648">
        <v>131.88333333333333</v>
      </c>
      <c r="CL33" s="648">
        <v>131.88333333333333</v>
      </c>
      <c r="CM33" s="648">
        <v>131.88333333333333</v>
      </c>
      <c r="CN33" s="648">
        <v>131.88333333333333</v>
      </c>
      <c r="CO33" s="648">
        <v>131.88333333333333</v>
      </c>
      <c r="CP33" s="648">
        <v>131.88333333333333</v>
      </c>
      <c r="CQ33" s="648">
        <v>131.88333333333333</v>
      </c>
      <c r="CR33" s="648">
        <v>131.88333333333333</v>
      </c>
      <c r="CS33" s="649">
        <v>131.88333333333333</v>
      </c>
    </row>
    <row r="34" spans="1:97" s="345" customFormat="1">
      <c r="A34" s="628">
        <v>8</v>
      </c>
      <c r="B34" s="629">
        <v>80</v>
      </c>
      <c r="C34" s="751">
        <v>147</v>
      </c>
      <c r="D34" s="1144" t="s">
        <v>4321</v>
      </c>
      <c r="E34" s="1144" t="s">
        <v>5256</v>
      </c>
      <c r="F34" s="751"/>
      <c r="G34" s="1084"/>
      <c r="H34" s="1084"/>
      <c r="I34" s="1084"/>
      <c r="J34" s="1084"/>
      <c r="K34" s="1084"/>
      <c r="L34" s="1084"/>
      <c r="M34" s="682"/>
      <c r="N34" s="682"/>
      <c r="O34" s="632">
        <v>0.35416666666666669</v>
      </c>
      <c r="P34" s="633"/>
      <c r="Q34" s="633"/>
      <c r="R34" s="634">
        <v>-0.35416666666666669</v>
      </c>
      <c r="S34" s="635">
        <v>0</v>
      </c>
      <c r="T34" s="634">
        <v>-0.35416666666666669</v>
      </c>
      <c r="U34" s="636" t="e">
        <v>#NUM!</v>
      </c>
      <c r="V34" s="636" t="e">
        <v>#NUM!</v>
      </c>
      <c r="W34" s="1094">
        <v>0.375</v>
      </c>
      <c r="X34" s="1089">
        <v>0.49133101851851851</v>
      </c>
      <c r="Y34" s="1089">
        <v>0.50393518518518521</v>
      </c>
      <c r="Z34" s="1097">
        <v>0.11633101851851851</v>
      </c>
      <c r="AA34" s="1098">
        <v>1.2604166666666694E-2</v>
      </c>
      <c r="AB34" s="1097">
        <v>0.12893518518518521</v>
      </c>
      <c r="AC34" s="636">
        <v>8.9543329021987859</v>
      </c>
      <c r="AD34" s="636">
        <v>8.0789946140035909</v>
      </c>
      <c r="AE34" s="1099">
        <v>0.52476851851851858</v>
      </c>
      <c r="AF34" s="1095" t="s">
        <v>5666</v>
      </c>
      <c r="AG34" s="1095" t="s">
        <v>5666</v>
      </c>
      <c r="AH34" s="1095" t="s">
        <v>5666</v>
      </c>
      <c r="AI34" s="1096"/>
      <c r="AJ34" s="1089">
        <v>0.59284722222222219</v>
      </c>
      <c r="AK34" s="1095"/>
      <c r="AL34" s="1095"/>
      <c r="AM34" s="1095"/>
      <c r="AN34" s="1096"/>
      <c r="AO34" s="1089">
        <v>0.59655092592592596</v>
      </c>
      <c r="AP34" s="1097">
        <v>6.8078703703703614E-2</v>
      </c>
      <c r="AQ34" s="1100">
        <v>3.7037037037037646E-3</v>
      </c>
      <c r="AR34" s="1097">
        <v>7.1782407407407378E-2</v>
      </c>
      <c r="AS34" s="636">
        <v>15.300918055083304</v>
      </c>
      <c r="AT34" s="636">
        <v>14.511447920025796</v>
      </c>
      <c r="AU34" s="1099">
        <v>0.61738425925925933</v>
      </c>
      <c r="AV34" s="1095" t="s">
        <v>5666</v>
      </c>
      <c r="AW34" s="1095" t="s">
        <v>5666</v>
      </c>
      <c r="AX34" s="1095" t="s">
        <v>5666</v>
      </c>
      <c r="AY34" s="1096"/>
      <c r="AZ34" s="1089">
        <v>0.66108796296296302</v>
      </c>
      <c r="BA34" s="1095"/>
      <c r="BB34" s="1095"/>
      <c r="BC34" s="1095"/>
      <c r="BD34" s="1096"/>
      <c r="BE34" s="1089">
        <v>0.66362268518518519</v>
      </c>
      <c r="BF34" s="1101">
        <v>4.3703703703703689E-2</v>
      </c>
      <c r="BG34" s="1098">
        <v>2.5347222222221744E-3</v>
      </c>
      <c r="BH34" s="1101">
        <v>4.6238425925925863E-2</v>
      </c>
      <c r="BI34" s="636">
        <v>14.300847457627118</v>
      </c>
      <c r="BJ34" s="636">
        <v>13.516896120150188</v>
      </c>
      <c r="BK34" s="1099">
        <v>0.68445601851851856</v>
      </c>
      <c r="BL34" s="1095" t="s">
        <v>5666</v>
      </c>
      <c r="BM34" s="1095" t="s">
        <v>5666</v>
      </c>
      <c r="BN34" s="1095" t="s">
        <v>5666</v>
      </c>
      <c r="BO34" s="1096"/>
      <c r="BP34" s="1089">
        <v>0.74197916666666675</v>
      </c>
      <c r="BQ34" s="1095"/>
      <c r="BR34" s="1095"/>
      <c r="BS34" s="1095"/>
      <c r="BT34" s="1096"/>
      <c r="BU34" s="1089">
        <v>0.74836805555555552</v>
      </c>
      <c r="BV34" s="639">
        <v>5.7523148148148184E-2</v>
      </c>
      <c r="BW34" s="641">
        <v>6.3888888888887774E-3</v>
      </c>
      <c r="BX34" s="639">
        <v>6.3912037037036962E-2</v>
      </c>
      <c r="BY34" s="636">
        <v>10.865191146881289</v>
      </c>
      <c r="BZ34" s="636">
        <v>9.7790655559579864</v>
      </c>
      <c r="CA34" s="758">
        <v>10.947656517276771</v>
      </c>
      <c r="CB34" s="688"/>
      <c r="CC34" s="645">
        <v>0.285636574074074</v>
      </c>
      <c r="CD34" s="645">
        <v>0.30447916666666663</v>
      </c>
      <c r="CE34" s="589"/>
      <c r="CF34" s="646">
        <v>80</v>
      </c>
      <c r="CG34" s="647">
        <v>6.8552777777777774</v>
      </c>
      <c r="CH34" s="647">
        <v>7.3075000000000001</v>
      </c>
      <c r="CI34" s="595">
        <v>165</v>
      </c>
      <c r="CJ34" s="595">
        <v>-156.21666666666667</v>
      </c>
      <c r="CK34" s="648">
        <v>88.783333333333331</v>
      </c>
      <c r="CL34" s="648">
        <v>88.783333333333331</v>
      </c>
      <c r="CM34" s="648">
        <v>88.783333333333331</v>
      </c>
      <c r="CN34" s="648">
        <v>88.783333333333331</v>
      </c>
      <c r="CO34" s="648">
        <v>88.783333333333331</v>
      </c>
      <c r="CP34" s="648">
        <v>88.783333333333331</v>
      </c>
      <c r="CQ34" s="648">
        <v>88.783333333333331</v>
      </c>
      <c r="CR34" s="648">
        <v>88.783333333333331</v>
      </c>
      <c r="CS34" s="649">
        <v>88.783333333333331</v>
      </c>
    </row>
    <row r="35" spans="1:97" s="370" customFormat="1">
      <c r="A35" s="691">
        <v>9</v>
      </c>
      <c r="B35" s="692">
        <v>80</v>
      </c>
      <c r="C35" s="765">
        <v>156</v>
      </c>
      <c r="D35" s="1145" t="s">
        <v>5260</v>
      </c>
      <c r="E35" s="1145" t="s">
        <v>5261</v>
      </c>
      <c r="F35" s="765" t="s">
        <v>81</v>
      </c>
      <c r="G35" s="768"/>
      <c r="H35" s="768"/>
      <c r="I35" s="768"/>
      <c r="J35" s="768"/>
      <c r="K35" s="768"/>
      <c r="L35" s="768"/>
      <c r="M35" s="699"/>
      <c r="N35" s="699"/>
      <c r="O35" s="700">
        <v>0.35416666666666669</v>
      </c>
      <c r="P35" s="652"/>
      <c r="Q35" s="652"/>
      <c r="R35" s="641">
        <v>-0.35416666666666669</v>
      </c>
      <c r="S35" s="641">
        <v>0</v>
      </c>
      <c r="T35" s="641">
        <v>-0.35416666666666669</v>
      </c>
      <c r="U35" s="701" t="e">
        <v>#NUM!</v>
      </c>
      <c r="V35" s="701" t="e">
        <v>#NUM!</v>
      </c>
      <c r="W35" s="1139">
        <v>0.375</v>
      </c>
      <c r="X35" s="1141">
        <v>0.43586805555555558</v>
      </c>
      <c r="Y35" s="1141">
        <v>0.43793981481481481</v>
      </c>
      <c r="Z35" s="1098">
        <v>6.0868055555555578E-2</v>
      </c>
      <c r="AA35" s="1098">
        <v>2.0717592592592315E-3</v>
      </c>
      <c r="AB35" s="1098">
        <v>6.293981481481481E-2</v>
      </c>
      <c r="AC35" s="701">
        <v>17.113519680547633</v>
      </c>
      <c r="AD35" s="701">
        <v>16.55020228025009</v>
      </c>
      <c r="AE35" s="1121">
        <v>0.45877314814814812</v>
      </c>
      <c r="AF35" s="1140" t="s">
        <v>5666</v>
      </c>
      <c r="AG35" s="1140" t="s">
        <v>5666</v>
      </c>
      <c r="AH35" s="1140" t="s">
        <v>5666</v>
      </c>
      <c r="AI35" s="1142"/>
      <c r="AJ35" s="1141">
        <v>0.53671296296296289</v>
      </c>
      <c r="AK35" s="1140"/>
      <c r="AL35" s="1140"/>
      <c r="AM35" s="1140"/>
      <c r="AN35" s="1142"/>
      <c r="AO35" s="1141">
        <v>0.53968749999999999</v>
      </c>
      <c r="AP35" s="1098">
        <v>7.7939814814814767E-2</v>
      </c>
      <c r="AQ35" s="1098">
        <v>2.9745370370370949E-3</v>
      </c>
      <c r="AR35" s="1098">
        <v>8.0914351851851862E-2</v>
      </c>
      <c r="AS35" s="701">
        <v>13.365013365013365</v>
      </c>
      <c r="AT35" s="701">
        <v>12.873694750393362</v>
      </c>
      <c r="AU35" s="1121">
        <v>0.56052083333333336</v>
      </c>
      <c r="AV35" s="1140" t="s">
        <v>5666</v>
      </c>
      <c r="AW35" s="1140" t="s">
        <v>5666</v>
      </c>
      <c r="AX35" s="1140" t="s">
        <v>5666</v>
      </c>
      <c r="AY35" s="1142"/>
      <c r="AZ35" s="1141">
        <v>0.59709490740740734</v>
      </c>
      <c r="BA35" s="1140"/>
      <c r="BB35" s="1140"/>
      <c r="BC35" s="1140"/>
      <c r="BD35" s="1142"/>
      <c r="BE35" s="1141">
        <v>0.59939814814814818</v>
      </c>
      <c r="BF35" s="1102">
        <v>3.6574074074073981E-2</v>
      </c>
      <c r="BG35" s="1098">
        <v>2.3032407407408417E-3</v>
      </c>
      <c r="BH35" s="1102">
        <v>3.8877314814814823E-2</v>
      </c>
      <c r="BI35" s="701">
        <v>17.088607594936708</v>
      </c>
      <c r="BJ35" s="701">
        <v>16.076213158678179</v>
      </c>
      <c r="BK35" s="1121">
        <v>0.62023148148148155</v>
      </c>
      <c r="BL35" s="1140" t="s">
        <v>5666</v>
      </c>
      <c r="BM35" s="1140" t="s">
        <v>5666</v>
      </c>
      <c r="BN35" s="1140" t="s">
        <v>5666</v>
      </c>
      <c r="BO35" s="1142"/>
      <c r="BP35" s="1141">
        <v>0.65053240740740736</v>
      </c>
      <c r="BQ35" s="1140"/>
      <c r="BR35" s="1140"/>
      <c r="BS35" s="1140"/>
      <c r="BT35" s="1142"/>
      <c r="BU35" s="1141">
        <v>0.65798611111111105</v>
      </c>
      <c r="BV35" s="703">
        <v>3.0300925925925815E-2</v>
      </c>
      <c r="BW35" s="641">
        <v>7.4537037037036846E-3</v>
      </c>
      <c r="BX35" s="703">
        <v>3.7754629629629499E-2</v>
      </c>
      <c r="BY35" s="701">
        <v>20.626432391138273</v>
      </c>
      <c r="BZ35" s="701">
        <v>16.554261189454323</v>
      </c>
      <c r="CA35" s="795"/>
      <c r="CB35" s="708"/>
      <c r="CC35" s="709"/>
      <c r="CD35" s="709"/>
      <c r="CE35" s="710"/>
      <c r="CF35" s="711"/>
      <c r="CG35" s="712"/>
      <c r="CH35" s="712"/>
      <c r="CI35" s="713"/>
      <c r="CJ35" s="713"/>
      <c r="CK35" s="714"/>
      <c r="CL35" s="714"/>
      <c r="CM35" s="714"/>
      <c r="CN35" s="714"/>
      <c r="CO35" s="714"/>
      <c r="CP35" s="714"/>
      <c r="CQ35" s="714"/>
      <c r="CR35" s="714"/>
      <c r="CS35" s="715"/>
    </row>
    <row r="36" spans="1:97" s="370" customFormat="1">
      <c r="A36" s="691">
        <v>10</v>
      </c>
      <c r="B36" s="692">
        <v>80</v>
      </c>
      <c r="C36" s="765">
        <v>148</v>
      </c>
      <c r="D36" s="1145" t="s">
        <v>5262</v>
      </c>
      <c r="E36" s="1145" t="s">
        <v>794</v>
      </c>
      <c r="F36" s="765" t="s">
        <v>81</v>
      </c>
      <c r="G36" s="768"/>
      <c r="H36" s="768"/>
      <c r="I36" s="768"/>
      <c r="J36" s="768"/>
      <c r="K36" s="768"/>
      <c r="L36" s="768"/>
      <c r="M36" s="699"/>
      <c r="N36" s="699"/>
      <c r="O36" s="700">
        <v>0.35416666666666669</v>
      </c>
      <c r="P36" s="652"/>
      <c r="Q36" s="652"/>
      <c r="R36" s="641">
        <v>-0.35416666666666669</v>
      </c>
      <c r="S36" s="641">
        <v>0</v>
      </c>
      <c r="T36" s="641">
        <v>-0.35416666666666669</v>
      </c>
      <c r="U36" s="701" t="e">
        <v>#NUM!</v>
      </c>
      <c r="V36" s="701" t="e">
        <v>#NUM!</v>
      </c>
      <c r="W36" s="1139">
        <v>0.375</v>
      </c>
      <c r="X36" s="1141">
        <v>0.43365740740740738</v>
      </c>
      <c r="Y36" s="1141">
        <v>0.43631944444444448</v>
      </c>
      <c r="Z36" s="1098">
        <v>5.865740740740738E-2</v>
      </c>
      <c r="AA36" s="1098">
        <v>2.6620370370371016E-3</v>
      </c>
      <c r="AB36" s="1098">
        <v>6.1319444444444482E-2</v>
      </c>
      <c r="AC36" s="701">
        <v>17.758484609313339</v>
      </c>
      <c r="AD36" s="701">
        <v>16.987542468856173</v>
      </c>
      <c r="AE36" s="1121">
        <v>0.4571527777777778</v>
      </c>
      <c r="AF36" s="1140" t="s">
        <v>5666</v>
      </c>
      <c r="AG36" s="1140" t="s">
        <v>5666</v>
      </c>
      <c r="AH36" s="1140" t="s">
        <v>5666</v>
      </c>
      <c r="AI36" s="1142"/>
      <c r="AJ36" s="1141">
        <v>0.51993055555555556</v>
      </c>
      <c r="AK36" s="1140"/>
      <c r="AL36" s="1140"/>
      <c r="AM36" s="1140"/>
      <c r="AN36" s="1142"/>
      <c r="AO36" s="1141">
        <v>0.52346064814814819</v>
      </c>
      <c r="AP36" s="1098">
        <v>6.2777777777777766E-2</v>
      </c>
      <c r="AQ36" s="1098">
        <v>3.5300925925926263E-3</v>
      </c>
      <c r="AR36" s="1098">
        <v>6.6307870370370392E-2</v>
      </c>
      <c r="AS36" s="701">
        <v>16.592920353982301</v>
      </c>
      <c r="AT36" s="701">
        <v>15.709547914121137</v>
      </c>
      <c r="AU36" s="1121">
        <v>0.54429398148148156</v>
      </c>
      <c r="AV36" s="1140" t="s">
        <v>5666</v>
      </c>
      <c r="AW36" s="1140" t="s">
        <v>5666</v>
      </c>
      <c r="AX36" s="1140" t="s">
        <v>5666</v>
      </c>
      <c r="AY36" s="1142"/>
      <c r="AZ36" s="1141">
        <v>0.58131944444444439</v>
      </c>
      <c r="BA36" s="1140"/>
      <c r="BB36" s="1140"/>
      <c r="BC36" s="1140"/>
      <c r="BD36" s="1142"/>
      <c r="BE36" s="1141">
        <v>0.58333333333333337</v>
      </c>
      <c r="BF36" s="1102">
        <v>3.702546296296283E-2</v>
      </c>
      <c r="BG36" s="1098">
        <v>2.0138888888889817E-3</v>
      </c>
      <c r="BH36" s="1102">
        <v>3.9039351851851811E-2</v>
      </c>
      <c r="BI36" s="701">
        <v>16.880275085964364</v>
      </c>
      <c r="BJ36" s="701">
        <v>16.009487103468722</v>
      </c>
      <c r="BK36" s="1121">
        <v>0.60416666666666674</v>
      </c>
      <c r="BL36" s="1140" t="s">
        <v>5666</v>
      </c>
      <c r="BM36" s="1140" t="s">
        <v>5666</v>
      </c>
      <c r="BN36" s="1140" t="s">
        <v>5666</v>
      </c>
      <c r="BO36" s="1142"/>
      <c r="BP36" s="1141"/>
      <c r="BQ36" s="1140"/>
      <c r="BR36" s="1140"/>
      <c r="BS36" s="1140"/>
      <c r="BT36" s="1142"/>
      <c r="BU36" s="1141"/>
      <c r="BV36" s="703"/>
      <c r="BW36" s="641"/>
      <c r="BX36" s="703"/>
      <c r="BY36" s="701"/>
      <c r="BZ36" s="701"/>
      <c r="CA36" s="795"/>
      <c r="CB36" s="708"/>
      <c r="CC36" s="709"/>
      <c r="CD36" s="709"/>
      <c r="CE36" s="710"/>
      <c r="CF36" s="711"/>
      <c r="CG36" s="712"/>
      <c r="CH36" s="712"/>
      <c r="CI36" s="713"/>
      <c r="CJ36" s="713"/>
      <c r="CK36" s="714"/>
      <c r="CL36" s="714"/>
      <c r="CM36" s="714"/>
      <c r="CN36" s="714"/>
      <c r="CO36" s="714"/>
      <c r="CP36" s="714"/>
      <c r="CQ36" s="714"/>
      <c r="CR36" s="714"/>
      <c r="CS36" s="715"/>
    </row>
    <row r="37" spans="1:97" s="370" customFormat="1">
      <c r="A37" s="691">
        <v>11</v>
      </c>
      <c r="B37" s="692">
        <v>80</v>
      </c>
      <c r="C37" s="765">
        <v>120</v>
      </c>
      <c r="D37" s="1145" t="s">
        <v>97</v>
      </c>
      <c r="E37" s="1145" t="s">
        <v>5263</v>
      </c>
      <c r="F37" s="765" t="s">
        <v>81</v>
      </c>
      <c r="G37" s="768"/>
      <c r="H37" s="768"/>
      <c r="I37" s="768"/>
      <c r="J37" s="768"/>
      <c r="K37" s="768"/>
      <c r="L37" s="768"/>
      <c r="M37" s="699"/>
      <c r="N37" s="699"/>
      <c r="O37" s="700">
        <v>0.35416666666666669</v>
      </c>
      <c r="P37" s="652"/>
      <c r="Q37" s="652"/>
      <c r="R37" s="641">
        <v>-0.35416666666666669</v>
      </c>
      <c r="S37" s="641">
        <v>0</v>
      </c>
      <c r="T37" s="641">
        <v>-0.35416666666666669</v>
      </c>
      <c r="U37" s="701" t="e">
        <v>#NUM!</v>
      </c>
      <c r="V37" s="701" t="e">
        <v>#NUM!</v>
      </c>
      <c r="W37" s="1139">
        <v>0.375</v>
      </c>
      <c r="X37" s="1141">
        <v>0.49832175925925926</v>
      </c>
      <c r="Y37" s="1141">
        <v>0.50130787037037039</v>
      </c>
      <c r="Z37" s="1098">
        <v>0.12332175925925926</v>
      </c>
      <c r="AA37" s="1098">
        <v>2.9861111111111338E-3</v>
      </c>
      <c r="AB37" s="1098">
        <v>0.12630787037037039</v>
      </c>
      <c r="AC37" s="701">
        <v>8.4467386203660251</v>
      </c>
      <c r="AD37" s="701">
        <v>8.2470448089434623</v>
      </c>
      <c r="AE37" s="1121">
        <v>0.52214120370370376</v>
      </c>
      <c r="AF37" s="1140" t="s">
        <v>5666</v>
      </c>
      <c r="AG37" s="1140" t="s">
        <v>5666</v>
      </c>
      <c r="AH37" s="1140" t="s">
        <v>5666</v>
      </c>
      <c r="AI37" s="1142"/>
      <c r="AJ37" s="1141">
        <v>0.59335648148148146</v>
      </c>
      <c r="AK37" s="1140"/>
      <c r="AL37" s="1140"/>
      <c r="AM37" s="1140"/>
      <c r="AN37" s="1142"/>
      <c r="AO37" s="1141">
        <v>0.59565972222222219</v>
      </c>
      <c r="AP37" s="1098">
        <v>7.1215277777777697E-2</v>
      </c>
      <c r="AQ37" s="1098">
        <v>2.3032407407407307E-3</v>
      </c>
      <c r="AR37" s="1098">
        <v>7.3518518518518428E-2</v>
      </c>
      <c r="AS37" s="701">
        <v>14.62701121404193</v>
      </c>
      <c r="AT37" s="701">
        <v>14.168765743073047</v>
      </c>
      <c r="AU37" s="1121">
        <v>0.61649305555555556</v>
      </c>
      <c r="AV37" s="1140" t="s">
        <v>5666</v>
      </c>
      <c r="AW37" s="1140" t="s">
        <v>5666</v>
      </c>
      <c r="AX37" s="1140" t="s">
        <v>5666</v>
      </c>
      <c r="AY37" s="1142"/>
      <c r="AZ37" s="1141">
        <v>0</v>
      </c>
      <c r="BA37" s="1140"/>
      <c r="BB37" s="1140"/>
      <c r="BC37" s="1140"/>
      <c r="BD37" s="1142"/>
      <c r="BE37" s="1141"/>
      <c r="BF37" s="1102"/>
      <c r="BG37" s="1098"/>
      <c r="BH37" s="1102"/>
      <c r="BI37" s="701"/>
      <c r="BJ37" s="701"/>
      <c r="BK37" s="1121"/>
      <c r="BL37" s="1140" t="s">
        <v>5666</v>
      </c>
      <c r="BM37" s="1140" t="s">
        <v>5666</v>
      </c>
      <c r="BN37" s="1140" t="s">
        <v>5666</v>
      </c>
      <c r="BO37" s="1142"/>
      <c r="BP37" s="1141"/>
      <c r="BQ37" s="1140"/>
      <c r="BR37" s="1140"/>
      <c r="BS37" s="1140"/>
      <c r="BT37" s="1142"/>
      <c r="BU37" s="1141"/>
      <c r="BV37" s="703"/>
      <c r="BW37" s="641"/>
      <c r="BX37" s="703"/>
      <c r="BY37" s="701"/>
      <c r="BZ37" s="701"/>
      <c r="CA37" s="795"/>
      <c r="CB37" s="708"/>
      <c r="CC37" s="709"/>
      <c r="CD37" s="709"/>
      <c r="CE37" s="710"/>
      <c r="CF37" s="711"/>
      <c r="CG37" s="712"/>
      <c r="CH37" s="712"/>
      <c r="CI37" s="713"/>
      <c r="CJ37" s="713"/>
      <c r="CK37" s="714"/>
      <c r="CL37" s="714"/>
      <c r="CM37" s="714"/>
      <c r="CN37" s="714"/>
      <c r="CO37" s="714"/>
      <c r="CP37" s="714"/>
      <c r="CQ37" s="714"/>
      <c r="CR37" s="714"/>
      <c r="CS37" s="715"/>
    </row>
    <row r="38" spans="1:97">
      <c r="A38" s="730" t="s">
        <v>0</v>
      </c>
      <c r="B38" s="731">
        <v>80</v>
      </c>
      <c r="C38" s="732" t="s">
        <v>50</v>
      </c>
      <c r="D38" s="1146"/>
      <c r="E38" s="1146"/>
      <c r="F38" s="783"/>
      <c r="G38" s="783"/>
      <c r="H38" s="783"/>
      <c r="I38" s="783"/>
      <c r="J38" s="783"/>
      <c r="K38" s="783"/>
      <c r="L38" s="783"/>
      <c r="M38" s="783"/>
      <c r="N38" s="783"/>
      <c r="O38" s="784"/>
      <c r="P38" s="785"/>
      <c r="Q38" s="785"/>
      <c r="R38" s="783"/>
      <c r="S38" s="783"/>
      <c r="T38" s="783"/>
      <c r="U38" s="783"/>
      <c r="V38" s="783"/>
      <c r="W38" s="1090"/>
      <c r="X38" s="1090"/>
      <c r="Y38" s="1090"/>
      <c r="Z38" s="1090"/>
      <c r="AA38" s="1103"/>
      <c r="AB38" s="1090"/>
      <c r="AC38" s="1090"/>
      <c r="AD38" s="1090"/>
      <c r="AE38" s="1104"/>
      <c r="AF38" s="1104"/>
      <c r="AG38" s="1104"/>
      <c r="AH38" s="1104"/>
      <c r="AI38" s="1104"/>
      <c r="AJ38" s="1104"/>
      <c r="AK38" s="1104"/>
      <c r="AL38" s="1104"/>
      <c r="AM38" s="1104"/>
      <c r="AN38" s="1104"/>
      <c r="AO38" s="1104"/>
      <c r="AP38" s="1104"/>
      <c r="AQ38" s="1105"/>
      <c r="AR38" s="1104"/>
      <c r="AS38" s="1017"/>
      <c r="AT38" s="1017"/>
      <c r="AU38" s="1104"/>
      <c r="AV38" s="1104"/>
      <c r="AW38" s="1104"/>
      <c r="AX38" s="1104"/>
      <c r="AY38" s="1104"/>
      <c r="AZ38" s="1106"/>
      <c r="BA38" s="1106"/>
      <c r="BB38" s="1106"/>
      <c r="BC38" s="1106"/>
      <c r="BD38" s="1106"/>
      <c r="BE38" s="1106"/>
      <c r="BF38" s="1104"/>
      <c r="BG38" s="1107"/>
      <c r="BH38" s="1104"/>
      <c r="BI38" s="787"/>
      <c r="BJ38" s="787"/>
      <c r="BK38" s="1104"/>
      <c r="BL38" s="1104"/>
      <c r="BM38" s="1104"/>
      <c r="BN38" s="1104"/>
      <c r="BO38" s="1104"/>
      <c r="BP38" s="1104"/>
      <c r="BQ38" s="1104"/>
      <c r="BR38" s="1104"/>
      <c r="BS38" s="1104"/>
      <c r="BT38" s="1104"/>
      <c r="BU38" s="1104"/>
      <c r="BV38" s="735"/>
      <c r="BW38" s="736"/>
      <c r="BX38" s="735"/>
      <c r="BY38" s="735"/>
      <c r="BZ38" s="735"/>
      <c r="CA38" s="1017"/>
      <c r="CB38" s="732"/>
      <c r="CC38" s="741" t="s">
        <v>0</v>
      </c>
      <c r="CD38" s="731">
        <v>80</v>
      </c>
      <c r="CE38" s="589"/>
      <c r="CF38" s="738" t="s">
        <v>1713</v>
      </c>
      <c r="CG38" s="737"/>
      <c r="CH38" s="748"/>
      <c r="CI38" s="748"/>
      <c r="CJ38" s="748"/>
      <c r="CK38" s="748"/>
      <c r="CL38" s="748"/>
      <c r="CM38" s="748"/>
      <c r="CN38" s="748"/>
      <c r="CO38" s="748"/>
      <c r="CP38" s="748"/>
      <c r="CQ38" s="748"/>
      <c r="CR38" s="748"/>
      <c r="CS38" s="749"/>
    </row>
    <row r="39" spans="1:97" s="345" customFormat="1">
      <c r="A39" s="628">
        <v>1</v>
      </c>
      <c r="B39" s="629">
        <v>80</v>
      </c>
      <c r="C39" s="751">
        <v>173</v>
      </c>
      <c r="D39" s="1144" t="s">
        <v>5264</v>
      </c>
      <c r="E39" s="1144" t="s">
        <v>5265</v>
      </c>
      <c r="F39" s="726"/>
      <c r="G39" s="1084"/>
      <c r="H39" s="1084"/>
      <c r="I39" s="1084"/>
      <c r="J39" s="1084"/>
      <c r="K39" s="1084"/>
      <c r="L39" s="1084"/>
      <c r="M39" s="682"/>
      <c r="N39" s="682"/>
      <c r="O39" s="632">
        <v>0.35416666666666669</v>
      </c>
      <c r="P39" s="633"/>
      <c r="Q39" s="633"/>
      <c r="R39" s="634">
        <v>-0.35416666666666669</v>
      </c>
      <c r="S39" s="635">
        <v>0</v>
      </c>
      <c r="T39" s="634">
        <v>-0.35416666666666669</v>
      </c>
      <c r="U39" s="636" t="e">
        <v>#NUM!</v>
      </c>
      <c r="V39" s="636" t="e">
        <v>#NUM!</v>
      </c>
      <c r="W39" s="1094">
        <v>0.375</v>
      </c>
      <c r="X39" s="1089">
        <v>0.43385416666666665</v>
      </c>
      <c r="Y39" s="1089">
        <v>0.43613425925925925</v>
      </c>
      <c r="Z39" s="1097">
        <v>5.8854166666666652E-2</v>
      </c>
      <c r="AA39" s="1098">
        <v>2.2800925925925974E-3</v>
      </c>
      <c r="AB39" s="1097">
        <v>6.1134259259259249E-2</v>
      </c>
      <c r="AC39" s="636">
        <v>17.69911504424779</v>
      </c>
      <c r="AD39" s="636">
        <v>17.039000378644449</v>
      </c>
      <c r="AE39" s="1099">
        <v>0.45696759259259256</v>
      </c>
      <c r="AF39" s="1095" t="s">
        <v>5666</v>
      </c>
      <c r="AG39" s="1095" t="s">
        <v>5666</v>
      </c>
      <c r="AH39" s="1095" t="s">
        <v>5666</v>
      </c>
      <c r="AI39" s="1096"/>
      <c r="AJ39" s="1089">
        <v>0.51995370370370375</v>
      </c>
      <c r="AK39" s="1095"/>
      <c r="AL39" s="1095"/>
      <c r="AM39" s="1095"/>
      <c r="AN39" s="1096"/>
      <c r="AO39" s="1089">
        <v>0.52329861111111109</v>
      </c>
      <c r="AP39" s="1097">
        <v>6.2986111111111187E-2</v>
      </c>
      <c r="AQ39" s="1098">
        <v>3.3449074074073382E-3</v>
      </c>
      <c r="AR39" s="1097">
        <v>6.6331018518518525E-2</v>
      </c>
      <c r="AS39" s="636">
        <v>16.5380374862183</v>
      </c>
      <c r="AT39" s="636">
        <v>15.704065608096316</v>
      </c>
      <c r="AU39" s="1099">
        <v>0.54413194444444446</v>
      </c>
      <c r="AV39" s="1095" t="s">
        <v>5666</v>
      </c>
      <c r="AW39" s="1095" t="s">
        <v>5666</v>
      </c>
      <c r="AX39" s="1095" t="s">
        <v>5666</v>
      </c>
      <c r="AY39" s="1096"/>
      <c r="AZ39" s="1089">
        <v>0.58128472222222227</v>
      </c>
      <c r="BA39" s="1095"/>
      <c r="BB39" s="1095"/>
      <c r="BC39" s="1095"/>
      <c r="BD39" s="1096"/>
      <c r="BE39" s="1089">
        <v>0.58337962962962964</v>
      </c>
      <c r="BF39" s="1101">
        <v>3.7152777777777812E-2</v>
      </c>
      <c r="BG39" s="1098">
        <v>2.0949074074073648E-3</v>
      </c>
      <c r="BH39" s="1101">
        <v>3.9247685185185177E-2</v>
      </c>
      <c r="BI39" s="789">
        <v>16.822429906542059</v>
      </c>
      <c r="BJ39" s="636">
        <v>15.924506045414331</v>
      </c>
      <c r="BK39" s="1099">
        <v>0.60421296296296301</v>
      </c>
      <c r="BL39" s="1095" t="s">
        <v>5666</v>
      </c>
      <c r="BM39" s="1095" t="s">
        <v>5666</v>
      </c>
      <c r="BN39" s="1095" t="s">
        <v>5666</v>
      </c>
      <c r="BO39" s="1096"/>
      <c r="BP39" s="1089">
        <v>0.62851851851851859</v>
      </c>
      <c r="BQ39" s="1095"/>
      <c r="BR39" s="1095"/>
      <c r="BS39" s="1095"/>
      <c r="BT39" s="1096"/>
      <c r="BU39" s="1089">
        <v>0.63149305555555557</v>
      </c>
      <c r="BV39" s="639">
        <v>2.430555555555558E-2</v>
      </c>
      <c r="BW39" s="641">
        <v>2.9745370370369839E-3</v>
      </c>
      <c r="BX39" s="639">
        <v>2.7280092592592564E-2</v>
      </c>
      <c r="BY39" s="636">
        <v>25.714285714285712</v>
      </c>
      <c r="BZ39" s="636">
        <v>22.910479422995333</v>
      </c>
      <c r="CA39" s="643">
        <v>17.4503150751333</v>
      </c>
      <c r="CB39" s="688"/>
      <c r="CC39" s="645">
        <v>0.18329861111111123</v>
      </c>
      <c r="CD39" s="645">
        <v>0.19101851851851853</v>
      </c>
      <c r="CE39" s="589"/>
      <c r="CF39" s="646">
        <v>80</v>
      </c>
      <c r="CG39" s="647">
        <v>4.3991666666666669</v>
      </c>
      <c r="CH39" s="647">
        <v>4.5844444444444443</v>
      </c>
      <c r="CI39" s="595">
        <v>200</v>
      </c>
      <c r="CJ39" s="595">
        <v>0</v>
      </c>
      <c r="CK39" s="648">
        <v>280</v>
      </c>
      <c r="CL39" s="648">
        <v>280</v>
      </c>
      <c r="CM39" s="648">
        <v>280</v>
      </c>
      <c r="CN39" s="648">
        <v>280</v>
      </c>
      <c r="CO39" s="648">
        <v>280</v>
      </c>
      <c r="CP39" s="648">
        <v>280</v>
      </c>
      <c r="CQ39" s="648">
        <v>280</v>
      </c>
      <c r="CR39" s="648">
        <v>280</v>
      </c>
      <c r="CS39" s="649">
        <v>280</v>
      </c>
    </row>
    <row r="40" spans="1:97" s="345" customFormat="1">
      <c r="A40" s="628">
        <v>2</v>
      </c>
      <c r="B40" s="629">
        <v>80</v>
      </c>
      <c r="C40" s="751">
        <v>132</v>
      </c>
      <c r="D40" s="1144" t="s">
        <v>4362</v>
      </c>
      <c r="E40" s="1144" t="s">
        <v>5266</v>
      </c>
      <c r="F40" s="726"/>
      <c r="G40" s="1084"/>
      <c r="H40" s="1084"/>
      <c r="I40" s="1084"/>
      <c r="J40" s="1084"/>
      <c r="K40" s="1084"/>
      <c r="L40" s="1084"/>
      <c r="M40" s="682"/>
      <c r="N40" s="682"/>
      <c r="O40" s="632">
        <v>0.35416666666666669</v>
      </c>
      <c r="P40" s="633"/>
      <c r="Q40" s="633"/>
      <c r="R40" s="634">
        <v>-0.35416666666666669</v>
      </c>
      <c r="S40" s="635">
        <v>0</v>
      </c>
      <c r="T40" s="634">
        <v>-0.35416666666666669</v>
      </c>
      <c r="U40" s="636" t="e">
        <v>#NUM!</v>
      </c>
      <c r="V40" s="636" t="e">
        <v>#NUM!</v>
      </c>
      <c r="W40" s="1094">
        <v>0.375</v>
      </c>
      <c r="X40" s="1089">
        <v>0.45780092592592592</v>
      </c>
      <c r="Y40" s="1089">
        <v>0.46240740740740738</v>
      </c>
      <c r="Z40" s="1097">
        <v>8.2800925925925917E-2</v>
      </c>
      <c r="AA40" s="1098">
        <v>4.6064814814814614E-3</v>
      </c>
      <c r="AB40" s="1097">
        <v>8.7407407407407378E-2</v>
      </c>
      <c r="AC40" s="636">
        <v>12.580374615599665</v>
      </c>
      <c r="AD40" s="636">
        <v>11.917372881355931</v>
      </c>
      <c r="AE40" s="1099">
        <v>0.48324074074074069</v>
      </c>
      <c r="AF40" s="1095" t="s">
        <v>5666</v>
      </c>
      <c r="AG40" s="1095" t="s">
        <v>5666</v>
      </c>
      <c r="AH40" s="1095" t="s">
        <v>5666</v>
      </c>
      <c r="AI40" s="1096"/>
      <c r="AJ40" s="1089">
        <v>0.57549768518518518</v>
      </c>
      <c r="AK40" s="1095"/>
      <c r="AL40" s="1095"/>
      <c r="AM40" s="1095"/>
      <c r="AN40" s="1096"/>
      <c r="AO40" s="1089">
        <v>0.57961805555555557</v>
      </c>
      <c r="AP40" s="1097">
        <v>9.2256944444444489E-2</v>
      </c>
      <c r="AQ40" s="1098">
        <v>4.1203703703703853E-3</v>
      </c>
      <c r="AR40" s="1097">
        <v>9.6377314814814874E-2</v>
      </c>
      <c r="AS40" s="636">
        <v>11.290929619872035</v>
      </c>
      <c r="AT40" s="636">
        <v>10.808214242824548</v>
      </c>
      <c r="AU40" s="1099">
        <v>0.60045138888888894</v>
      </c>
      <c r="AV40" s="1095" t="s">
        <v>5666</v>
      </c>
      <c r="AW40" s="1095" t="s">
        <v>5666</v>
      </c>
      <c r="AX40" s="1095" t="s">
        <v>5666</v>
      </c>
      <c r="AY40" s="1096"/>
      <c r="AZ40" s="1089">
        <v>0.64603009259259259</v>
      </c>
      <c r="BA40" s="1095"/>
      <c r="BB40" s="1095"/>
      <c r="BC40" s="1095"/>
      <c r="BD40" s="1096"/>
      <c r="BE40" s="1089">
        <v>0.64907407407407403</v>
      </c>
      <c r="BF40" s="1101">
        <v>4.5578703703703649E-2</v>
      </c>
      <c r="BG40" s="1098">
        <v>3.0439814814814392E-3</v>
      </c>
      <c r="BH40" s="1101">
        <v>4.8622685185185088E-2</v>
      </c>
      <c r="BI40" s="789">
        <v>13.712544438801421</v>
      </c>
      <c r="BJ40" s="636">
        <v>12.854082361342536</v>
      </c>
      <c r="BK40" s="1099">
        <v>0.6699074074074074</v>
      </c>
      <c r="BL40" s="1095" t="s">
        <v>5666</v>
      </c>
      <c r="BM40" s="1095" t="s">
        <v>5666</v>
      </c>
      <c r="BN40" s="1095" t="s">
        <v>5666</v>
      </c>
      <c r="BO40" s="1096"/>
      <c r="BP40" s="1089">
        <v>0.71243055555555557</v>
      </c>
      <c r="BQ40" s="1095"/>
      <c r="BR40" s="1095"/>
      <c r="BS40" s="1095"/>
      <c r="BT40" s="1096"/>
      <c r="BU40" s="1089">
        <v>0.71876157407407415</v>
      </c>
      <c r="BV40" s="639">
        <v>4.2523148148148171E-2</v>
      </c>
      <c r="BW40" s="641">
        <v>6.331018518518583E-3</v>
      </c>
      <c r="BX40" s="639">
        <v>4.8854166666666754E-2</v>
      </c>
      <c r="BY40" s="636">
        <v>14.697876973326077</v>
      </c>
      <c r="BZ40" s="636">
        <v>12.793176972281449</v>
      </c>
      <c r="CA40" s="643">
        <v>12.124273806516799</v>
      </c>
      <c r="CB40" s="688"/>
      <c r="CC40" s="645">
        <v>0.26315972222222223</v>
      </c>
      <c r="CD40" s="645">
        <v>0.27493055555555551</v>
      </c>
      <c r="CE40" s="589"/>
      <c r="CF40" s="646">
        <v>80</v>
      </c>
      <c r="CG40" s="647">
        <v>6.315833333333333</v>
      </c>
      <c r="CH40" s="647">
        <v>6.5983333333333327</v>
      </c>
      <c r="CI40" s="595">
        <v>195</v>
      </c>
      <c r="CJ40" s="595">
        <v>-120.83333333333333</v>
      </c>
      <c r="CK40" s="648">
        <v>154.16666666666669</v>
      </c>
      <c r="CL40" s="648">
        <v>154.16666666666669</v>
      </c>
      <c r="CM40" s="648">
        <v>154.16666666666669</v>
      </c>
      <c r="CN40" s="648">
        <v>154.16666666666669</v>
      </c>
      <c r="CO40" s="648">
        <v>154.16666666666669</v>
      </c>
      <c r="CP40" s="648">
        <v>154.16666666666669</v>
      </c>
      <c r="CQ40" s="648">
        <v>154.16666666666669</v>
      </c>
      <c r="CR40" s="648">
        <v>154.16666666666669</v>
      </c>
      <c r="CS40" s="649">
        <v>154.16666666666669</v>
      </c>
    </row>
    <row r="41" spans="1:97" s="345" customFormat="1">
      <c r="A41" s="628">
        <v>3</v>
      </c>
      <c r="B41" s="629">
        <v>80</v>
      </c>
      <c r="C41" s="751">
        <v>165</v>
      </c>
      <c r="D41" s="1144" t="s">
        <v>5267</v>
      </c>
      <c r="E41" s="1144" t="s">
        <v>166</v>
      </c>
      <c r="F41" s="726"/>
      <c r="G41" s="1084"/>
      <c r="H41" s="1084"/>
      <c r="I41" s="1084"/>
      <c r="J41" s="1084"/>
      <c r="K41" s="1084"/>
      <c r="L41" s="1084"/>
      <c r="M41" s="682"/>
      <c r="N41" s="682"/>
      <c r="O41" s="632">
        <v>0.35416666666666669</v>
      </c>
      <c r="P41" s="633"/>
      <c r="Q41" s="633"/>
      <c r="R41" s="634">
        <v>-0.35416666666666669</v>
      </c>
      <c r="S41" s="635">
        <v>0</v>
      </c>
      <c r="T41" s="634">
        <v>-0.35416666666666669</v>
      </c>
      <c r="U41" s="636" t="e">
        <v>#NUM!</v>
      </c>
      <c r="V41" s="636" t="e">
        <v>#NUM!</v>
      </c>
      <c r="W41" s="1094">
        <v>0.375</v>
      </c>
      <c r="X41" s="1089">
        <v>0.45631944444444444</v>
      </c>
      <c r="Y41" s="1089">
        <v>0.4581944444444444</v>
      </c>
      <c r="Z41" s="1097">
        <v>8.1319444444444444E-2</v>
      </c>
      <c r="AA41" s="1098">
        <v>1.87499999999996E-3</v>
      </c>
      <c r="AB41" s="1097">
        <v>8.3194444444444404E-2</v>
      </c>
      <c r="AC41" s="636">
        <v>12.809564474807857</v>
      </c>
      <c r="AD41" s="636">
        <v>12.520868113522537</v>
      </c>
      <c r="AE41" s="1099">
        <v>0.47902777777777772</v>
      </c>
      <c r="AF41" s="1095" t="s">
        <v>5666</v>
      </c>
      <c r="AG41" s="1095" t="s">
        <v>5666</v>
      </c>
      <c r="AH41" s="1095" t="s">
        <v>5666</v>
      </c>
      <c r="AI41" s="1096"/>
      <c r="AJ41" s="1089">
        <v>0.57384259259259263</v>
      </c>
      <c r="AK41" s="1095"/>
      <c r="AL41" s="1095"/>
      <c r="AM41" s="1095"/>
      <c r="AN41" s="1096"/>
      <c r="AO41" s="1089">
        <v>0.5760763888888889</v>
      </c>
      <c r="AP41" s="1097">
        <v>9.4814814814814907E-2</v>
      </c>
      <c r="AQ41" s="1098">
        <v>2.2337962962962754E-3</v>
      </c>
      <c r="AR41" s="1097">
        <v>9.7048611111111183E-2</v>
      </c>
      <c r="AS41" s="636">
        <v>10.986328125</v>
      </c>
      <c r="AT41" s="636">
        <v>10.733452593917711</v>
      </c>
      <c r="AU41" s="1099">
        <v>0.59690972222222227</v>
      </c>
      <c r="AV41" s="1095" t="s">
        <v>5666</v>
      </c>
      <c r="AW41" s="1095" t="s">
        <v>5666</v>
      </c>
      <c r="AX41" s="1095" t="s">
        <v>5666</v>
      </c>
      <c r="AY41" s="1096"/>
      <c r="AZ41" s="1089">
        <v>0.64453703703703702</v>
      </c>
      <c r="BA41" s="1095"/>
      <c r="BB41" s="1095"/>
      <c r="BC41" s="1095"/>
      <c r="BD41" s="1096"/>
      <c r="BE41" s="1089">
        <v>0.64653935185185185</v>
      </c>
      <c r="BF41" s="1101">
        <v>4.7627314814814747E-2</v>
      </c>
      <c r="BG41" s="1098">
        <v>2.0023148148148318E-3</v>
      </c>
      <c r="BH41" s="1101">
        <v>4.9629629629629579E-2</v>
      </c>
      <c r="BI41" s="789">
        <v>13.122721749696234</v>
      </c>
      <c r="BJ41" s="636">
        <v>12.593283582089551</v>
      </c>
      <c r="BK41" s="1099">
        <v>0.66737268518518522</v>
      </c>
      <c r="BL41" s="1095" t="s">
        <v>5666</v>
      </c>
      <c r="BM41" s="1095" t="s">
        <v>5666</v>
      </c>
      <c r="BN41" s="1095" t="s">
        <v>5666</v>
      </c>
      <c r="BO41" s="1096"/>
      <c r="BP41" s="1089">
        <v>0.71549768518518519</v>
      </c>
      <c r="BQ41" s="1095"/>
      <c r="BR41" s="1095"/>
      <c r="BS41" s="1095"/>
      <c r="BT41" s="1096"/>
      <c r="BU41" s="1089">
        <v>0.71821759259259255</v>
      </c>
      <c r="BV41" s="639">
        <v>4.8124999999999973E-2</v>
      </c>
      <c r="BW41" s="641">
        <v>2.7199074074073515E-3</v>
      </c>
      <c r="BX41" s="639">
        <v>5.0844907407407325E-2</v>
      </c>
      <c r="BY41" s="636">
        <v>12.987012987012989</v>
      </c>
      <c r="BZ41" s="636">
        <v>12.292283177782837</v>
      </c>
      <c r="CA41" s="643">
        <v>11.990507514884049</v>
      </c>
      <c r="CB41" s="688"/>
      <c r="CC41" s="645">
        <v>0.27188657407407407</v>
      </c>
      <c r="CD41" s="645">
        <v>0.27799768518518514</v>
      </c>
      <c r="CE41" s="589"/>
      <c r="CF41" s="646">
        <v>80</v>
      </c>
      <c r="CG41" s="647">
        <v>6.5252777777777773</v>
      </c>
      <c r="CH41" s="647">
        <v>6.6719444444444447</v>
      </c>
      <c r="CI41" s="595">
        <v>190</v>
      </c>
      <c r="CJ41" s="595">
        <v>-125.25</v>
      </c>
      <c r="CK41" s="648">
        <v>144.75</v>
      </c>
      <c r="CL41" s="648">
        <v>144.75</v>
      </c>
      <c r="CM41" s="648">
        <v>144.75</v>
      </c>
      <c r="CN41" s="648">
        <v>144.75</v>
      </c>
      <c r="CO41" s="648">
        <v>144.75</v>
      </c>
      <c r="CP41" s="648">
        <v>144.75</v>
      </c>
      <c r="CQ41" s="648">
        <v>144.75</v>
      </c>
      <c r="CR41" s="648">
        <v>144.75</v>
      </c>
      <c r="CS41" s="649">
        <v>144.75</v>
      </c>
    </row>
    <row r="42" spans="1:97" s="332" customFormat="1">
      <c r="A42" s="798"/>
      <c r="B42" s="799">
        <v>60</v>
      </c>
      <c r="C42" s="800" t="s">
        <v>52</v>
      </c>
      <c r="D42" s="1147"/>
      <c r="E42" s="1147"/>
      <c r="F42" s="800"/>
      <c r="G42" s="801"/>
      <c r="H42" s="802"/>
      <c r="I42" s="802"/>
      <c r="J42" s="803"/>
      <c r="K42" s="803"/>
      <c r="L42" s="803"/>
      <c r="M42" s="803"/>
      <c r="N42" s="803"/>
      <c r="O42" s="801"/>
      <c r="P42" s="804"/>
      <c r="Q42" s="804"/>
      <c r="R42" s="803"/>
      <c r="S42" s="805"/>
      <c r="T42" s="803"/>
      <c r="U42" s="803"/>
      <c r="V42" s="806"/>
      <c r="W42" s="1091"/>
      <c r="X42" s="1091"/>
      <c r="Y42" s="1091"/>
      <c r="Z42" s="1091"/>
      <c r="AA42" s="1108"/>
      <c r="AB42" s="1091"/>
      <c r="AC42" s="1038"/>
      <c r="AD42" s="1038"/>
      <c r="AE42" s="852"/>
      <c r="AF42" s="852"/>
      <c r="AG42" s="852"/>
      <c r="AH42" s="852"/>
      <c r="AI42" s="852"/>
      <c r="AJ42" s="852"/>
      <c r="AK42" s="852"/>
      <c r="AL42" s="852"/>
      <c r="AM42" s="852"/>
      <c r="AN42" s="852"/>
      <c r="AO42" s="852"/>
      <c r="AP42" s="852"/>
      <c r="AQ42" s="1109"/>
      <c r="AR42" s="852"/>
      <c r="AS42" s="852"/>
      <c r="AT42" s="852"/>
      <c r="AU42" s="852"/>
      <c r="AV42" s="852"/>
      <c r="AW42" s="852"/>
      <c r="AX42" s="852"/>
      <c r="AY42" s="852"/>
      <c r="AZ42" s="1110"/>
      <c r="BA42" s="1110"/>
      <c r="BB42" s="1110"/>
      <c r="BC42" s="1110"/>
      <c r="BD42" s="1110"/>
      <c r="BE42" s="1110"/>
      <c r="BF42" s="852"/>
      <c r="BG42" s="1111"/>
      <c r="BH42" s="852"/>
      <c r="BI42" s="852"/>
      <c r="BJ42" s="852"/>
      <c r="BK42" s="852"/>
      <c r="BL42" s="852"/>
      <c r="BM42" s="852"/>
      <c r="BN42" s="852"/>
      <c r="BO42" s="852"/>
      <c r="BP42" s="852"/>
      <c r="BQ42" s="852"/>
      <c r="BR42" s="852"/>
      <c r="BS42" s="852"/>
      <c r="BT42" s="852"/>
      <c r="BU42" s="852"/>
      <c r="BV42" s="801"/>
      <c r="BW42" s="813"/>
      <c r="BX42" s="801"/>
      <c r="BY42" s="801"/>
      <c r="BZ42" s="801"/>
      <c r="CA42" s="1039"/>
      <c r="CB42" s="814"/>
      <c r="CC42" s="809" t="s">
        <v>0</v>
      </c>
      <c r="CD42" s="814">
        <v>60</v>
      </c>
      <c r="CE42" s="589"/>
      <c r="CF42" s="815">
        <v>0.74097222222222225</v>
      </c>
      <c r="CG42" s="816"/>
      <c r="CH42" s="817"/>
      <c r="CI42" s="817"/>
      <c r="CJ42" s="817"/>
      <c r="CK42" s="817"/>
      <c r="CL42" s="817"/>
      <c r="CM42" s="817"/>
      <c r="CN42" s="817"/>
      <c r="CO42" s="817"/>
      <c r="CP42" s="817"/>
      <c r="CQ42" s="817"/>
      <c r="CR42" s="817"/>
      <c r="CS42" s="818"/>
    </row>
    <row r="43" spans="1:97" s="345" customFormat="1">
      <c r="A43" s="628">
        <v>1</v>
      </c>
      <c r="B43" s="629">
        <v>60</v>
      </c>
      <c r="C43" s="819">
        <v>266</v>
      </c>
      <c r="D43" s="1148" t="s">
        <v>4739</v>
      </c>
      <c r="E43" s="1148" t="s">
        <v>5268</v>
      </c>
      <c r="F43" s="820"/>
      <c r="G43" s="1084"/>
      <c r="H43" s="821"/>
      <c r="I43" s="821"/>
      <c r="J43" s="634"/>
      <c r="K43" s="635"/>
      <c r="L43" s="634"/>
      <c r="M43" s="789"/>
      <c r="N43" s="789"/>
      <c r="O43" s="754"/>
      <c r="P43" s="722"/>
      <c r="Q43" s="722"/>
      <c r="R43" s="723"/>
      <c r="S43" s="728"/>
      <c r="T43" s="723"/>
      <c r="U43" s="724"/>
      <c r="V43" s="724"/>
      <c r="W43" s="1099">
        <v>0.45833333333333331</v>
      </c>
      <c r="X43" s="1089">
        <v>0.52098379629629632</v>
      </c>
      <c r="Y43" s="1089">
        <v>0.52302083333333338</v>
      </c>
      <c r="Z43" s="1097">
        <v>6.2650462962963005E-2</v>
      </c>
      <c r="AA43" s="1098">
        <v>2.0370370370370594E-3</v>
      </c>
      <c r="AB43" s="1097">
        <v>6.4687500000000064E-2</v>
      </c>
      <c r="AC43" s="636">
        <v>16.62663957140218</v>
      </c>
      <c r="AD43" s="636">
        <v>16.103059581320451</v>
      </c>
      <c r="AE43" s="1099">
        <v>0.54385416666666675</v>
      </c>
      <c r="AF43" s="1095" t="s">
        <v>5666</v>
      </c>
      <c r="AG43" s="1095" t="s">
        <v>5666</v>
      </c>
      <c r="AH43" s="1095" t="s">
        <v>5666</v>
      </c>
      <c r="AI43" s="1096"/>
      <c r="AJ43" s="1089">
        <v>0.6018634259259259</v>
      </c>
      <c r="AK43" s="1095"/>
      <c r="AL43" s="1095"/>
      <c r="AM43" s="1095"/>
      <c r="AN43" s="1096"/>
      <c r="AO43" s="1089">
        <v>0.6045949074074074</v>
      </c>
      <c r="AP43" s="1101">
        <v>5.8009259259259149E-2</v>
      </c>
      <c r="AQ43" s="1098">
        <v>2.7314814814815014E-3</v>
      </c>
      <c r="AR43" s="1101">
        <v>6.0740740740740651E-2</v>
      </c>
      <c r="AS43" s="1112"/>
      <c r="AT43" s="1113"/>
      <c r="AU43" s="1114"/>
      <c r="AV43" s="1114"/>
      <c r="AW43" s="1114"/>
      <c r="AX43" s="1114"/>
      <c r="AY43" s="1114"/>
      <c r="AZ43" s="1114"/>
      <c r="BA43" s="1114"/>
      <c r="BB43" s="1114"/>
      <c r="BC43" s="1114"/>
      <c r="BD43" s="1114"/>
      <c r="BE43" s="1114"/>
      <c r="BF43" s="1114"/>
      <c r="BG43" s="1114"/>
      <c r="BH43" s="1114"/>
      <c r="BI43" s="1115"/>
      <c r="BJ43" s="1112"/>
      <c r="BK43" s="1099">
        <v>0.62542824074074077</v>
      </c>
      <c r="BL43" s="1095" t="s">
        <v>5666</v>
      </c>
      <c r="BM43" s="1095" t="s">
        <v>5666</v>
      </c>
      <c r="BN43" s="1095" t="s">
        <v>5666</v>
      </c>
      <c r="BO43" s="1096"/>
      <c r="BP43" s="1089">
        <v>0.65938657407407408</v>
      </c>
      <c r="BQ43" s="1095"/>
      <c r="BR43" s="1095"/>
      <c r="BS43" s="1095"/>
      <c r="BT43" s="1096"/>
      <c r="BU43" s="1089">
        <v>0.66148148148148145</v>
      </c>
      <c r="BV43" s="639">
        <v>3.3958333333333313E-2</v>
      </c>
      <c r="BW43" s="635">
        <v>2.0949074074073648E-3</v>
      </c>
      <c r="BX43" s="639">
        <v>3.6053240740740677E-2</v>
      </c>
      <c r="BY43" s="636">
        <v>18.404907975460123</v>
      </c>
      <c r="BZ43" s="636">
        <v>17.335473515248797</v>
      </c>
      <c r="CA43" s="758">
        <v>15.481651376146788</v>
      </c>
      <c r="CB43" s="688"/>
      <c r="CC43" s="645">
        <v>0.15461805555555547</v>
      </c>
      <c r="CD43" s="645">
        <v>0.16148148148148139</v>
      </c>
      <c r="CE43" s="589"/>
      <c r="CF43" s="646">
        <v>65</v>
      </c>
      <c r="CG43" s="647">
        <v>3.7108333333333334</v>
      </c>
      <c r="CH43" s="647">
        <v>3.8755555555555556</v>
      </c>
      <c r="CI43" s="595">
        <v>200</v>
      </c>
      <c r="CJ43" s="595">
        <v>0</v>
      </c>
      <c r="CK43" s="648">
        <v>265</v>
      </c>
      <c r="CL43" s="648">
        <v>265</v>
      </c>
      <c r="CM43" s="648">
        <v>265</v>
      </c>
      <c r="CN43" s="648">
        <v>265</v>
      </c>
      <c r="CO43" s="648">
        <v>265</v>
      </c>
      <c r="CP43" s="648">
        <v>265</v>
      </c>
      <c r="CQ43" s="648">
        <v>265</v>
      </c>
      <c r="CR43" s="648">
        <v>265</v>
      </c>
      <c r="CS43" s="649">
        <v>265</v>
      </c>
    </row>
    <row r="44" spans="1:97" s="345" customFormat="1">
      <c r="A44" s="628">
        <v>2</v>
      </c>
      <c r="B44" s="629">
        <v>60</v>
      </c>
      <c r="C44" s="819">
        <v>263</v>
      </c>
      <c r="D44" s="1148" t="s">
        <v>5269</v>
      </c>
      <c r="E44" s="1148" t="s">
        <v>5270</v>
      </c>
      <c r="F44" s="827"/>
      <c r="G44" s="1084"/>
      <c r="H44" s="821"/>
      <c r="I44" s="821"/>
      <c r="J44" s="634"/>
      <c r="K44" s="635"/>
      <c r="L44" s="634"/>
      <c r="M44" s="789"/>
      <c r="N44" s="789"/>
      <c r="O44" s="754"/>
      <c r="P44" s="722"/>
      <c r="Q44" s="722"/>
      <c r="R44" s="723"/>
      <c r="S44" s="728"/>
      <c r="T44" s="723"/>
      <c r="U44" s="724"/>
      <c r="V44" s="724"/>
      <c r="W44" s="1099">
        <v>0.45833333333333331</v>
      </c>
      <c r="X44" s="1089">
        <v>0.51680555555555552</v>
      </c>
      <c r="Y44" s="1089">
        <v>0.52089120370370368</v>
      </c>
      <c r="Z44" s="1097">
        <v>5.8472222222222203E-2</v>
      </c>
      <c r="AA44" s="1098">
        <v>4.0856481481481577E-3</v>
      </c>
      <c r="AB44" s="1097">
        <v>6.2557870370370361E-2</v>
      </c>
      <c r="AC44" s="636">
        <v>17.814726840855108</v>
      </c>
      <c r="AD44" s="636">
        <v>16.651248843663275</v>
      </c>
      <c r="AE44" s="1099">
        <v>0.54172453703703705</v>
      </c>
      <c r="AF44" s="1095" t="s">
        <v>5666</v>
      </c>
      <c r="AG44" s="1095" t="s">
        <v>5666</v>
      </c>
      <c r="AH44" s="1095" t="s">
        <v>5666</v>
      </c>
      <c r="AI44" s="1096"/>
      <c r="AJ44" s="1089">
        <v>0.60175925925925922</v>
      </c>
      <c r="AK44" s="1095"/>
      <c r="AL44" s="1095"/>
      <c r="AM44" s="1095"/>
      <c r="AN44" s="1096"/>
      <c r="AO44" s="1089">
        <v>0.60515046296296293</v>
      </c>
      <c r="AP44" s="1101">
        <v>6.003472222222217E-2</v>
      </c>
      <c r="AQ44" s="1098">
        <v>3.3912037037037157E-3</v>
      </c>
      <c r="AR44" s="1101">
        <v>6.3425925925925886E-2</v>
      </c>
      <c r="AS44" s="1112"/>
      <c r="AT44" s="1113"/>
      <c r="AU44" s="1114"/>
      <c r="AV44" s="1114"/>
      <c r="AW44" s="1114"/>
      <c r="AX44" s="1114"/>
      <c r="AY44" s="1114"/>
      <c r="AZ44" s="1114"/>
      <c r="BA44" s="1114"/>
      <c r="BB44" s="1114"/>
      <c r="BC44" s="1114"/>
      <c r="BD44" s="1114"/>
      <c r="BE44" s="1114"/>
      <c r="BF44" s="1114"/>
      <c r="BG44" s="1114"/>
      <c r="BH44" s="1114"/>
      <c r="BI44" s="1115"/>
      <c r="BJ44" s="1112"/>
      <c r="BK44" s="1099">
        <v>0.6259837962962963</v>
      </c>
      <c r="BL44" s="1095" t="s">
        <v>5666</v>
      </c>
      <c r="BM44" s="1095" t="s">
        <v>5666</v>
      </c>
      <c r="BN44" s="1095" t="s">
        <v>5666</v>
      </c>
      <c r="BO44" s="1096"/>
      <c r="BP44" s="1089">
        <v>0.65937499999999993</v>
      </c>
      <c r="BQ44" s="1095"/>
      <c r="BR44" s="1095"/>
      <c r="BS44" s="1095"/>
      <c r="BT44" s="1096"/>
      <c r="BU44" s="1089">
        <v>0.66200231481481475</v>
      </c>
      <c r="BV44" s="639">
        <v>3.3391203703703631E-2</v>
      </c>
      <c r="BW44" s="635">
        <v>2.6273148148148184E-3</v>
      </c>
      <c r="BX44" s="639">
        <v>3.601851851851845E-2</v>
      </c>
      <c r="BY44" s="636">
        <v>18.717504332755631</v>
      </c>
      <c r="BZ44" s="636">
        <v>17.352185089974292</v>
      </c>
      <c r="CA44" s="758">
        <v>15.431878259627064</v>
      </c>
      <c r="CB44" s="688"/>
      <c r="CC44" s="645">
        <v>0.151898148148148</v>
      </c>
      <c r="CD44" s="645">
        <v>0.1620023148148147</v>
      </c>
      <c r="CE44" s="589"/>
      <c r="CF44" s="646">
        <v>65</v>
      </c>
      <c r="CG44" s="647">
        <v>3.6455555555555557</v>
      </c>
      <c r="CH44" s="647">
        <v>3.8880555555555554</v>
      </c>
      <c r="CI44" s="595">
        <v>195</v>
      </c>
      <c r="CJ44" s="595">
        <v>-0.75</v>
      </c>
      <c r="CK44" s="648">
        <v>259.25</v>
      </c>
      <c r="CL44" s="648">
        <v>259.25</v>
      </c>
      <c r="CM44" s="648">
        <v>259.25</v>
      </c>
      <c r="CN44" s="648">
        <v>259.25</v>
      </c>
      <c r="CO44" s="648">
        <v>259.25</v>
      </c>
      <c r="CP44" s="648">
        <v>259.25</v>
      </c>
      <c r="CQ44" s="648">
        <v>259.25</v>
      </c>
      <c r="CR44" s="648">
        <v>259.25</v>
      </c>
      <c r="CS44" s="649">
        <v>259.25</v>
      </c>
    </row>
    <row r="45" spans="1:97" s="345" customFormat="1">
      <c r="A45" s="628">
        <v>3</v>
      </c>
      <c r="B45" s="629">
        <v>60</v>
      </c>
      <c r="C45" s="819">
        <v>206</v>
      </c>
      <c r="D45" s="1148" t="s">
        <v>5271</v>
      </c>
      <c r="E45" s="1148" t="s">
        <v>5272</v>
      </c>
      <c r="F45" s="827"/>
      <c r="G45" s="1084"/>
      <c r="H45" s="821"/>
      <c r="I45" s="821"/>
      <c r="J45" s="634"/>
      <c r="K45" s="635"/>
      <c r="L45" s="634"/>
      <c r="M45" s="789"/>
      <c r="N45" s="789"/>
      <c r="O45" s="754"/>
      <c r="P45" s="722"/>
      <c r="Q45" s="722"/>
      <c r="R45" s="723"/>
      <c r="S45" s="728"/>
      <c r="T45" s="723"/>
      <c r="U45" s="724"/>
      <c r="V45" s="724"/>
      <c r="W45" s="1099">
        <v>0.45833333333333331</v>
      </c>
      <c r="X45" s="1089">
        <v>0.53237268518518521</v>
      </c>
      <c r="Y45" s="1089">
        <v>0.53612268518518513</v>
      </c>
      <c r="Z45" s="1097">
        <v>7.4039351851851898E-2</v>
      </c>
      <c r="AA45" s="1098">
        <v>3.7499999999999201E-3</v>
      </c>
      <c r="AB45" s="1097">
        <v>7.7789351851851818E-2</v>
      </c>
      <c r="AC45" s="636">
        <v>14.069094888228857</v>
      </c>
      <c r="AD45" s="636">
        <v>13.390864454694242</v>
      </c>
      <c r="AE45" s="1099">
        <v>0.5569560185185185</v>
      </c>
      <c r="AF45" s="1095" t="s">
        <v>5666</v>
      </c>
      <c r="AG45" s="1095" t="s">
        <v>5666</v>
      </c>
      <c r="AH45" s="1095" t="s">
        <v>5666</v>
      </c>
      <c r="AI45" s="1096"/>
      <c r="AJ45" s="1089">
        <v>0.61277777777777775</v>
      </c>
      <c r="AK45" s="1095"/>
      <c r="AL45" s="1095"/>
      <c r="AM45" s="1095"/>
      <c r="AN45" s="1096"/>
      <c r="AO45" s="1089">
        <v>0.61798611111111112</v>
      </c>
      <c r="AP45" s="1101">
        <v>5.5821759259259252E-2</v>
      </c>
      <c r="AQ45" s="1098">
        <v>5.2083333333333703E-3</v>
      </c>
      <c r="AR45" s="1101">
        <v>6.1030092592592622E-2</v>
      </c>
      <c r="AS45" s="1112"/>
      <c r="AT45" s="1113"/>
      <c r="AU45" s="1114"/>
      <c r="AV45" s="1114"/>
      <c r="AW45" s="1114"/>
      <c r="AX45" s="1114"/>
      <c r="AY45" s="1114"/>
      <c r="AZ45" s="1114"/>
      <c r="BA45" s="1114"/>
      <c r="BB45" s="1114"/>
      <c r="BC45" s="1114"/>
      <c r="BD45" s="1114"/>
      <c r="BE45" s="1114"/>
      <c r="BF45" s="1114"/>
      <c r="BG45" s="1114"/>
      <c r="BH45" s="1114"/>
      <c r="BI45" s="1115"/>
      <c r="BJ45" s="1112"/>
      <c r="BK45" s="1099">
        <v>0.6388194444444445</v>
      </c>
      <c r="BL45" s="1095" t="s">
        <v>5666</v>
      </c>
      <c r="BM45" s="1095" t="s">
        <v>5666</v>
      </c>
      <c r="BN45" s="1095" t="s">
        <v>5666</v>
      </c>
      <c r="BO45" s="1096"/>
      <c r="BP45" s="1089">
        <v>0.66677083333333342</v>
      </c>
      <c r="BQ45" s="1095"/>
      <c r="BR45" s="1095"/>
      <c r="BS45" s="1095"/>
      <c r="BT45" s="1096"/>
      <c r="BU45" s="1089">
        <v>0.66677083333333342</v>
      </c>
      <c r="BV45" s="639">
        <v>2.7951388888888928E-2</v>
      </c>
      <c r="BW45" s="635">
        <v>0</v>
      </c>
      <c r="BX45" s="639">
        <v>2.7951388888888928E-2</v>
      </c>
      <c r="BY45" s="636">
        <v>22.36024844720497</v>
      </c>
      <c r="BZ45" s="636">
        <v>22.36024844720497</v>
      </c>
      <c r="CA45" s="758">
        <v>14.990630855715176</v>
      </c>
      <c r="CB45" s="688"/>
      <c r="CC45" s="645">
        <v>0.15781250000000008</v>
      </c>
      <c r="CD45" s="645">
        <v>0.16677083333333337</v>
      </c>
      <c r="CE45" s="589"/>
      <c r="CF45" s="646">
        <v>65</v>
      </c>
      <c r="CG45" s="647">
        <v>3.7875000000000001</v>
      </c>
      <c r="CH45" s="647">
        <v>4.0025000000000004</v>
      </c>
      <c r="CI45" s="595">
        <v>190</v>
      </c>
      <c r="CJ45" s="595">
        <v>-7.6166666666666671</v>
      </c>
      <c r="CK45" s="648">
        <v>247.38333333333333</v>
      </c>
      <c r="CL45" s="648">
        <v>247.38333333333333</v>
      </c>
      <c r="CM45" s="648">
        <v>247.38333333333333</v>
      </c>
      <c r="CN45" s="648">
        <v>247.38333333333333</v>
      </c>
      <c r="CO45" s="648">
        <v>247.38333333333333</v>
      </c>
      <c r="CP45" s="648">
        <v>247.38333333333333</v>
      </c>
      <c r="CQ45" s="648">
        <v>247.38333333333333</v>
      </c>
      <c r="CR45" s="648">
        <v>247.38333333333333</v>
      </c>
      <c r="CS45" s="649">
        <v>247.38333333333333</v>
      </c>
    </row>
    <row r="46" spans="1:97" s="345" customFormat="1">
      <c r="A46" s="628">
        <v>4</v>
      </c>
      <c r="B46" s="629">
        <v>60</v>
      </c>
      <c r="C46" s="819">
        <v>236</v>
      </c>
      <c r="D46" s="1148" t="s">
        <v>4310</v>
      </c>
      <c r="E46" s="1148" t="s">
        <v>5273</v>
      </c>
      <c r="F46" s="827"/>
      <c r="G46" s="1084"/>
      <c r="H46" s="821"/>
      <c r="I46" s="821"/>
      <c r="J46" s="634"/>
      <c r="K46" s="635"/>
      <c r="L46" s="634"/>
      <c r="M46" s="789"/>
      <c r="N46" s="789"/>
      <c r="O46" s="754"/>
      <c r="P46" s="722"/>
      <c r="Q46" s="722"/>
      <c r="R46" s="723"/>
      <c r="S46" s="728"/>
      <c r="T46" s="723"/>
      <c r="U46" s="724"/>
      <c r="V46" s="724"/>
      <c r="W46" s="1099">
        <v>0.45833333333333331</v>
      </c>
      <c r="X46" s="1089">
        <v>0.51846064814814818</v>
      </c>
      <c r="Y46" s="1089">
        <v>0.52387731481481481</v>
      </c>
      <c r="Z46" s="1097">
        <v>6.012731481481487E-2</v>
      </c>
      <c r="AA46" s="1098">
        <v>5.4166666666666252E-3</v>
      </c>
      <c r="AB46" s="1097">
        <v>6.5543981481481495E-2</v>
      </c>
      <c r="AC46" s="636">
        <v>17.324350336862366</v>
      </c>
      <c r="AD46" s="636">
        <v>15.892636411795866</v>
      </c>
      <c r="AE46" s="1099">
        <v>0.54471064814814818</v>
      </c>
      <c r="AF46" s="1095" t="s">
        <v>5666</v>
      </c>
      <c r="AG46" s="1095" t="s">
        <v>5666</v>
      </c>
      <c r="AH46" s="1095" t="s">
        <v>5666</v>
      </c>
      <c r="AI46" s="1096"/>
      <c r="AJ46" s="1089">
        <v>0.60924768518518524</v>
      </c>
      <c r="AK46" s="1095"/>
      <c r="AL46" s="1095"/>
      <c r="AM46" s="1095"/>
      <c r="AN46" s="1096"/>
      <c r="AO46" s="1089">
        <v>0.61302083333333335</v>
      </c>
      <c r="AP46" s="1101">
        <v>6.4537037037037059E-2</v>
      </c>
      <c r="AQ46" s="1098">
        <v>3.7731481481481088E-3</v>
      </c>
      <c r="AR46" s="1101">
        <v>6.8310185185185168E-2</v>
      </c>
      <c r="AS46" s="1112"/>
      <c r="AT46" s="1113"/>
      <c r="AU46" s="1114"/>
      <c r="AV46" s="1114"/>
      <c r="AW46" s="1114"/>
      <c r="AX46" s="1114"/>
      <c r="AY46" s="1114"/>
      <c r="AZ46" s="1114"/>
      <c r="BA46" s="1114"/>
      <c r="BB46" s="1114"/>
      <c r="BC46" s="1114"/>
      <c r="BD46" s="1114"/>
      <c r="BE46" s="1114"/>
      <c r="BF46" s="1114"/>
      <c r="BG46" s="1114"/>
      <c r="BH46" s="1114"/>
      <c r="BI46" s="1115"/>
      <c r="BJ46" s="1112"/>
      <c r="BK46" s="1099">
        <v>0.63385416666666672</v>
      </c>
      <c r="BL46" s="1095" t="s">
        <v>5666</v>
      </c>
      <c r="BM46" s="1095" t="s">
        <v>5666</v>
      </c>
      <c r="BN46" s="1095" t="s">
        <v>5666</v>
      </c>
      <c r="BO46" s="1096"/>
      <c r="BP46" s="1089">
        <v>0.66878472222222218</v>
      </c>
      <c r="BQ46" s="1095"/>
      <c r="BR46" s="1095"/>
      <c r="BS46" s="1095"/>
      <c r="BT46" s="1096"/>
      <c r="BU46" s="1089">
        <v>0.67252314814814806</v>
      </c>
      <c r="BV46" s="639">
        <v>3.4930555555555465E-2</v>
      </c>
      <c r="BW46" s="635">
        <v>3.7384259259258812E-3</v>
      </c>
      <c r="BX46" s="639">
        <v>3.8668981481481346E-2</v>
      </c>
      <c r="BY46" s="636">
        <v>17.892644135188867</v>
      </c>
      <c r="BZ46" s="636">
        <v>16.162825501346902</v>
      </c>
      <c r="CA46" s="758">
        <v>14.490809070173082</v>
      </c>
      <c r="CB46" s="688"/>
      <c r="CC46" s="645">
        <v>0.15959490740740739</v>
      </c>
      <c r="CD46" s="645">
        <v>0.17252314814814801</v>
      </c>
      <c r="CE46" s="589"/>
      <c r="CF46" s="646">
        <v>65</v>
      </c>
      <c r="CG46" s="647">
        <v>3.8302777777777774</v>
      </c>
      <c r="CH46" s="647">
        <v>4.1405555555555562</v>
      </c>
      <c r="CI46" s="595">
        <v>185</v>
      </c>
      <c r="CJ46" s="595">
        <v>-15.9</v>
      </c>
      <c r="CK46" s="648">
        <v>234.1</v>
      </c>
      <c r="CL46" s="648">
        <v>234.1</v>
      </c>
      <c r="CM46" s="648">
        <v>234.1</v>
      </c>
      <c r="CN46" s="648">
        <v>234.1</v>
      </c>
      <c r="CO46" s="648">
        <v>234.1</v>
      </c>
      <c r="CP46" s="648">
        <v>234.1</v>
      </c>
      <c r="CQ46" s="648">
        <v>234.1</v>
      </c>
      <c r="CR46" s="648">
        <v>234.1</v>
      </c>
      <c r="CS46" s="649">
        <v>234.1</v>
      </c>
    </row>
    <row r="47" spans="1:97" s="345" customFormat="1">
      <c r="A47" s="628">
        <v>5</v>
      </c>
      <c r="B47" s="629">
        <v>60</v>
      </c>
      <c r="C47" s="819">
        <v>227</v>
      </c>
      <c r="D47" s="1148" t="s">
        <v>5274</v>
      </c>
      <c r="E47" s="1148" t="s">
        <v>5275</v>
      </c>
      <c r="F47" s="827"/>
      <c r="G47" s="1084"/>
      <c r="H47" s="821"/>
      <c r="I47" s="821"/>
      <c r="J47" s="634"/>
      <c r="K47" s="635"/>
      <c r="L47" s="634"/>
      <c r="M47" s="789"/>
      <c r="N47" s="789"/>
      <c r="O47" s="754"/>
      <c r="P47" s="722"/>
      <c r="Q47" s="722"/>
      <c r="R47" s="723"/>
      <c r="S47" s="728"/>
      <c r="T47" s="723"/>
      <c r="U47" s="724"/>
      <c r="V47" s="724"/>
      <c r="W47" s="1099">
        <v>0.45833333333333331</v>
      </c>
      <c r="X47" s="1089">
        <v>0.51797453703703711</v>
      </c>
      <c r="Y47" s="1089">
        <v>0.5209259259259259</v>
      </c>
      <c r="Z47" s="1097">
        <v>5.9641203703703793E-2</v>
      </c>
      <c r="AA47" s="1098">
        <v>2.9513888888887951E-3</v>
      </c>
      <c r="AB47" s="1097">
        <v>6.2592592592592589E-2</v>
      </c>
      <c r="AC47" s="636">
        <v>17.465554046186686</v>
      </c>
      <c r="AD47" s="636">
        <v>16.642011834319529</v>
      </c>
      <c r="AE47" s="1099">
        <v>0.54175925925925927</v>
      </c>
      <c r="AF47" s="1095" t="s">
        <v>5666</v>
      </c>
      <c r="AG47" s="1095" t="s">
        <v>5666</v>
      </c>
      <c r="AH47" s="1095" t="s">
        <v>5666</v>
      </c>
      <c r="AI47" s="1096"/>
      <c r="AJ47" s="1089">
        <v>0.60188657407407409</v>
      </c>
      <c r="AK47" s="1095"/>
      <c r="AL47" s="1095"/>
      <c r="AM47" s="1095"/>
      <c r="AN47" s="1096"/>
      <c r="AO47" s="1089">
        <v>0.60591435185185183</v>
      </c>
      <c r="AP47" s="1101">
        <v>6.0127314814814814E-2</v>
      </c>
      <c r="AQ47" s="1098">
        <v>4.0277777777777413E-3</v>
      </c>
      <c r="AR47" s="1101">
        <v>6.4155092592592555E-2</v>
      </c>
      <c r="AS47" s="1112"/>
      <c r="AT47" s="1113"/>
      <c r="AU47" s="1114"/>
      <c r="AV47" s="1114"/>
      <c r="AW47" s="1114"/>
      <c r="AX47" s="1114"/>
      <c r="AY47" s="1114"/>
      <c r="AZ47" s="1114"/>
      <c r="BA47" s="1114"/>
      <c r="BB47" s="1114"/>
      <c r="BC47" s="1114"/>
      <c r="BD47" s="1114"/>
      <c r="BE47" s="1114"/>
      <c r="BF47" s="1114"/>
      <c r="BG47" s="1114"/>
      <c r="BH47" s="1114"/>
      <c r="BI47" s="1115"/>
      <c r="BJ47" s="1112"/>
      <c r="BK47" s="1099">
        <v>0.6267476851851852</v>
      </c>
      <c r="BL47" s="1095" t="s">
        <v>5666</v>
      </c>
      <c r="BM47" s="1095" t="s">
        <v>5666</v>
      </c>
      <c r="BN47" s="1095" t="s">
        <v>5666</v>
      </c>
      <c r="BO47" s="1096"/>
      <c r="BP47" s="1089">
        <v>0.66577546296296297</v>
      </c>
      <c r="BQ47" s="1095"/>
      <c r="BR47" s="1095"/>
      <c r="BS47" s="1095"/>
      <c r="BT47" s="1096"/>
      <c r="BU47" s="1089">
        <v>0.67282407407407396</v>
      </c>
      <c r="BV47" s="639">
        <v>3.9027777777777772E-2</v>
      </c>
      <c r="BW47" s="635">
        <v>7.0486111111109917E-3</v>
      </c>
      <c r="BX47" s="639">
        <v>4.6076388888888764E-2</v>
      </c>
      <c r="BY47" s="636">
        <v>16.014234875444838</v>
      </c>
      <c r="BZ47" s="636">
        <v>13.564431047475507</v>
      </c>
      <c r="CA47" s="758">
        <v>14.465577283686043</v>
      </c>
      <c r="CB47" s="688"/>
      <c r="CC47" s="645">
        <v>0.15879629629629638</v>
      </c>
      <c r="CD47" s="645">
        <v>0.17282407407407391</v>
      </c>
      <c r="CE47" s="589"/>
      <c r="CF47" s="646">
        <v>65</v>
      </c>
      <c r="CG47" s="647">
        <v>3.8111111111111109</v>
      </c>
      <c r="CH47" s="647">
        <v>4.1477777777777778</v>
      </c>
      <c r="CI47" s="595">
        <v>180</v>
      </c>
      <c r="CJ47" s="595">
        <v>-16.333333333333332</v>
      </c>
      <c r="CK47" s="648">
        <v>228.66666666666666</v>
      </c>
      <c r="CL47" s="648">
        <v>228.66666666666666</v>
      </c>
      <c r="CM47" s="648">
        <v>228.66666666666666</v>
      </c>
      <c r="CN47" s="648">
        <v>228.66666666666666</v>
      </c>
      <c r="CO47" s="648">
        <v>228.66666666666666</v>
      </c>
      <c r="CP47" s="648">
        <v>228.66666666666666</v>
      </c>
      <c r="CQ47" s="648">
        <v>228.66666666666666</v>
      </c>
      <c r="CR47" s="648">
        <v>228.66666666666666</v>
      </c>
      <c r="CS47" s="649">
        <v>228.66666666666666</v>
      </c>
    </row>
    <row r="48" spans="1:97" s="345" customFormat="1">
      <c r="A48" s="628">
        <v>6</v>
      </c>
      <c r="B48" s="629">
        <v>60</v>
      </c>
      <c r="C48" s="819">
        <v>233</v>
      </c>
      <c r="D48" s="1148" t="s">
        <v>5276</v>
      </c>
      <c r="E48" s="1148" t="s">
        <v>5277</v>
      </c>
      <c r="F48" s="820"/>
      <c r="G48" s="1084"/>
      <c r="H48" s="821"/>
      <c r="I48" s="821"/>
      <c r="J48" s="634"/>
      <c r="K48" s="635"/>
      <c r="L48" s="634"/>
      <c r="M48" s="789"/>
      <c r="N48" s="789"/>
      <c r="O48" s="754"/>
      <c r="P48" s="722"/>
      <c r="Q48" s="722"/>
      <c r="R48" s="723"/>
      <c r="S48" s="728"/>
      <c r="T48" s="723"/>
      <c r="U48" s="724"/>
      <c r="V48" s="724"/>
      <c r="W48" s="1099">
        <v>0.45833333333333331</v>
      </c>
      <c r="X48" s="1089">
        <v>0.5218518518518519</v>
      </c>
      <c r="Y48" s="1089">
        <v>0.52754629629629635</v>
      </c>
      <c r="Z48" s="1097">
        <v>6.3518518518518585E-2</v>
      </c>
      <c r="AA48" s="1098">
        <v>5.6944444444444464E-3</v>
      </c>
      <c r="AB48" s="1097">
        <v>6.9212962962963032E-2</v>
      </c>
      <c r="AC48" s="636">
        <v>16.399416909620992</v>
      </c>
      <c r="AD48" s="636">
        <v>15.050167224080269</v>
      </c>
      <c r="AE48" s="1099">
        <v>0.54837962962962972</v>
      </c>
      <c r="AF48" s="1095" t="s">
        <v>5666</v>
      </c>
      <c r="AG48" s="1095" t="s">
        <v>5666</v>
      </c>
      <c r="AH48" s="1095" t="s">
        <v>5666</v>
      </c>
      <c r="AI48" s="1096"/>
      <c r="AJ48" s="1089">
        <v>0.60957175925925922</v>
      </c>
      <c r="AK48" s="1095"/>
      <c r="AL48" s="1095"/>
      <c r="AM48" s="1095"/>
      <c r="AN48" s="1096"/>
      <c r="AO48" s="1089">
        <v>0.61414351851851856</v>
      </c>
      <c r="AP48" s="1101">
        <v>6.1192129629629499E-2</v>
      </c>
      <c r="AQ48" s="1098">
        <v>4.5717592592593448E-3</v>
      </c>
      <c r="AR48" s="1101">
        <v>6.5763888888888844E-2</v>
      </c>
      <c r="AS48" s="1112"/>
      <c r="AT48" s="1113"/>
      <c r="AU48" s="1114"/>
      <c r="AV48" s="1114"/>
      <c r="AW48" s="1114"/>
      <c r="AX48" s="1114"/>
      <c r="AY48" s="1114"/>
      <c r="AZ48" s="1114"/>
      <c r="BA48" s="1114"/>
      <c r="BB48" s="1114"/>
      <c r="BC48" s="1114"/>
      <c r="BD48" s="1114"/>
      <c r="BE48" s="1114"/>
      <c r="BF48" s="1114"/>
      <c r="BG48" s="1114"/>
      <c r="BH48" s="1114"/>
      <c r="BI48" s="1115"/>
      <c r="BJ48" s="1112"/>
      <c r="BK48" s="1099">
        <v>0.63497685185185193</v>
      </c>
      <c r="BL48" s="1095" t="s">
        <v>5666</v>
      </c>
      <c r="BM48" s="1095" t="s">
        <v>5666</v>
      </c>
      <c r="BN48" s="1095" t="s">
        <v>5666</v>
      </c>
      <c r="BO48" s="1096"/>
      <c r="BP48" s="1089">
        <v>0.6670949074074074</v>
      </c>
      <c r="BQ48" s="1095"/>
      <c r="BR48" s="1095"/>
      <c r="BS48" s="1095"/>
      <c r="BT48" s="1096"/>
      <c r="BU48" s="1089">
        <v>0.67358796296296297</v>
      </c>
      <c r="BV48" s="639">
        <v>3.2118055555555469E-2</v>
      </c>
      <c r="BW48" s="635">
        <v>6.4930555555555713E-3</v>
      </c>
      <c r="BX48" s="639">
        <v>3.8611111111111041E-2</v>
      </c>
      <c r="BY48" s="636">
        <v>19.45945945945946</v>
      </c>
      <c r="BZ48" s="636">
        <v>16.187050359712231</v>
      </c>
      <c r="CA48" s="758">
        <v>14.401920256034137</v>
      </c>
      <c r="CB48" s="688"/>
      <c r="CC48" s="645">
        <v>0.15682870370370355</v>
      </c>
      <c r="CD48" s="645">
        <v>0.17358796296296292</v>
      </c>
      <c r="CE48" s="589"/>
      <c r="CF48" s="646">
        <v>65</v>
      </c>
      <c r="CG48" s="647">
        <v>3.7638888888888888</v>
      </c>
      <c r="CH48" s="647">
        <v>4.1661111111111113</v>
      </c>
      <c r="CI48" s="595">
        <v>175</v>
      </c>
      <c r="CJ48" s="595">
        <v>-17.433333333333334</v>
      </c>
      <c r="CK48" s="648">
        <v>222.56666666666666</v>
      </c>
      <c r="CL48" s="648">
        <v>222.56666666666666</v>
      </c>
      <c r="CM48" s="648">
        <v>222.56666666666666</v>
      </c>
      <c r="CN48" s="648">
        <v>222.56666666666666</v>
      </c>
      <c r="CO48" s="648">
        <v>222.56666666666666</v>
      </c>
      <c r="CP48" s="648">
        <v>222.56666666666666</v>
      </c>
      <c r="CQ48" s="648">
        <v>222.56666666666666</v>
      </c>
      <c r="CR48" s="648">
        <v>222.56666666666666</v>
      </c>
      <c r="CS48" s="649">
        <v>222.56666666666666</v>
      </c>
    </row>
    <row r="49" spans="1:97" s="345" customFormat="1">
      <c r="A49" s="628">
        <v>7</v>
      </c>
      <c r="B49" s="629">
        <v>60</v>
      </c>
      <c r="C49" s="819">
        <v>274</v>
      </c>
      <c r="D49" s="1148" t="s">
        <v>5278</v>
      </c>
      <c r="E49" s="1148" t="s">
        <v>5279</v>
      </c>
      <c r="F49" s="820"/>
      <c r="G49" s="1084"/>
      <c r="H49" s="821"/>
      <c r="I49" s="821"/>
      <c r="J49" s="634"/>
      <c r="K49" s="635"/>
      <c r="L49" s="634"/>
      <c r="M49" s="789"/>
      <c r="N49" s="789"/>
      <c r="O49" s="754"/>
      <c r="P49" s="722"/>
      <c r="Q49" s="722"/>
      <c r="R49" s="723"/>
      <c r="S49" s="728"/>
      <c r="T49" s="723"/>
      <c r="U49" s="724"/>
      <c r="V49" s="724"/>
      <c r="W49" s="1099">
        <v>0.45833333333333331</v>
      </c>
      <c r="X49" s="1089">
        <v>0.52732638888888894</v>
      </c>
      <c r="Y49" s="1089">
        <v>0.53978009259259252</v>
      </c>
      <c r="Z49" s="1097">
        <v>6.8993055555555627E-2</v>
      </c>
      <c r="AA49" s="1098">
        <v>1.2453703703703578E-2</v>
      </c>
      <c r="AB49" s="1097">
        <v>8.1446759259259205E-2</v>
      </c>
      <c r="AC49" s="636">
        <v>15.09813789632612</v>
      </c>
      <c r="AD49" s="636">
        <v>12.789540997584197</v>
      </c>
      <c r="AE49" s="1099">
        <v>0.56061342592592589</v>
      </c>
      <c r="AF49" s="1095" t="s">
        <v>5666</v>
      </c>
      <c r="AG49" s="1095" t="s">
        <v>5666</v>
      </c>
      <c r="AH49" s="1095" t="s">
        <v>5666</v>
      </c>
      <c r="AI49" s="1096"/>
      <c r="AJ49" s="1089">
        <v>0.61305555555555558</v>
      </c>
      <c r="AK49" s="1095"/>
      <c r="AL49" s="1095"/>
      <c r="AM49" s="1095"/>
      <c r="AN49" s="1096"/>
      <c r="AO49" s="1089">
        <v>0.6219675925925926</v>
      </c>
      <c r="AP49" s="1101">
        <v>5.2442129629629686E-2</v>
      </c>
      <c r="AQ49" s="1098">
        <v>8.9120370370370239E-3</v>
      </c>
      <c r="AR49" s="1101">
        <v>6.135416666666671E-2</v>
      </c>
      <c r="AS49" s="1112"/>
      <c r="AT49" s="1113"/>
      <c r="AU49" s="1114"/>
      <c r="AV49" s="1114"/>
      <c r="AW49" s="1114"/>
      <c r="AX49" s="1114"/>
      <c r="AY49" s="1114"/>
      <c r="AZ49" s="1114"/>
      <c r="BA49" s="1114"/>
      <c r="BB49" s="1114"/>
      <c r="BC49" s="1114"/>
      <c r="BD49" s="1114"/>
      <c r="BE49" s="1114"/>
      <c r="BF49" s="1114"/>
      <c r="BG49" s="1114"/>
      <c r="BH49" s="1114"/>
      <c r="BI49" s="1115"/>
      <c r="BJ49" s="1112"/>
      <c r="BK49" s="1099">
        <v>0.64280092592592597</v>
      </c>
      <c r="BL49" s="1095" t="s">
        <v>5666</v>
      </c>
      <c r="BM49" s="1095" t="s">
        <v>5666</v>
      </c>
      <c r="BN49" s="1095" t="s">
        <v>5666</v>
      </c>
      <c r="BO49" s="1096"/>
      <c r="BP49" s="1089">
        <v>0.67913194444444447</v>
      </c>
      <c r="BQ49" s="1095"/>
      <c r="BR49" s="1095"/>
      <c r="BS49" s="1095"/>
      <c r="BT49" s="1096"/>
      <c r="BU49" s="1089">
        <v>0.68431712962962965</v>
      </c>
      <c r="BV49" s="639">
        <v>3.6331018518518499E-2</v>
      </c>
      <c r="BW49" s="635">
        <v>5.1851851851851816E-3</v>
      </c>
      <c r="BX49" s="639">
        <v>4.151620370370368E-2</v>
      </c>
      <c r="BY49" s="636">
        <v>17.202930869703724</v>
      </c>
      <c r="BZ49" s="636">
        <v>15.054362977418455</v>
      </c>
      <c r="CA49" s="758">
        <v>13.56357927786499</v>
      </c>
      <c r="CB49" s="688"/>
      <c r="CC49" s="645">
        <v>0.15776620370370381</v>
      </c>
      <c r="CD49" s="645">
        <v>0.18431712962962959</v>
      </c>
      <c r="CE49" s="589"/>
      <c r="CF49" s="646">
        <v>65</v>
      </c>
      <c r="CG49" s="647">
        <v>3.7863888888888888</v>
      </c>
      <c r="CH49" s="647">
        <v>4.4236111111111116</v>
      </c>
      <c r="CI49" s="595">
        <v>170</v>
      </c>
      <c r="CJ49" s="595">
        <v>-32.883333333333333</v>
      </c>
      <c r="CK49" s="648">
        <v>202.11666666666667</v>
      </c>
      <c r="CL49" s="648">
        <v>202.11666666666667</v>
      </c>
      <c r="CM49" s="648">
        <v>202.11666666666667</v>
      </c>
      <c r="CN49" s="648">
        <v>202.11666666666667</v>
      </c>
      <c r="CO49" s="648">
        <v>202.11666666666667</v>
      </c>
      <c r="CP49" s="648">
        <v>202.11666666666667</v>
      </c>
      <c r="CQ49" s="648">
        <v>202.11666666666667</v>
      </c>
      <c r="CR49" s="648">
        <v>202.11666666666667</v>
      </c>
      <c r="CS49" s="649">
        <v>202.1166666666667</v>
      </c>
    </row>
    <row r="50" spans="1:97" s="345" customFormat="1">
      <c r="A50" s="628">
        <v>8</v>
      </c>
      <c r="B50" s="629">
        <v>60</v>
      </c>
      <c r="C50" s="819">
        <v>209</v>
      </c>
      <c r="D50" s="1148" t="s">
        <v>5280</v>
      </c>
      <c r="E50" s="1148" t="s">
        <v>4143</v>
      </c>
      <c r="F50" s="820"/>
      <c r="G50" s="1084"/>
      <c r="H50" s="821"/>
      <c r="I50" s="821"/>
      <c r="J50" s="634"/>
      <c r="K50" s="635"/>
      <c r="L50" s="634"/>
      <c r="M50" s="789"/>
      <c r="N50" s="789"/>
      <c r="O50" s="754"/>
      <c r="P50" s="722"/>
      <c r="Q50" s="722"/>
      <c r="R50" s="723"/>
      <c r="S50" s="728"/>
      <c r="T50" s="723"/>
      <c r="U50" s="724"/>
      <c r="V50" s="724"/>
      <c r="W50" s="1099">
        <v>0.45833333333333331</v>
      </c>
      <c r="X50" s="1089">
        <v>0.53239583333333329</v>
      </c>
      <c r="Y50" s="1089">
        <v>0.53560185185185183</v>
      </c>
      <c r="Z50" s="1097">
        <v>7.4062499999999976E-2</v>
      </c>
      <c r="AA50" s="1098">
        <v>3.2060185185185386E-3</v>
      </c>
      <c r="AB50" s="1097">
        <v>7.7268518518518514E-2</v>
      </c>
      <c r="AC50" s="636">
        <v>14.064697609001408</v>
      </c>
      <c r="AD50" s="636">
        <v>13.481126423007789</v>
      </c>
      <c r="AE50" s="1099">
        <v>0.5564351851851852</v>
      </c>
      <c r="AF50" s="1095" t="s">
        <v>5666</v>
      </c>
      <c r="AG50" s="1095" t="s">
        <v>5666</v>
      </c>
      <c r="AH50" s="1095" t="s">
        <v>5666</v>
      </c>
      <c r="AI50" s="1096"/>
      <c r="AJ50" s="1089">
        <v>0.62092592592592599</v>
      </c>
      <c r="AK50" s="1095"/>
      <c r="AL50" s="1095"/>
      <c r="AM50" s="1095"/>
      <c r="AN50" s="1096"/>
      <c r="AO50" s="1089">
        <v>0.62818287037037035</v>
      </c>
      <c r="AP50" s="1101">
        <v>6.4490740740740793E-2</v>
      </c>
      <c r="AQ50" s="1098">
        <v>7.2569444444443576E-3</v>
      </c>
      <c r="AR50" s="1101">
        <v>7.174768518518515E-2</v>
      </c>
      <c r="AS50" s="1112"/>
      <c r="AT50" s="1113"/>
      <c r="AU50" s="1114"/>
      <c r="AV50" s="1114"/>
      <c r="AW50" s="1114"/>
      <c r="AX50" s="1114"/>
      <c r="AY50" s="1114"/>
      <c r="AZ50" s="1114"/>
      <c r="BA50" s="1114"/>
      <c r="BB50" s="1114"/>
      <c r="BC50" s="1114"/>
      <c r="BD50" s="1114"/>
      <c r="BE50" s="1114"/>
      <c r="BF50" s="1114"/>
      <c r="BG50" s="1114"/>
      <c r="BH50" s="1114"/>
      <c r="BI50" s="1115"/>
      <c r="BJ50" s="1112"/>
      <c r="BK50" s="1099">
        <v>0.64901620370370372</v>
      </c>
      <c r="BL50" s="1095" t="s">
        <v>5666</v>
      </c>
      <c r="BM50" s="1095" t="s">
        <v>5666</v>
      </c>
      <c r="BN50" s="1095" t="s">
        <v>5666</v>
      </c>
      <c r="BO50" s="1096"/>
      <c r="BP50" s="1089">
        <v>0.68121527777777768</v>
      </c>
      <c r="BQ50" s="1095"/>
      <c r="BR50" s="1095"/>
      <c r="BS50" s="1095"/>
      <c r="BT50" s="1096"/>
      <c r="BU50" s="1089">
        <v>0.68773148148148155</v>
      </c>
      <c r="BV50" s="639">
        <v>3.2199074074073963E-2</v>
      </c>
      <c r="BW50" s="635">
        <v>6.5162037037038711E-3</v>
      </c>
      <c r="BX50" s="639">
        <v>3.8715277777777835E-2</v>
      </c>
      <c r="BY50" s="636">
        <v>19.410496046010064</v>
      </c>
      <c r="BZ50" s="636">
        <v>16.143497757847534</v>
      </c>
      <c r="CA50" s="758">
        <v>13.316892725030826</v>
      </c>
      <c r="CB50" s="688"/>
      <c r="CC50" s="645">
        <v>0.17075231481481473</v>
      </c>
      <c r="CD50" s="645">
        <v>0.1877314814814815</v>
      </c>
      <c r="CE50" s="589"/>
      <c r="CF50" s="646">
        <v>65</v>
      </c>
      <c r="CG50" s="647">
        <v>4.0980555555555549</v>
      </c>
      <c r="CH50" s="647">
        <v>4.5055555555555555</v>
      </c>
      <c r="CI50" s="595">
        <v>165</v>
      </c>
      <c r="CJ50" s="595">
        <v>-37.799999999999997</v>
      </c>
      <c r="CK50" s="648">
        <v>192.2</v>
      </c>
      <c r="CL50" s="648">
        <v>192.2</v>
      </c>
      <c r="CM50" s="648">
        <v>192.2</v>
      </c>
      <c r="CN50" s="648">
        <v>192.2</v>
      </c>
      <c r="CO50" s="648">
        <v>192.2</v>
      </c>
      <c r="CP50" s="648">
        <v>192.2</v>
      </c>
      <c r="CQ50" s="648">
        <v>192.2</v>
      </c>
      <c r="CR50" s="648">
        <v>192.2</v>
      </c>
      <c r="CS50" s="649">
        <v>192.19999999999996</v>
      </c>
    </row>
    <row r="51" spans="1:97" s="345" customFormat="1">
      <c r="A51" s="628">
        <v>9</v>
      </c>
      <c r="B51" s="629">
        <v>60</v>
      </c>
      <c r="C51" s="819">
        <v>246</v>
      </c>
      <c r="D51" s="1148" t="s">
        <v>5281</v>
      </c>
      <c r="E51" s="1148" t="s">
        <v>216</v>
      </c>
      <c r="F51" s="827"/>
      <c r="G51" s="1084"/>
      <c r="H51" s="821"/>
      <c r="I51" s="821"/>
      <c r="J51" s="634"/>
      <c r="K51" s="635"/>
      <c r="L51" s="634"/>
      <c r="M51" s="789"/>
      <c r="N51" s="789"/>
      <c r="O51" s="754"/>
      <c r="P51" s="722"/>
      <c r="Q51" s="722"/>
      <c r="R51" s="723"/>
      <c r="S51" s="728"/>
      <c r="T51" s="723"/>
      <c r="U51" s="724"/>
      <c r="V51" s="724"/>
      <c r="W51" s="1099">
        <v>0.45833333333333331</v>
      </c>
      <c r="X51" s="1089">
        <v>0.51701388888888888</v>
      </c>
      <c r="Y51" s="1089">
        <v>0.5272916666666666</v>
      </c>
      <c r="Z51" s="1097">
        <v>5.8680555555555569E-2</v>
      </c>
      <c r="AA51" s="1098">
        <v>1.0277777777777719E-2</v>
      </c>
      <c r="AB51" s="1097">
        <v>6.8958333333333288E-2</v>
      </c>
      <c r="AC51" s="636">
        <v>17.751479289940828</v>
      </c>
      <c r="AD51" s="636">
        <v>15.105740181268883</v>
      </c>
      <c r="AE51" s="1099">
        <v>0.54812499999999997</v>
      </c>
      <c r="AF51" s="1095" t="s">
        <v>5666</v>
      </c>
      <c r="AG51" s="1095" t="s">
        <v>5666</v>
      </c>
      <c r="AH51" s="1095" t="s">
        <v>5666</v>
      </c>
      <c r="AI51" s="1096"/>
      <c r="AJ51" s="1089">
        <v>0.61443287037037042</v>
      </c>
      <c r="AK51" s="1095"/>
      <c r="AL51" s="1095"/>
      <c r="AM51" s="1095"/>
      <c r="AN51" s="1096"/>
      <c r="AO51" s="1089">
        <v>0.62129629629629635</v>
      </c>
      <c r="AP51" s="1101">
        <v>6.6307870370370448E-2</v>
      </c>
      <c r="AQ51" s="1098">
        <v>6.8634259259259256E-3</v>
      </c>
      <c r="AR51" s="1101">
        <v>7.3171296296296373E-2</v>
      </c>
      <c r="AS51" s="1112"/>
      <c r="AT51" s="1113"/>
      <c r="AU51" s="1114"/>
      <c r="AV51" s="1114"/>
      <c r="AW51" s="1114"/>
      <c r="AX51" s="1114"/>
      <c r="AY51" s="1114"/>
      <c r="AZ51" s="1114"/>
      <c r="BA51" s="1114"/>
      <c r="BB51" s="1114"/>
      <c r="BC51" s="1114"/>
      <c r="BD51" s="1114"/>
      <c r="BE51" s="1114"/>
      <c r="BF51" s="1114"/>
      <c r="BG51" s="1114"/>
      <c r="BH51" s="1114"/>
      <c r="BI51" s="1115"/>
      <c r="BJ51" s="1112"/>
      <c r="BK51" s="1099">
        <v>0.64212962962962972</v>
      </c>
      <c r="BL51" s="1095" t="s">
        <v>5666</v>
      </c>
      <c r="BM51" s="1095" t="s">
        <v>5666</v>
      </c>
      <c r="BN51" s="1095" t="s">
        <v>5666</v>
      </c>
      <c r="BO51" s="1096"/>
      <c r="BP51" s="1089">
        <v>0.68109953703703707</v>
      </c>
      <c r="BQ51" s="1095"/>
      <c r="BR51" s="1095"/>
      <c r="BS51" s="1095"/>
      <c r="BT51" s="1096"/>
      <c r="BU51" s="1089">
        <v>0.68887731481481485</v>
      </c>
      <c r="BV51" s="639">
        <v>3.8969907407407356E-2</v>
      </c>
      <c r="BW51" s="635">
        <v>7.7777777777777724E-3</v>
      </c>
      <c r="BX51" s="639">
        <v>4.6747685185185128E-2</v>
      </c>
      <c r="BY51" s="636">
        <v>16.038016038016039</v>
      </c>
      <c r="BZ51" s="636">
        <v>13.369645951968309</v>
      </c>
      <c r="CA51" s="758">
        <v>13.236105153502054</v>
      </c>
      <c r="CB51" s="688"/>
      <c r="CC51" s="645">
        <v>0.16395833333333337</v>
      </c>
      <c r="CD51" s="645">
        <v>0.18887731481481479</v>
      </c>
      <c r="CE51" s="589"/>
      <c r="CF51" s="646">
        <v>65</v>
      </c>
      <c r="CG51" s="647">
        <v>3.9350000000000001</v>
      </c>
      <c r="CH51" s="647">
        <v>4.5330555555555554</v>
      </c>
      <c r="CI51" s="595">
        <v>160</v>
      </c>
      <c r="CJ51" s="595">
        <v>-39.450000000000003</v>
      </c>
      <c r="CK51" s="648">
        <v>185.55</v>
      </c>
      <c r="CL51" s="648">
        <v>185.55</v>
      </c>
      <c r="CM51" s="648">
        <v>185.55</v>
      </c>
      <c r="CN51" s="648">
        <v>185.55</v>
      </c>
      <c r="CO51" s="648">
        <v>185.55</v>
      </c>
      <c r="CP51" s="648">
        <v>185.55</v>
      </c>
      <c r="CQ51" s="648">
        <v>185.55</v>
      </c>
      <c r="CR51" s="648">
        <v>185.55</v>
      </c>
      <c r="CS51" s="649">
        <v>185.55</v>
      </c>
    </row>
    <row r="52" spans="1:97" s="345" customFormat="1">
      <c r="A52" s="628">
        <v>10</v>
      </c>
      <c r="B52" s="629">
        <v>60</v>
      </c>
      <c r="C52" s="819">
        <v>213</v>
      </c>
      <c r="D52" s="1148" t="s">
        <v>5282</v>
      </c>
      <c r="E52" s="1148" t="s">
        <v>5283</v>
      </c>
      <c r="F52" s="827"/>
      <c r="G52" s="1084"/>
      <c r="H52" s="821"/>
      <c r="I52" s="821"/>
      <c r="J52" s="634"/>
      <c r="K52" s="635"/>
      <c r="L52" s="634"/>
      <c r="M52" s="789"/>
      <c r="N52" s="789"/>
      <c r="O52" s="754"/>
      <c r="P52" s="722"/>
      <c r="Q52" s="722"/>
      <c r="R52" s="723"/>
      <c r="S52" s="728"/>
      <c r="T52" s="723"/>
      <c r="U52" s="724"/>
      <c r="V52" s="724"/>
      <c r="W52" s="1099">
        <v>0.45833333333333331</v>
      </c>
      <c r="X52" s="1089">
        <v>0.52400462962962957</v>
      </c>
      <c r="Y52" s="1089">
        <v>0.52991898148148142</v>
      </c>
      <c r="Z52" s="1097">
        <v>6.5671296296296255E-2</v>
      </c>
      <c r="AA52" s="1098">
        <v>5.9143518518518512E-3</v>
      </c>
      <c r="AB52" s="1097">
        <v>7.1585648148148107E-2</v>
      </c>
      <c r="AC52" s="636">
        <v>15.861825872400424</v>
      </c>
      <c r="AD52" s="636">
        <v>14.551333872271623</v>
      </c>
      <c r="AE52" s="1099">
        <v>0.55075231481481479</v>
      </c>
      <c r="AF52" s="1095" t="s">
        <v>5666</v>
      </c>
      <c r="AG52" s="1095" t="s">
        <v>5666</v>
      </c>
      <c r="AH52" s="1095" t="s">
        <v>5666</v>
      </c>
      <c r="AI52" s="1096"/>
      <c r="AJ52" s="1089">
        <v>0.61297453703703708</v>
      </c>
      <c r="AK52" s="1095"/>
      <c r="AL52" s="1095"/>
      <c r="AM52" s="1095"/>
      <c r="AN52" s="1096"/>
      <c r="AO52" s="1089">
        <v>0.62179398148148146</v>
      </c>
      <c r="AP52" s="1101">
        <v>6.222222222222229E-2</v>
      </c>
      <c r="AQ52" s="1098">
        <v>8.8194444444443798E-3</v>
      </c>
      <c r="AR52" s="1101">
        <v>7.104166666666667E-2</v>
      </c>
      <c r="AS52" s="1112"/>
      <c r="AT52" s="1113"/>
      <c r="AU52" s="1114"/>
      <c r="AV52" s="1114"/>
      <c r="AW52" s="1114"/>
      <c r="AX52" s="1114"/>
      <c r="AY52" s="1114"/>
      <c r="AZ52" s="1114"/>
      <c r="BA52" s="1114"/>
      <c r="BB52" s="1114"/>
      <c r="BC52" s="1114"/>
      <c r="BD52" s="1114"/>
      <c r="BE52" s="1114"/>
      <c r="BF52" s="1114"/>
      <c r="BG52" s="1114"/>
      <c r="BH52" s="1114"/>
      <c r="BI52" s="1115"/>
      <c r="BJ52" s="1112"/>
      <c r="BK52" s="1099">
        <v>0.64262731481481483</v>
      </c>
      <c r="BL52" s="1095" t="s">
        <v>5666</v>
      </c>
      <c r="BM52" s="1095" t="s">
        <v>5666</v>
      </c>
      <c r="BN52" s="1095" t="s">
        <v>5666</v>
      </c>
      <c r="BO52" s="1096"/>
      <c r="BP52" s="1089">
        <v>0.70373842592592595</v>
      </c>
      <c r="BQ52" s="1095"/>
      <c r="BR52" s="1095"/>
      <c r="BS52" s="1095"/>
      <c r="BT52" s="1096"/>
      <c r="BU52" s="1089">
        <v>0.70708333333333329</v>
      </c>
      <c r="BV52" s="639">
        <v>6.1111111111111116E-2</v>
      </c>
      <c r="BW52" s="635">
        <v>3.3449074074073382E-3</v>
      </c>
      <c r="BX52" s="639">
        <v>6.4456018518518454E-2</v>
      </c>
      <c r="BY52" s="636">
        <v>10.227272727272727</v>
      </c>
      <c r="BZ52" s="636">
        <v>9.6965343867839842</v>
      </c>
      <c r="CA52" s="758">
        <v>12.072434607645876</v>
      </c>
      <c r="CB52" s="688"/>
      <c r="CC52" s="645">
        <v>0.18900462962962966</v>
      </c>
      <c r="CD52" s="645">
        <v>0.20708333333333323</v>
      </c>
      <c r="CE52" s="589"/>
      <c r="CF52" s="646">
        <v>65</v>
      </c>
      <c r="CG52" s="647">
        <v>4.5361111111111114</v>
      </c>
      <c r="CH52" s="647">
        <v>4.97</v>
      </c>
      <c r="CI52" s="595">
        <v>155</v>
      </c>
      <c r="CJ52" s="595">
        <v>-65.666666666666671</v>
      </c>
      <c r="CK52" s="648">
        <v>154.33333333333331</v>
      </c>
      <c r="CL52" s="648">
        <v>154.33333333333331</v>
      </c>
      <c r="CM52" s="648">
        <v>154.33333333333331</v>
      </c>
      <c r="CN52" s="648">
        <v>154.33333333333331</v>
      </c>
      <c r="CO52" s="648">
        <v>154.33333333333331</v>
      </c>
      <c r="CP52" s="648">
        <v>154.33333333333331</v>
      </c>
      <c r="CQ52" s="648">
        <v>154.33333333333331</v>
      </c>
      <c r="CR52" s="648">
        <v>154.33333333333331</v>
      </c>
      <c r="CS52" s="649">
        <v>154.33333333333331</v>
      </c>
    </row>
    <row r="53" spans="1:97" s="345" customFormat="1">
      <c r="A53" s="628">
        <v>11</v>
      </c>
      <c r="B53" s="629">
        <v>60</v>
      </c>
      <c r="C53" s="819">
        <v>235</v>
      </c>
      <c r="D53" s="1148" t="s">
        <v>5284</v>
      </c>
      <c r="E53" s="1148" t="s">
        <v>5285</v>
      </c>
      <c r="F53" s="820"/>
      <c r="G53" s="1084"/>
      <c r="H53" s="821"/>
      <c r="I53" s="821"/>
      <c r="J53" s="634"/>
      <c r="K53" s="635"/>
      <c r="L53" s="634"/>
      <c r="M53" s="789"/>
      <c r="N53" s="789"/>
      <c r="O53" s="754"/>
      <c r="P53" s="722"/>
      <c r="Q53" s="722"/>
      <c r="R53" s="723"/>
      <c r="S53" s="728"/>
      <c r="T53" s="723"/>
      <c r="U53" s="724"/>
      <c r="V53" s="724"/>
      <c r="W53" s="1099">
        <v>0.45833333333333331</v>
      </c>
      <c r="X53" s="1089">
        <v>0.52402777777777776</v>
      </c>
      <c r="Y53" s="1089">
        <v>0.53137731481481476</v>
      </c>
      <c r="Z53" s="1097">
        <v>6.5694444444444444E-2</v>
      </c>
      <c r="AA53" s="1098">
        <v>7.3495370370370017E-3</v>
      </c>
      <c r="AB53" s="1097">
        <v>7.3043981481481446E-2</v>
      </c>
      <c r="AC53" s="636">
        <v>15.856236786469344</v>
      </c>
      <c r="AD53" s="636">
        <v>14.260814450958643</v>
      </c>
      <c r="AE53" s="1099">
        <v>0.55221064814814813</v>
      </c>
      <c r="AF53" s="1095" t="s">
        <v>5666</v>
      </c>
      <c r="AG53" s="1095" t="s">
        <v>5666</v>
      </c>
      <c r="AH53" s="1095" t="s">
        <v>5666</v>
      </c>
      <c r="AI53" s="1096"/>
      <c r="AJ53" s="1089">
        <v>0.61289351851851859</v>
      </c>
      <c r="AK53" s="1095"/>
      <c r="AL53" s="1095"/>
      <c r="AM53" s="1095"/>
      <c r="AN53" s="1096"/>
      <c r="AO53" s="1089">
        <v>0.6209837962962963</v>
      </c>
      <c r="AP53" s="1101">
        <v>6.0682870370370456E-2</v>
      </c>
      <c r="AQ53" s="1098">
        <v>8.0902777777777102E-3</v>
      </c>
      <c r="AR53" s="1101">
        <v>6.8773148148148167E-2</v>
      </c>
      <c r="AS53" s="1112"/>
      <c r="AT53" s="1113"/>
      <c r="AU53" s="1114"/>
      <c r="AV53" s="1114"/>
      <c r="AW53" s="1114"/>
      <c r="AX53" s="1114"/>
      <c r="AY53" s="1114"/>
      <c r="AZ53" s="1114"/>
      <c r="BA53" s="1114"/>
      <c r="BB53" s="1114"/>
      <c r="BC53" s="1114"/>
      <c r="BD53" s="1114"/>
      <c r="BE53" s="1114"/>
      <c r="BF53" s="1114"/>
      <c r="BG53" s="1114"/>
      <c r="BH53" s="1114"/>
      <c r="BI53" s="1115"/>
      <c r="BJ53" s="1112"/>
      <c r="BK53" s="1099">
        <v>0.64181712962962967</v>
      </c>
      <c r="BL53" s="1095" t="s">
        <v>5666</v>
      </c>
      <c r="BM53" s="1095" t="s">
        <v>5666</v>
      </c>
      <c r="BN53" s="1095" t="s">
        <v>5666</v>
      </c>
      <c r="BO53" s="1096"/>
      <c r="BP53" s="1089">
        <v>0.7038078703703704</v>
      </c>
      <c r="BQ53" s="1095"/>
      <c r="BR53" s="1095"/>
      <c r="BS53" s="1095"/>
      <c r="BT53" s="1096"/>
      <c r="BU53" s="1089">
        <v>0.70737268518518526</v>
      </c>
      <c r="BV53" s="639">
        <v>6.1990740740740735E-2</v>
      </c>
      <c r="BW53" s="635">
        <v>3.564814814814854E-3</v>
      </c>
      <c r="BX53" s="639">
        <v>6.5555555555555589E-2</v>
      </c>
      <c r="BY53" s="636">
        <v>10.082150858849888</v>
      </c>
      <c r="BZ53" s="636">
        <v>9.5338983050847457</v>
      </c>
      <c r="CA53" s="758">
        <v>12.055589663448123</v>
      </c>
      <c r="CB53" s="688"/>
      <c r="CC53" s="645">
        <v>0.18836805555555564</v>
      </c>
      <c r="CD53" s="645">
        <v>0.2073726851851852</v>
      </c>
      <c r="CE53" s="589"/>
      <c r="CF53" s="646">
        <v>65</v>
      </c>
      <c r="CG53" s="647">
        <v>4.520833333333333</v>
      </c>
      <c r="CH53" s="647">
        <v>4.9769444444444444</v>
      </c>
      <c r="CI53" s="595">
        <v>150</v>
      </c>
      <c r="CJ53" s="595">
        <v>-66.083333333333329</v>
      </c>
      <c r="CK53" s="648">
        <v>148.91666666666669</v>
      </c>
      <c r="CL53" s="648">
        <v>148.91666666666669</v>
      </c>
      <c r="CM53" s="648">
        <v>148.91666666666669</v>
      </c>
      <c r="CN53" s="648">
        <v>148.91666666666669</v>
      </c>
      <c r="CO53" s="648">
        <v>148.91666666666669</v>
      </c>
      <c r="CP53" s="648">
        <v>148.91666666666669</v>
      </c>
      <c r="CQ53" s="648">
        <v>148.91666666666669</v>
      </c>
      <c r="CR53" s="648">
        <v>148.91666666666669</v>
      </c>
      <c r="CS53" s="649">
        <v>148.91666666666671</v>
      </c>
    </row>
    <row r="54" spans="1:97" s="468" customFormat="1">
      <c r="A54" s="628">
        <v>12</v>
      </c>
      <c r="B54" s="629">
        <v>60</v>
      </c>
      <c r="C54" s="819">
        <v>271</v>
      </c>
      <c r="D54" s="1148" t="s">
        <v>5286</v>
      </c>
      <c r="E54" s="1148" t="s">
        <v>5287</v>
      </c>
      <c r="F54" s="820"/>
      <c r="G54" s="827"/>
      <c r="H54" s="821"/>
      <c r="I54" s="821"/>
      <c r="J54" s="634"/>
      <c r="K54" s="635"/>
      <c r="L54" s="634"/>
      <c r="M54" s="789"/>
      <c r="N54" s="789"/>
      <c r="O54" s="754"/>
      <c r="P54" s="722"/>
      <c r="Q54" s="722"/>
      <c r="R54" s="723"/>
      <c r="S54" s="728"/>
      <c r="T54" s="723"/>
      <c r="U54" s="724"/>
      <c r="V54" s="724"/>
      <c r="W54" s="1099">
        <v>0.45833333333333298</v>
      </c>
      <c r="X54" s="1089">
        <v>0.53538194444444442</v>
      </c>
      <c r="Y54" s="1089">
        <v>0.54192129629629626</v>
      </c>
      <c r="Z54" s="1097">
        <v>7.7048611111111442E-2</v>
      </c>
      <c r="AA54" s="1098">
        <v>6.5393518518518379E-3</v>
      </c>
      <c r="AB54" s="1097">
        <v>8.358796296296328E-2</v>
      </c>
      <c r="AC54" s="636">
        <v>13.519603424966199</v>
      </c>
      <c r="AD54" s="636">
        <v>12.461921905289394</v>
      </c>
      <c r="AE54" s="1099">
        <v>0.56275462962962963</v>
      </c>
      <c r="AF54" s="1095" t="s">
        <v>5666</v>
      </c>
      <c r="AG54" s="1095" t="s">
        <v>5666</v>
      </c>
      <c r="AH54" s="1095" t="s">
        <v>5666</v>
      </c>
      <c r="AI54" s="1096"/>
      <c r="AJ54" s="1089">
        <v>0.63800925925925933</v>
      </c>
      <c r="AK54" s="1095"/>
      <c r="AL54" s="1095"/>
      <c r="AM54" s="1095"/>
      <c r="AN54" s="1096"/>
      <c r="AO54" s="1089">
        <v>0.64223379629629629</v>
      </c>
      <c r="AP54" s="1101">
        <v>7.5254629629629699E-2</v>
      </c>
      <c r="AQ54" s="1100">
        <v>4.2245370370369573E-3</v>
      </c>
      <c r="AR54" s="1101">
        <v>7.9479166666666656E-2</v>
      </c>
      <c r="AS54" s="1112"/>
      <c r="AT54" s="1113"/>
      <c r="AU54" s="1116"/>
      <c r="AV54" s="1116"/>
      <c r="AW54" s="1116"/>
      <c r="AX54" s="1116"/>
      <c r="AY54" s="1116"/>
      <c r="AZ54" s="1116"/>
      <c r="BA54" s="1116"/>
      <c r="BB54" s="1116"/>
      <c r="BC54" s="1116"/>
      <c r="BD54" s="1116"/>
      <c r="BE54" s="1116"/>
      <c r="BF54" s="1116"/>
      <c r="BG54" s="1116"/>
      <c r="BH54" s="1116"/>
      <c r="BI54" s="1115"/>
      <c r="BJ54" s="1112"/>
      <c r="BK54" s="1099">
        <v>0.66306712962962966</v>
      </c>
      <c r="BL54" s="1095" t="s">
        <v>5666</v>
      </c>
      <c r="BM54" s="1095" t="s">
        <v>5666</v>
      </c>
      <c r="BN54" s="1095" t="s">
        <v>5666</v>
      </c>
      <c r="BO54" s="1096"/>
      <c r="BP54" s="1089">
        <v>0.71008101851851846</v>
      </c>
      <c r="BQ54" s="1095"/>
      <c r="BR54" s="1095"/>
      <c r="BS54" s="1095"/>
      <c r="BT54" s="1096"/>
      <c r="BU54" s="1089">
        <v>0.71409722222222216</v>
      </c>
      <c r="BV54" s="639">
        <v>4.70138888888888E-2</v>
      </c>
      <c r="BW54" s="635">
        <v>4.0162037037037024E-3</v>
      </c>
      <c r="BX54" s="639">
        <v>5.1030092592592502E-2</v>
      </c>
      <c r="BY54" s="636">
        <v>13.29394387001477</v>
      </c>
      <c r="BZ54" s="636">
        <v>12.247675209798139</v>
      </c>
      <c r="CA54" s="758">
        <v>11.676938047356471</v>
      </c>
      <c r="CB54" s="644"/>
      <c r="CC54" s="645">
        <v>0.19931712962962994</v>
      </c>
      <c r="CD54" s="645">
        <v>0.21409722222222244</v>
      </c>
      <c r="CE54" s="589"/>
      <c r="CF54" s="646">
        <v>65</v>
      </c>
      <c r="CG54" s="647">
        <v>4.783611111111111</v>
      </c>
      <c r="CH54" s="647">
        <v>5.1383333333333336</v>
      </c>
      <c r="CI54" s="595">
        <v>145</v>
      </c>
      <c r="CJ54" s="595">
        <v>-75.766666666666666</v>
      </c>
      <c r="CK54" s="648">
        <v>134.23333333333335</v>
      </c>
      <c r="CL54" s="648">
        <v>134.23333333333335</v>
      </c>
      <c r="CM54" s="648">
        <v>134.23333333333335</v>
      </c>
      <c r="CN54" s="648">
        <v>134.23333333333335</v>
      </c>
      <c r="CO54" s="648">
        <v>134.23333333333335</v>
      </c>
      <c r="CP54" s="648">
        <v>134.23333333333335</v>
      </c>
      <c r="CQ54" s="648">
        <v>134.23333333333335</v>
      </c>
      <c r="CR54" s="648">
        <v>134.23333333333335</v>
      </c>
      <c r="CS54" s="649">
        <v>134.23333333333335</v>
      </c>
    </row>
    <row r="55" spans="1:97" s="468" customFormat="1">
      <c r="A55" s="628">
        <v>13</v>
      </c>
      <c r="B55" s="629">
        <v>60</v>
      </c>
      <c r="C55" s="819">
        <v>253</v>
      </c>
      <c r="D55" s="1148" t="s">
        <v>5288</v>
      </c>
      <c r="E55" s="1148" t="s">
        <v>5289</v>
      </c>
      <c r="F55" s="820"/>
      <c r="G55" s="1084"/>
      <c r="H55" s="821"/>
      <c r="I55" s="821"/>
      <c r="J55" s="634"/>
      <c r="K55" s="634"/>
      <c r="L55" s="634"/>
      <c r="M55" s="789"/>
      <c r="N55" s="789"/>
      <c r="O55" s="754"/>
      <c r="P55" s="722"/>
      <c r="Q55" s="722"/>
      <c r="R55" s="723"/>
      <c r="S55" s="728"/>
      <c r="T55" s="723"/>
      <c r="U55" s="724"/>
      <c r="V55" s="724"/>
      <c r="W55" s="1099">
        <v>0.45833333333333298</v>
      </c>
      <c r="X55" s="1089">
        <v>0.51840277777777777</v>
      </c>
      <c r="Y55" s="1089">
        <v>0.52730324074074075</v>
      </c>
      <c r="Z55" s="1097">
        <v>6.0069444444444786E-2</v>
      </c>
      <c r="AA55" s="1098">
        <v>8.900462962962985E-3</v>
      </c>
      <c r="AB55" s="1097">
        <v>6.8969907407407771E-2</v>
      </c>
      <c r="AC55" s="636">
        <v>17.341040462427745</v>
      </c>
      <c r="AD55" s="636">
        <v>15.103205235777816</v>
      </c>
      <c r="AE55" s="1099">
        <v>0.54813657407407412</v>
      </c>
      <c r="AF55" s="1095" t="s">
        <v>5666</v>
      </c>
      <c r="AG55" s="1095" t="s">
        <v>5666</v>
      </c>
      <c r="AH55" s="1095" t="s">
        <v>5666</v>
      </c>
      <c r="AI55" s="1096"/>
      <c r="AJ55" s="1089">
        <v>0.62091435185185184</v>
      </c>
      <c r="AK55" s="1095"/>
      <c r="AL55" s="1095"/>
      <c r="AM55" s="1095"/>
      <c r="AN55" s="1096"/>
      <c r="AO55" s="1089">
        <v>0.6259837962962963</v>
      </c>
      <c r="AP55" s="1101">
        <v>7.2777777777777719E-2</v>
      </c>
      <c r="AQ55" s="1098">
        <v>5.0694444444444597E-3</v>
      </c>
      <c r="AR55" s="1101">
        <v>7.7847222222222179E-2</v>
      </c>
      <c r="AS55" s="1112"/>
      <c r="AT55" s="1113"/>
      <c r="AU55" s="1116"/>
      <c r="AV55" s="1116"/>
      <c r="AW55" s="1116"/>
      <c r="AX55" s="1116"/>
      <c r="AY55" s="1116"/>
      <c r="AZ55" s="1116"/>
      <c r="BA55" s="1116"/>
      <c r="BB55" s="1116"/>
      <c r="BC55" s="1116"/>
      <c r="BD55" s="1116"/>
      <c r="BE55" s="1116"/>
      <c r="BF55" s="1116"/>
      <c r="BG55" s="1116"/>
      <c r="BH55" s="1116"/>
      <c r="BI55" s="1115"/>
      <c r="BJ55" s="1112"/>
      <c r="BK55" s="1099">
        <v>0.64681712962962967</v>
      </c>
      <c r="BL55" s="1095" t="s">
        <v>5666</v>
      </c>
      <c r="BM55" s="1095" t="s">
        <v>5666</v>
      </c>
      <c r="BN55" s="1095" t="s">
        <v>5666</v>
      </c>
      <c r="BO55" s="1096"/>
      <c r="BP55" s="1089">
        <v>0.70526620370370363</v>
      </c>
      <c r="BQ55" s="1095"/>
      <c r="BR55" s="1095"/>
      <c r="BS55" s="1095"/>
      <c r="BT55" s="1096"/>
      <c r="BU55" s="1089">
        <v>0.7195138888888889</v>
      </c>
      <c r="BV55" s="639">
        <v>5.8449074074073959E-2</v>
      </c>
      <c r="BW55" s="635">
        <v>1.4247685185185266E-2</v>
      </c>
      <c r="BX55" s="639">
        <v>7.2696759259259225E-2</v>
      </c>
      <c r="BY55" s="636">
        <v>10.693069306930694</v>
      </c>
      <c r="BZ55" s="636">
        <v>8.5973571087406455</v>
      </c>
      <c r="CA55" s="758">
        <v>11.388801012337867</v>
      </c>
      <c r="CB55" s="644"/>
      <c r="CC55" s="645">
        <v>0.19129629629629646</v>
      </c>
      <c r="CD55" s="645">
        <v>0.21951388888888917</v>
      </c>
      <c r="CE55" s="589"/>
      <c r="CF55" s="646">
        <v>65</v>
      </c>
      <c r="CG55" s="647">
        <v>4.5911111111111111</v>
      </c>
      <c r="CH55" s="647">
        <v>5.2683333333333335</v>
      </c>
      <c r="CI55" s="595">
        <v>140</v>
      </c>
      <c r="CJ55" s="595">
        <v>-83.566666666666663</v>
      </c>
      <c r="CK55" s="648">
        <v>121.43333333333334</v>
      </c>
      <c r="CL55" s="648">
        <v>121.43333333333334</v>
      </c>
      <c r="CM55" s="648">
        <v>121.43333333333334</v>
      </c>
      <c r="CN55" s="648">
        <v>121.43333333333334</v>
      </c>
      <c r="CO55" s="648">
        <v>121.43333333333334</v>
      </c>
      <c r="CP55" s="648">
        <v>121.43333333333334</v>
      </c>
      <c r="CQ55" s="648">
        <v>121.43333333333334</v>
      </c>
      <c r="CR55" s="648">
        <v>121.43333333333334</v>
      </c>
      <c r="CS55" s="649">
        <v>121.43333333333334</v>
      </c>
    </row>
    <row r="56" spans="1:97" s="468" customFormat="1">
      <c r="A56" s="628">
        <v>14</v>
      </c>
      <c r="B56" s="629">
        <v>60</v>
      </c>
      <c r="C56" s="819">
        <v>216</v>
      </c>
      <c r="D56" s="1148" t="s">
        <v>5290</v>
      </c>
      <c r="E56" s="1148" t="s">
        <v>5291</v>
      </c>
      <c r="F56" s="827"/>
      <c r="G56" s="1084"/>
      <c r="H56" s="821"/>
      <c r="I56" s="821"/>
      <c r="J56" s="634"/>
      <c r="K56" s="634"/>
      <c r="L56" s="634"/>
      <c r="M56" s="789"/>
      <c r="N56" s="789"/>
      <c r="O56" s="754"/>
      <c r="P56" s="722"/>
      <c r="Q56" s="722"/>
      <c r="R56" s="723"/>
      <c r="S56" s="728"/>
      <c r="T56" s="723"/>
      <c r="U56" s="724"/>
      <c r="V56" s="724"/>
      <c r="W56" s="1099">
        <v>0.45833333333333198</v>
      </c>
      <c r="X56" s="1089">
        <v>0.52943287037037035</v>
      </c>
      <c r="Y56" s="1089">
        <v>0.53512731481481479</v>
      </c>
      <c r="Z56" s="1097">
        <v>7.1099537037038363E-2</v>
      </c>
      <c r="AA56" s="1098">
        <v>5.6944444444444464E-3</v>
      </c>
      <c r="AB56" s="1097">
        <v>7.6793981481482809E-2</v>
      </c>
      <c r="AC56" s="636">
        <v>14.650822073905257</v>
      </c>
      <c r="AD56" s="636">
        <v>13.564431047475507</v>
      </c>
      <c r="AE56" s="1099">
        <v>0.55596064814814816</v>
      </c>
      <c r="AF56" s="1095" t="s">
        <v>5666</v>
      </c>
      <c r="AG56" s="1095" t="s">
        <v>5666</v>
      </c>
      <c r="AH56" s="1095" t="s">
        <v>5666</v>
      </c>
      <c r="AI56" s="1096"/>
      <c r="AJ56" s="1089">
        <v>0.63413194444444443</v>
      </c>
      <c r="AK56" s="1095"/>
      <c r="AL56" s="1095"/>
      <c r="AM56" s="1095"/>
      <c r="AN56" s="1096"/>
      <c r="AO56" s="1089">
        <v>0.63777777777777778</v>
      </c>
      <c r="AP56" s="1101">
        <v>7.8171296296296267E-2</v>
      </c>
      <c r="AQ56" s="1098">
        <v>3.6458333333333481E-3</v>
      </c>
      <c r="AR56" s="1101">
        <v>8.1817129629629615E-2</v>
      </c>
      <c r="AS56" s="1112"/>
      <c r="AT56" s="1113"/>
      <c r="AU56" s="1116"/>
      <c r="AV56" s="1116"/>
      <c r="AW56" s="1116"/>
      <c r="AX56" s="1116"/>
      <c r="AY56" s="1116"/>
      <c r="AZ56" s="1116"/>
      <c r="BA56" s="1116"/>
      <c r="BB56" s="1116"/>
      <c r="BC56" s="1116"/>
      <c r="BD56" s="1116"/>
      <c r="BE56" s="1116"/>
      <c r="BF56" s="1116"/>
      <c r="BG56" s="1116"/>
      <c r="BH56" s="1116"/>
      <c r="BI56" s="1115"/>
      <c r="BJ56" s="1112"/>
      <c r="BK56" s="1099">
        <v>0.65861111111111115</v>
      </c>
      <c r="BL56" s="1095" t="s">
        <v>5666</v>
      </c>
      <c r="BM56" s="1095" t="s">
        <v>5666</v>
      </c>
      <c r="BN56" s="1095" t="s">
        <v>5666</v>
      </c>
      <c r="BO56" s="1096"/>
      <c r="BP56" s="1089">
        <v>0.71015046296296302</v>
      </c>
      <c r="BQ56" s="1095"/>
      <c r="BR56" s="1095"/>
      <c r="BS56" s="1095"/>
      <c r="BT56" s="1096"/>
      <c r="BU56" s="1089">
        <v>0.72037037037037033</v>
      </c>
      <c r="BV56" s="639">
        <v>5.1539351851851878E-2</v>
      </c>
      <c r="BW56" s="635">
        <v>1.0219907407407303E-2</v>
      </c>
      <c r="BX56" s="639">
        <v>6.175925925925918E-2</v>
      </c>
      <c r="BY56" s="636">
        <v>12.126656186840332</v>
      </c>
      <c r="BZ56" s="636">
        <v>10.119940029985006</v>
      </c>
      <c r="CA56" s="758">
        <v>11.344537815126051</v>
      </c>
      <c r="CB56" s="644"/>
      <c r="CC56" s="645">
        <v>0.20081018518518651</v>
      </c>
      <c r="CD56" s="645">
        <v>0.2203703703703716</v>
      </c>
      <c r="CE56" s="589"/>
      <c r="CF56" s="646">
        <v>65</v>
      </c>
      <c r="CG56" s="647">
        <v>4.8194444444444446</v>
      </c>
      <c r="CH56" s="647">
        <v>5.2888888888888888</v>
      </c>
      <c r="CI56" s="595">
        <v>135</v>
      </c>
      <c r="CJ56" s="595">
        <v>-84.8</v>
      </c>
      <c r="CK56" s="648">
        <v>115.2</v>
      </c>
      <c r="CL56" s="648">
        <v>115.2</v>
      </c>
      <c r="CM56" s="648">
        <v>115.2</v>
      </c>
      <c r="CN56" s="648">
        <v>115.2</v>
      </c>
      <c r="CO56" s="648">
        <v>115.2</v>
      </c>
      <c r="CP56" s="648">
        <v>115.2</v>
      </c>
      <c r="CQ56" s="648">
        <v>115.2</v>
      </c>
      <c r="CR56" s="648">
        <v>115.2</v>
      </c>
      <c r="CS56" s="649">
        <v>115.20000000000002</v>
      </c>
    </row>
    <row r="57" spans="1:97" s="345" customFormat="1">
      <c r="A57" s="628">
        <v>15</v>
      </c>
      <c r="B57" s="629">
        <v>60</v>
      </c>
      <c r="C57" s="819">
        <v>203</v>
      </c>
      <c r="D57" s="1148" t="s">
        <v>5292</v>
      </c>
      <c r="E57" s="1148" t="s">
        <v>5293</v>
      </c>
      <c r="F57" s="827"/>
      <c r="G57" s="1084"/>
      <c r="H57" s="821"/>
      <c r="I57" s="821"/>
      <c r="J57" s="634"/>
      <c r="K57" s="634"/>
      <c r="L57" s="634"/>
      <c r="M57" s="789"/>
      <c r="N57" s="789"/>
      <c r="O57" s="754"/>
      <c r="P57" s="722"/>
      <c r="Q57" s="722"/>
      <c r="R57" s="723"/>
      <c r="S57" s="728"/>
      <c r="T57" s="723"/>
      <c r="U57" s="724"/>
      <c r="V57" s="724"/>
      <c r="W57" s="1099">
        <v>0.45833333333333198</v>
      </c>
      <c r="X57" s="1089">
        <v>0.5430787037037037</v>
      </c>
      <c r="Y57" s="1089">
        <v>0.55384259259259261</v>
      </c>
      <c r="Z57" s="1097">
        <v>8.474537037037172E-2</v>
      </c>
      <c r="AA57" s="1098">
        <v>1.0763888888888906E-2</v>
      </c>
      <c r="AB57" s="1097">
        <v>9.5509259259260626E-2</v>
      </c>
      <c r="AC57" s="636">
        <v>12.291723572794318</v>
      </c>
      <c r="AD57" s="636">
        <v>10.906446921958313</v>
      </c>
      <c r="AE57" s="1099">
        <v>0.57467592592592598</v>
      </c>
      <c r="AF57" s="1095" t="s">
        <v>5666</v>
      </c>
      <c r="AG57" s="1095" t="s">
        <v>5666</v>
      </c>
      <c r="AH57" s="1095" t="s">
        <v>5666</v>
      </c>
      <c r="AI57" s="1096"/>
      <c r="AJ57" s="1089">
        <v>0.65635416666666668</v>
      </c>
      <c r="AK57" s="1095"/>
      <c r="AL57" s="1095"/>
      <c r="AM57" s="1095"/>
      <c r="AN57" s="1096"/>
      <c r="AO57" s="1089">
        <v>0.66322916666666665</v>
      </c>
      <c r="AP57" s="1101">
        <v>8.1678240740740704E-2</v>
      </c>
      <c r="AQ57" s="1098">
        <v>6.8749999999999645E-3</v>
      </c>
      <c r="AR57" s="1101">
        <v>8.8553240740740669E-2</v>
      </c>
      <c r="AS57" s="1112"/>
      <c r="AT57" s="1113"/>
      <c r="AU57" s="1114"/>
      <c r="AV57" s="1114"/>
      <c r="AW57" s="1114"/>
      <c r="AX57" s="1114"/>
      <c r="AY57" s="1114"/>
      <c r="AZ57" s="1114"/>
      <c r="BA57" s="1114"/>
      <c r="BB57" s="1114"/>
      <c r="BC57" s="1114"/>
      <c r="BD57" s="1114"/>
      <c r="BE57" s="1114"/>
      <c r="BF57" s="1114"/>
      <c r="BG57" s="1114"/>
      <c r="BH57" s="1114"/>
      <c r="BI57" s="1115"/>
      <c r="BJ57" s="1112"/>
      <c r="BK57" s="1099">
        <v>0.68406250000000002</v>
      </c>
      <c r="BL57" s="1095" t="s">
        <v>5666</v>
      </c>
      <c r="BM57" s="1095" t="s">
        <v>5666</v>
      </c>
      <c r="BN57" s="1095" t="s">
        <v>5666</v>
      </c>
      <c r="BO57" s="1096"/>
      <c r="BP57" s="1089">
        <v>0.72601851851851851</v>
      </c>
      <c r="BQ57" s="1095"/>
      <c r="BR57" s="1095"/>
      <c r="BS57" s="1095"/>
      <c r="BT57" s="1096"/>
      <c r="BU57" s="1089">
        <v>0.7299768518518519</v>
      </c>
      <c r="BV57" s="639">
        <v>4.195601851851849E-2</v>
      </c>
      <c r="BW57" s="635">
        <v>3.958333333333397E-3</v>
      </c>
      <c r="BX57" s="639">
        <v>4.5914351851851887E-2</v>
      </c>
      <c r="BY57" s="636">
        <v>14.896551724137931</v>
      </c>
      <c r="BZ57" s="636">
        <v>13.612301487269976</v>
      </c>
      <c r="CA57" s="758">
        <v>10.870659285354806</v>
      </c>
      <c r="CB57" s="688"/>
      <c r="CC57" s="645">
        <v>0.20837962962963091</v>
      </c>
      <c r="CD57" s="645">
        <v>0.22997685185185318</v>
      </c>
      <c r="CE57" s="589"/>
      <c r="CF57" s="646">
        <v>65</v>
      </c>
      <c r="CG57" s="647">
        <v>5.0011111111111113</v>
      </c>
      <c r="CH57" s="647">
        <v>5.5194444444444448</v>
      </c>
      <c r="CI57" s="595">
        <v>130</v>
      </c>
      <c r="CJ57" s="595">
        <v>-98.633333333333326</v>
      </c>
      <c r="CK57" s="648">
        <v>96.366666666666674</v>
      </c>
      <c r="CL57" s="648">
        <v>96.366666666666674</v>
      </c>
      <c r="CM57" s="648">
        <v>96.366666666666674</v>
      </c>
      <c r="CN57" s="648">
        <v>96.366666666666674</v>
      </c>
      <c r="CO57" s="648">
        <v>96.366666666666674</v>
      </c>
      <c r="CP57" s="648">
        <v>96.366666666666674</v>
      </c>
      <c r="CQ57" s="648">
        <v>96.366666666666674</v>
      </c>
      <c r="CR57" s="648">
        <v>96.366666666666674</v>
      </c>
      <c r="CS57" s="649">
        <v>96.366666666666674</v>
      </c>
    </row>
    <row r="58" spans="1:97" s="468" customFormat="1">
      <c r="A58" s="628">
        <v>16</v>
      </c>
      <c r="B58" s="629">
        <v>60</v>
      </c>
      <c r="C58" s="819">
        <v>201</v>
      </c>
      <c r="D58" s="1148" t="s">
        <v>5294</v>
      </c>
      <c r="E58" s="1148" t="s">
        <v>5295</v>
      </c>
      <c r="F58" s="820"/>
      <c r="G58" s="836"/>
      <c r="H58" s="837"/>
      <c r="I58" s="837"/>
      <c r="J58" s="635"/>
      <c r="K58" s="635"/>
      <c r="L58" s="635"/>
      <c r="M58" s="838"/>
      <c r="N58" s="838"/>
      <c r="O58" s="839"/>
      <c r="P58" s="840"/>
      <c r="Q58" s="840"/>
      <c r="R58" s="791"/>
      <c r="S58" s="728"/>
      <c r="T58" s="728"/>
      <c r="U58" s="729"/>
      <c r="V58" s="729"/>
      <c r="W58" s="1099">
        <v>0.45833333333333198</v>
      </c>
      <c r="X58" s="1089">
        <v>0.54303240740740744</v>
      </c>
      <c r="Y58" s="1089">
        <v>0.55374999999999996</v>
      </c>
      <c r="Z58" s="1097">
        <v>8.4699074074075453E-2</v>
      </c>
      <c r="AA58" s="1098">
        <v>1.0717592592592529E-2</v>
      </c>
      <c r="AB58" s="1097">
        <v>9.5416666666667982E-2</v>
      </c>
      <c r="AC58" s="636">
        <v>12.298442197321673</v>
      </c>
      <c r="AD58" s="636">
        <v>10.91703056768559</v>
      </c>
      <c r="AE58" s="1099">
        <v>0.57458333333333333</v>
      </c>
      <c r="AF58" s="1095" t="s">
        <v>5666</v>
      </c>
      <c r="AG58" s="1095" t="s">
        <v>5666</v>
      </c>
      <c r="AH58" s="1095" t="s">
        <v>5666</v>
      </c>
      <c r="AI58" s="1096"/>
      <c r="AJ58" s="1089">
        <v>0.65629629629629627</v>
      </c>
      <c r="AK58" s="1095"/>
      <c r="AL58" s="1095"/>
      <c r="AM58" s="1095"/>
      <c r="AN58" s="1096"/>
      <c r="AO58" s="1089">
        <v>0.66319444444444442</v>
      </c>
      <c r="AP58" s="1101">
        <v>8.1712962962962932E-2</v>
      </c>
      <c r="AQ58" s="1098">
        <v>6.8981481481481532E-3</v>
      </c>
      <c r="AR58" s="1101">
        <v>8.8611111111111085E-2</v>
      </c>
      <c r="AS58" s="1117"/>
      <c r="AT58" s="1118"/>
      <c r="AU58" s="1116"/>
      <c r="AV58" s="1116"/>
      <c r="AW58" s="1116"/>
      <c r="AX58" s="1116"/>
      <c r="AY58" s="1116"/>
      <c r="AZ58" s="1116"/>
      <c r="BA58" s="1116"/>
      <c r="BB58" s="1116"/>
      <c r="BC58" s="1116"/>
      <c r="BD58" s="1116"/>
      <c r="BE58" s="1116"/>
      <c r="BF58" s="1116"/>
      <c r="BG58" s="1116"/>
      <c r="BH58" s="1116"/>
      <c r="BI58" s="1115"/>
      <c r="BJ58" s="1112"/>
      <c r="BK58" s="1099">
        <v>0.68402777777777779</v>
      </c>
      <c r="BL58" s="1095" t="s">
        <v>5666</v>
      </c>
      <c r="BM58" s="1095" t="s">
        <v>5666</v>
      </c>
      <c r="BN58" s="1095" t="s">
        <v>5666</v>
      </c>
      <c r="BO58" s="1096"/>
      <c r="BP58" s="1089">
        <v>0.72600694444444447</v>
      </c>
      <c r="BQ58" s="1095"/>
      <c r="BR58" s="1095"/>
      <c r="BS58" s="1095"/>
      <c r="BT58" s="1096"/>
      <c r="BU58" s="1089">
        <v>0.73853009259259261</v>
      </c>
      <c r="BV58" s="639">
        <v>4.1979166666666679E-2</v>
      </c>
      <c r="BW58" s="635">
        <v>1.2523148148148144E-2</v>
      </c>
      <c r="BX58" s="639">
        <v>5.4502314814814823E-2</v>
      </c>
      <c r="BY58" s="636">
        <v>14.888337468982629</v>
      </c>
      <c r="BZ58" s="636">
        <v>11.46740284561478</v>
      </c>
      <c r="CA58" s="758">
        <v>10.48085787762628</v>
      </c>
      <c r="CB58" s="688"/>
      <c r="CC58" s="645">
        <v>0.20839120370370506</v>
      </c>
      <c r="CD58" s="645">
        <v>0.23853009259259389</v>
      </c>
      <c r="CE58" s="589"/>
      <c r="CF58" s="646">
        <v>65</v>
      </c>
      <c r="CG58" s="647">
        <v>5.0013888888888891</v>
      </c>
      <c r="CH58" s="647">
        <v>5.7247222222222227</v>
      </c>
      <c r="CI58" s="595">
        <v>125</v>
      </c>
      <c r="CJ58" s="595">
        <v>-110.95</v>
      </c>
      <c r="CK58" s="648">
        <v>79.05</v>
      </c>
      <c r="CL58" s="648">
        <v>79.05</v>
      </c>
      <c r="CM58" s="648">
        <v>79.05</v>
      </c>
      <c r="CN58" s="648">
        <v>79.05</v>
      </c>
      <c r="CO58" s="648">
        <v>79.05</v>
      </c>
      <c r="CP58" s="648">
        <v>79.05</v>
      </c>
      <c r="CQ58" s="648">
        <v>79.05</v>
      </c>
      <c r="CR58" s="648">
        <v>79.05</v>
      </c>
      <c r="CS58" s="649">
        <v>79.05</v>
      </c>
    </row>
    <row r="59" spans="1:97" s="370" customFormat="1">
      <c r="A59" s="691">
        <v>17</v>
      </c>
      <c r="B59" s="692">
        <v>60</v>
      </c>
      <c r="C59" s="766">
        <v>272</v>
      </c>
      <c r="D59" s="1149" t="s">
        <v>297</v>
      </c>
      <c r="E59" s="1149" t="s">
        <v>4643</v>
      </c>
      <c r="F59" s="843" t="s">
        <v>81</v>
      </c>
      <c r="G59" s="768"/>
      <c r="H59" s="844"/>
      <c r="I59" s="844"/>
      <c r="J59" s="641"/>
      <c r="K59" s="641"/>
      <c r="L59" s="641"/>
      <c r="M59" s="793"/>
      <c r="N59" s="793"/>
      <c r="O59" s="773"/>
      <c r="P59" s="727"/>
      <c r="Q59" s="727"/>
      <c r="R59" s="728"/>
      <c r="S59" s="728"/>
      <c r="T59" s="728"/>
      <c r="U59" s="729"/>
      <c r="V59" s="729"/>
      <c r="W59" s="1121">
        <v>0.45833333333333098</v>
      </c>
      <c r="X59" s="1141">
        <v>0.54340277777777779</v>
      </c>
      <c r="Y59" s="1141">
        <v>0.54737268518518511</v>
      </c>
      <c r="Z59" s="1098">
        <v>8.5069444444446807E-2</v>
      </c>
      <c r="AA59" s="1098">
        <v>3.9699074074073248E-3</v>
      </c>
      <c r="AB59" s="1098">
        <v>8.9039351851854132E-2</v>
      </c>
      <c r="AC59" s="701">
        <v>12.244897959183675</v>
      </c>
      <c r="AD59" s="701">
        <v>11.69894709476147</v>
      </c>
      <c r="AE59" s="1121">
        <v>0.56820601851851849</v>
      </c>
      <c r="AF59" s="1140" t="s">
        <v>5666</v>
      </c>
      <c r="AG59" s="1140" t="s">
        <v>5666</v>
      </c>
      <c r="AH59" s="1140" t="s">
        <v>5666</v>
      </c>
      <c r="AI59" s="1142"/>
      <c r="AJ59" s="1141">
        <v>0.63249999999999995</v>
      </c>
      <c r="AK59" s="1140"/>
      <c r="AL59" s="1140"/>
      <c r="AM59" s="1140"/>
      <c r="AN59" s="1142"/>
      <c r="AO59" s="1141">
        <v>0.63601851851851854</v>
      </c>
      <c r="AP59" s="1102">
        <v>6.4293981481481466E-2</v>
      </c>
      <c r="AQ59" s="1098">
        <v>3.5185185185185874E-3</v>
      </c>
      <c r="AR59" s="1102">
        <v>6.7812500000000053E-2</v>
      </c>
      <c r="AS59" s="1117"/>
      <c r="AT59" s="1118"/>
      <c r="AU59" s="1143"/>
      <c r="AV59" s="1143"/>
      <c r="AW59" s="1143"/>
      <c r="AX59" s="1143"/>
      <c r="AY59" s="1143"/>
      <c r="AZ59" s="1143"/>
      <c r="BA59" s="1143"/>
      <c r="BB59" s="1143"/>
      <c r="BC59" s="1143"/>
      <c r="BD59" s="1143"/>
      <c r="BE59" s="1143"/>
      <c r="BF59" s="1143"/>
      <c r="BG59" s="1143"/>
      <c r="BH59" s="1143"/>
      <c r="BI59" s="1122"/>
      <c r="BJ59" s="1117"/>
      <c r="BK59" s="1121">
        <v>0.65685185185185191</v>
      </c>
      <c r="BL59" s="1140" t="s">
        <v>5666</v>
      </c>
      <c r="BM59" s="1140" t="s">
        <v>5666</v>
      </c>
      <c r="BN59" s="1140" t="s">
        <v>5666</v>
      </c>
      <c r="BO59" s="1142"/>
      <c r="BP59" s="1141">
        <v>0.70569444444444451</v>
      </c>
      <c r="BQ59" s="1140"/>
      <c r="BR59" s="1140"/>
      <c r="BS59" s="1140"/>
      <c r="BT59" s="1142"/>
      <c r="BU59" s="1141">
        <v>0.70923611111111118</v>
      </c>
      <c r="BV59" s="703">
        <v>4.8842592592592604E-2</v>
      </c>
      <c r="BW59" s="641">
        <v>3.5416666666666652E-3</v>
      </c>
      <c r="BX59" s="703">
        <v>5.2384259259259269E-2</v>
      </c>
      <c r="BY59" s="701">
        <v>12.796208530805687</v>
      </c>
      <c r="BZ59" s="701">
        <v>11.931064958020327</v>
      </c>
      <c r="CA59" s="795">
        <v>11.948224361101893</v>
      </c>
      <c r="CB59" s="708"/>
      <c r="CC59" s="709">
        <v>0.19820601851852088</v>
      </c>
      <c r="CD59" s="709">
        <v>0.20923611111111345</v>
      </c>
      <c r="CE59" s="710"/>
      <c r="CF59" s="711"/>
      <c r="CG59" s="712"/>
      <c r="CH59" s="712"/>
      <c r="CI59" s="713"/>
      <c r="CJ59" s="713"/>
      <c r="CK59" s="714"/>
      <c r="CL59" s="714"/>
      <c r="CM59" s="714"/>
      <c r="CN59" s="714"/>
      <c r="CO59" s="714"/>
      <c r="CP59" s="648"/>
      <c r="CQ59" s="714"/>
      <c r="CR59" s="714"/>
      <c r="CS59" s="715"/>
    </row>
    <row r="60" spans="1:97" s="370" customFormat="1">
      <c r="A60" s="691">
        <v>18</v>
      </c>
      <c r="B60" s="692">
        <v>60</v>
      </c>
      <c r="C60" s="766">
        <v>225</v>
      </c>
      <c r="D60" s="1149" t="s">
        <v>5296</v>
      </c>
      <c r="E60" s="1149" t="s">
        <v>306</v>
      </c>
      <c r="F60" s="843" t="s">
        <v>81</v>
      </c>
      <c r="G60" s="768"/>
      <c r="H60" s="844"/>
      <c r="I60" s="844"/>
      <c r="J60" s="641"/>
      <c r="K60" s="641"/>
      <c r="L60" s="641"/>
      <c r="M60" s="793"/>
      <c r="N60" s="793"/>
      <c r="O60" s="773"/>
      <c r="P60" s="727"/>
      <c r="Q60" s="727"/>
      <c r="R60" s="728"/>
      <c r="S60" s="728"/>
      <c r="T60" s="728"/>
      <c r="U60" s="729"/>
      <c r="V60" s="729"/>
      <c r="W60" s="1121">
        <v>0.45833333333333098</v>
      </c>
      <c r="X60" s="1141">
        <v>0.51827546296296301</v>
      </c>
      <c r="Y60" s="1141">
        <v>0.52195601851851847</v>
      </c>
      <c r="Z60" s="1098">
        <v>5.9942129629632024E-2</v>
      </c>
      <c r="AA60" s="1098">
        <v>3.6805555555554648E-3</v>
      </c>
      <c r="AB60" s="1098">
        <v>6.3622685185187489E-2</v>
      </c>
      <c r="AC60" s="701">
        <v>17.377872176095771</v>
      </c>
      <c r="AD60" s="701">
        <v>16.372566854647989</v>
      </c>
      <c r="AE60" s="1121">
        <v>0.54278935185185184</v>
      </c>
      <c r="AF60" s="1140" t="s">
        <v>5666</v>
      </c>
      <c r="AG60" s="1140" t="s">
        <v>5666</v>
      </c>
      <c r="AH60" s="1140" t="s">
        <v>5666</v>
      </c>
      <c r="AI60" s="1142"/>
      <c r="AJ60" s="1141">
        <v>0.59701388888888884</v>
      </c>
      <c r="AK60" s="1140"/>
      <c r="AL60" s="1140"/>
      <c r="AM60" s="1140"/>
      <c r="AN60" s="1142"/>
      <c r="AO60" s="1141">
        <v>0.60370370370370374</v>
      </c>
      <c r="AP60" s="1102">
        <v>5.4224537037037002E-2</v>
      </c>
      <c r="AQ60" s="1098">
        <v>6.6898148148148984E-3</v>
      </c>
      <c r="AR60" s="1102">
        <v>6.09143518518519E-2</v>
      </c>
      <c r="AS60" s="1117"/>
      <c r="AT60" s="1118"/>
      <c r="AU60" s="1143"/>
      <c r="AV60" s="1143"/>
      <c r="AW60" s="1143"/>
      <c r="AX60" s="1143"/>
      <c r="AY60" s="1143"/>
      <c r="AZ60" s="1143"/>
      <c r="BA60" s="1143"/>
      <c r="BB60" s="1143"/>
      <c r="BC60" s="1143"/>
      <c r="BD60" s="1143"/>
      <c r="BE60" s="1143"/>
      <c r="BF60" s="1143"/>
      <c r="BG60" s="1143"/>
      <c r="BH60" s="1143"/>
      <c r="BI60" s="1122"/>
      <c r="BJ60" s="1117"/>
      <c r="BK60" s="1121">
        <v>0.62453703703703711</v>
      </c>
      <c r="BL60" s="1140" t="s">
        <v>5666</v>
      </c>
      <c r="BM60" s="1140" t="s">
        <v>5666</v>
      </c>
      <c r="BN60" s="1140" t="s">
        <v>5666</v>
      </c>
      <c r="BO60" s="1142"/>
      <c r="BP60" s="1141"/>
      <c r="BQ60" s="1140"/>
      <c r="BR60" s="1140"/>
      <c r="BS60" s="1140"/>
      <c r="BT60" s="1142"/>
      <c r="BU60" s="1141"/>
      <c r="BV60" s="703"/>
      <c r="BW60" s="641"/>
      <c r="BX60" s="703"/>
      <c r="BY60" s="701"/>
      <c r="BZ60" s="701"/>
      <c r="CA60" s="795"/>
      <c r="CB60" s="708"/>
      <c r="CC60" s="709"/>
      <c r="CD60" s="709"/>
      <c r="CE60" s="710"/>
      <c r="CF60" s="711"/>
      <c r="CG60" s="712"/>
      <c r="CH60" s="712"/>
      <c r="CI60" s="713"/>
      <c r="CJ60" s="713"/>
      <c r="CK60" s="714"/>
      <c r="CL60" s="714"/>
      <c r="CM60" s="714"/>
      <c r="CN60" s="714"/>
      <c r="CO60" s="714"/>
      <c r="CP60" s="714"/>
      <c r="CQ60" s="714"/>
      <c r="CR60" s="714"/>
      <c r="CS60" s="715"/>
    </row>
    <row r="61" spans="1:97" s="370" customFormat="1">
      <c r="A61" s="691">
        <v>19</v>
      </c>
      <c r="B61" s="692">
        <v>60</v>
      </c>
      <c r="C61" s="766">
        <v>270</v>
      </c>
      <c r="D61" s="1149" t="s">
        <v>5297</v>
      </c>
      <c r="E61" s="1149" t="s">
        <v>5298</v>
      </c>
      <c r="F61" s="843" t="s">
        <v>81</v>
      </c>
      <c r="G61" s="768"/>
      <c r="H61" s="844"/>
      <c r="I61" s="844"/>
      <c r="J61" s="641"/>
      <c r="K61" s="641"/>
      <c r="L61" s="641"/>
      <c r="M61" s="793"/>
      <c r="N61" s="793"/>
      <c r="O61" s="773"/>
      <c r="P61" s="727"/>
      <c r="Q61" s="727"/>
      <c r="R61" s="728"/>
      <c r="S61" s="728"/>
      <c r="T61" s="728"/>
      <c r="U61" s="729"/>
      <c r="V61" s="729"/>
      <c r="W61" s="1121">
        <v>0.45833333333333098</v>
      </c>
      <c r="X61" s="1141">
        <v>0.52190972222222221</v>
      </c>
      <c r="Y61" s="1141">
        <v>0.53106481481481482</v>
      </c>
      <c r="Z61" s="1098">
        <v>6.3576388888891222E-2</v>
      </c>
      <c r="AA61" s="1098">
        <v>9.1550925925926174E-3</v>
      </c>
      <c r="AB61" s="1098">
        <v>7.273148148148384E-2</v>
      </c>
      <c r="AC61" s="701">
        <v>16.384489350081921</v>
      </c>
      <c r="AD61" s="701">
        <v>14.322087842138766</v>
      </c>
      <c r="AE61" s="1121">
        <v>0.55189814814814819</v>
      </c>
      <c r="AF61" s="1140" t="s">
        <v>5666</v>
      </c>
      <c r="AG61" s="1140" t="s">
        <v>5666</v>
      </c>
      <c r="AH61" s="1140" t="s">
        <v>5666</v>
      </c>
      <c r="AI61" s="1142"/>
      <c r="AJ61" s="1141">
        <v>0.6128703703703704</v>
      </c>
      <c r="AK61" s="1140"/>
      <c r="AL61" s="1140"/>
      <c r="AM61" s="1140"/>
      <c r="AN61" s="1142"/>
      <c r="AO61" s="1141">
        <v>0.6237152777777778</v>
      </c>
      <c r="AP61" s="1102">
        <v>6.0972222222222205E-2</v>
      </c>
      <c r="AQ61" s="1098">
        <v>1.08449074074074E-2</v>
      </c>
      <c r="AR61" s="1102">
        <v>7.1817129629629606E-2</v>
      </c>
      <c r="AS61" s="1117"/>
      <c r="AT61" s="1118"/>
      <c r="AU61" s="1143"/>
      <c r="AV61" s="1143"/>
      <c r="AW61" s="1143"/>
      <c r="AX61" s="1143"/>
      <c r="AY61" s="1143"/>
      <c r="AZ61" s="1143"/>
      <c r="BA61" s="1143"/>
      <c r="BB61" s="1143"/>
      <c r="BC61" s="1143"/>
      <c r="BD61" s="1143"/>
      <c r="BE61" s="1143"/>
      <c r="BF61" s="1143"/>
      <c r="BG61" s="1143"/>
      <c r="BH61" s="1143"/>
      <c r="BI61" s="1122"/>
      <c r="BJ61" s="1117"/>
      <c r="BK61" s="1121">
        <v>0.64454861111111117</v>
      </c>
      <c r="BL61" s="1140" t="s">
        <v>5666</v>
      </c>
      <c r="BM61" s="1140" t="s">
        <v>5666</v>
      </c>
      <c r="BN61" s="1140" t="s">
        <v>5666</v>
      </c>
      <c r="BO61" s="1142"/>
      <c r="BP61" s="1141"/>
      <c r="BQ61" s="1140"/>
      <c r="BR61" s="1140"/>
      <c r="BS61" s="1140"/>
      <c r="BT61" s="1142"/>
      <c r="BU61" s="1141"/>
      <c r="BV61" s="703"/>
      <c r="BW61" s="641"/>
      <c r="BX61" s="703"/>
      <c r="BY61" s="701"/>
      <c r="BZ61" s="701"/>
      <c r="CA61" s="795"/>
      <c r="CB61" s="708"/>
      <c r="CC61" s="709"/>
      <c r="CD61" s="709"/>
      <c r="CE61" s="710"/>
      <c r="CF61" s="711"/>
      <c r="CG61" s="712"/>
      <c r="CH61" s="712"/>
      <c r="CI61" s="713"/>
      <c r="CJ61" s="713"/>
      <c r="CK61" s="714"/>
      <c r="CL61" s="714"/>
      <c r="CM61" s="714"/>
      <c r="CN61" s="714"/>
      <c r="CO61" s="714"/>
      <c r="CP61" s="714"/>
      <c r="CQ61" s="714"/>
      <c r="CR61" s="714"/>
      <c r="CS61" s="715"/>
    </row>
    <row r="62" spans="1:97" s="370" customFormat="1">
      <c r="A62" s="691">
        <v>20</v>
      </c>
      <c r="B62" s="692">
        <v>60</v>
      </c>
      <c r="C62" s="766">
        <v>217</v>
      </c>
      <c r="D62" s="1149" t="s">
        <v>5299</v>
      </c>
      <c r="E62" s="1149" t="s">
        <v>5300</v>
      </c>
      <c r="F62" s="843" t="s">
        <v>123</v>
      </c>
      <c r="G62" s="768"/>
      <c r="H62" s="844"/>
      <c r="I62" s="844"/>
      <c r="J62" s="641"/>
      <c r="K62" s="641"/>
      <c r="L62" s="641"/>
      <c r="M62" s="793"/>
      <c r="N62" s="793"/>
      <c r="O62" s="773"/>
      <c r="P62" s="727"/>
      <c r="Q62" s="727"/>
      <c r="R62" s="728"/>
      <c r="S62" s="728"/>
      <c r="T62" s="728"/>
      <c r="U62" s="729"/>
      <c r="V62" s="729"/>
      <c r="W62" s="1121">
        <v>0.45833333333332998</v>
      </c>
      <c r="X62" s="1141">
        <v>0.52392361111111108</v>
      </c>
      <c r="Y62" s="1141">
        <v>0.53128472222222223</v>
      </c>
      <c r="Z62" s="1098">
        <v>6.5590277777781092E-2</v>
      </c>
      <c r="AA62" s="1098">
        <v>7.3611111111111516E-3</v>
      </c>
      <c r="AB62" s="1098">
        <v>7.2951388888892243E-2</v>
      </c>
      <c r="AC62" s="701">
        <v>15.881418740074112</v>
      </c>
      <c r="AD62" s="701">
        <v>14.278914802475013</v>
      </c>
      <c r="AE62" s="1121">
        <v>0.5521180555555556</v>
      </c>
      <c r="AF62" s="1140" t="s">
        <v>5666</v>
      </c>
      <c r="AG62" s="1140" t="s">
        <v>5666</v>
      </c>
      <c r="AH62" s="1140" t="s">
        <v>5666</v>
      </c>
      <c r="AI62" s="1142"/>
      <c r="AJ62" s="1141">
        <v>0.62163194444444447</v>
      </c>
      <c r="AK62" s="1140"/>
      <c r="AL62" s="1140"/>
      <c r="AM62" s="1140"/>
      <c r="AN62" s="1142"/>
      <c r="AO62" s="1141"/>
      <c r="AP62" s="1102"/>
      <c r="AQ62" s="1098"/>
      <c r="AR62" s="1102"/>
      <c r="AS62" s="1117"/>
      <c r="AT62" s="1118"/>
      <c r="AU62" s="1143"/>
      <c r="AV62" s="1143"/>
      <c r="AW62" s="1143"/>
      <c r="AX62" s="1143"/>
      <c r="AY62" s="1143"/>
      <c r="AZ62" s="1143"/>
      <c r="BA62" s="1143"/>
      <c r="BB62" s="1143"/>
      <c r="BC62" s="1143"/>
      <c r="BD62" s="1143"/>
      <c r="BE62" s="1143"/>
      <c r="BF62" s="1143"/>
      <c r="BG62" s="1143"/>
      <c r="BH62" s="1143"/>
      <c r="BI62" s="1122"/>
      <c r="BJ62" s="1117"/>
      <c r="BK62" s="1121"/>
      <c r="BL62" s="1140"/>
      <c r="BM62" s="1140"/>
      <c r="BN62" s="1140"/>
      <c r="BO62" s="1142"/>
      <c r="BP62" s="1141"/>
      <c r="BQ62" s="1140"/>
      <c r="BR62" s="1140"/>
      <c r="BS62" s="1140"/>
      <c r="BT62" s="1142"/>
      <c r="BU62" s="1141"/>
      <c r="BV62" s="703"/>
      <c r="BW62" s="641"/>
      <c r="BX62" s="703"/>
      <c r="BY62" s="701"/>
      <c r="BZ62" s="701"/>
      <c r="CA62" s="795"/>
      <c r="CB62" s="708"/>
      <c r="CC62" s="709"/>
      <c r="CD62" s="709"/>
      <c r="CE62" s="710"/>
      <c r="CF62" s="711"/>
      <c r="CG62" s="712"/>
      <c r="CH62" s="712"/>
      <c r="CI62" s="713"/>
      <c r="CJ62" s="713"/>
      <c r="CK62" s="714"/>
      <c r="CL62" s="714"/>
      <c r="CM62" s="714"/>
      <c r="CN62" s="714"/>
      <c r="CO62" s="714"/>
      <c r="CP62" s="714"/>
      <c r="CQ62" s="714"/>
      <c r="CR62" s="714"/>
      <c r="CS62" s="715"/>
    </row>
    <row r="63" spans="1:97" s="370" customFormat="1">
      <c r="A63" s="691">
        <v>21</v>
      </c>
      <c r="B63" s="692">
        <v>60</v>
      </c>
      <c r="C63" s="766">
        <v>245</v>
      </c>
      <c r="D63" s="1149" t="s">
        <v>5301</v>
      </c>
      <c r="E63" s="1149" t="s">
        <v>5302</v>
      </c>
      <c r="F63" s="847" t="s">
        <v>5251</v>
      </c>
      <c r="G63" s="768"/>
      <c r="H63" s="844"/>
      <c r="I63" s="844"/>
      <c r="J63" s="641"/>
      <c r="K63" s="641"/>
      <c r="L63" s="641"/>
      <c r="M63" s="793"/>
      <c r="N63" s="793"/>
      <c r="O63" s="773"/>
      <c r="P63" s="727"/>
      <c r="Q63" s="727"/>
      <c r="R63" s="728"/>
      <c r="S63" s="728"/>
      <c r="T63" s="728"/>
      <c r="U63" s="729"/>
      <c r="V63" s="729"/>
      <c r="W63" s="1121">
        <v>0.45833333333332998</v>
      </c>
      <c r="X63" s="1141">
        <v>0.54513888888888895</v>
      </c>
      <c r="Y63" s="1141">
        <v>0.55093749999999997</v>
      </c>
      <c r="Z63" s="1098">
        <v>8.6805555555558966E-2</v>
      </c>
      <c r="AA63" s="1098">
        <v>5.7986111111110183E-3</v>
      </c>
      <c r="AB63" s="1098">
        <v>9.2604166666669985E-2</v>
      </c>
      <c r="AC63" s="701">
        <v>12</v>
      </c>
      <c r="AD63" s="701">
        <v>11.248593925759279</v>
      </c>
      <c r="AE63" s="1121">
        <v>0.57177083333333334</v>
      </c>
      <c r="AF63" s="1140" t="s">
        <v>5666</v>
      </c>
      <c r="AG63" s="1140" t="s">
        <v>5666</v>
      </c>
      <c r="AH63" s="1140" t="s">
        <v>5666</v>
      </c>
      <c r="AI63" s="1142"/>
      <c r="AJ63" s="1141"/>
      <c r="AK63" s="1140"/>
      <c r="AL63" s="1140"/>
      <c r="AM63" s="1140"/>
      <c r="AN63" s="1142"/>
      <c r="AO63" s="1141"/>
      <c r="AP63" s="1102"/>
      <c r="AQ63" s="1098"/>
      <c r="AR63" s="1102"/>
      <c r="AS63" s="1117"/>
      <c r="AT63" s="1118"/>
      <c r="AU63" s="1143"/>
      <c r="AV63" s="1143"/>
      <c r="AW63" s="1143"/>
      <c r="AX63" s="1143"/>
      <c r="AY63" s="1143"/>
      <c r="AZ63" s="1143"/>
      <c r="BA63" s="1143"/>
      <c r="BB63" s="1143"/>
      <c r="BC63" s="1143"/>
      <c r="BD63" s="1143"/>
      <c r="BE63" s="1143"/>
      <c r="BF63" s="1143"/>
      <c r="BG63" s="1143"/>
      <c r="BH63" s="1143"/>
      <c r="BI63" s="1122"/>
      <c r="BJ63" s="1117"/>
      <c r="BK63" s="1121"/>
      <c r="BL63" s="1140"/>
      <c r="BM63" s="1140"/>
      <c r="BN63" s="1140"/>
      <c r="BO63" s="1142"/>
      <c r="BP63" s="1141"/>
      <c r="BQ63" s="1140"/>
      <c r="BR63" s="1140"/>
      <c r="BS63" s="1140"/>
      <c r="BT63" s="1142"/>
      <c r="BU63" s="1141"/>
      <c r="BV63" s="703"/>
      <c r="BW63" s="641"/>
      <c r="BX63" s="703"/>
      <c r="BY63" s="701"/>
      <c r="BZ63" s="701"/>
      <c r="CA63" s="795"/>
      <c r="CB63" s="708"/>
      <c r="CC63" s="709"/>
      <c r="CD63" s="709"/>
      <c r="CE63" s="710"/>
      <c r="CF63" s="711"/>
      <c r="CG63" s="712"/>
      <c r="CH63" s="712"/>
      <c r="CI63" s="713"/>
      <c r="CJ63" s="713"/>
      <c r="CK63" s="714"/>
      <c r="CL63" s="714"/>
      <c r="CM63" s="714"/>
      <c r="CN63" s="714"/>
      <c r="CO63" s="714"/>
      <c r="CP63" s="714"/>
      <c r="CQ63" s="714"/>
      <c r="CR63" s="714"/>
      <c r="CS63" s="715"/>
    </row>
    <row r="64" spans="1:97" s="370" customFormat="1">
      <c r="A64" s="691">
        <v>22</v>
      </c>
      <c r="B64" s="692">
        <v>60</v>
      </c>
      <c r="C64" s="766">
        <v>215</v>
      </c>
      <c r="D64" s="1149" t="s">
        <v>5303</v>
      </c>
      <c r="E64" s="1149" t="s">
        <v>5304</v>
      </c>
      <c r="F64" s="843" t="s">
        <v>83</v>
      </c>
      <c r="G64" s="768"/>
      <c r="H64" s="844"/>
      <c r="I64" s="844"/>
      <c r="J64" s="641"/>
      <c r="K64" s="641"/>
      <c r="L64" s="641"/>
      <c r="M64" s="793"/>
      <c r="N64" s="793"/>
      <c r="O64" s="773"/>
      <c r="P64" s="727"/>
      <c r="Q64" s="727"/>
      <c r="R64" s="728"/>
      <c r="S64" s="728"/>
      <c r="T64" s="728"/>
      <c r="U64" s="729"/>
      <c r="V64" s="729"/>
      <c r="W64" s="1121">
        <v>0.45833333333332998</v>
      </c>
      <c r="X64" s="1141">
        <v>0.64413194444444444</v>
      </c>
      <c r="Y64" s="1141">
        <v>0.64533564814814814</v>
      </c>
      <c r="Z64" s="1098">
        <v>0.18579861111111445</v>
      </c>
      <c r="AA64" s="1098">
        <v>1.2037037037037068E-3</v>
      </c>
      <c r="AB64" s="1098">
        <v>0.18700231481481816</v>
      </c>
      <c r="AC64" s="701">
        <v>5.6064287049149693</v>
      </c>
      <c r="AD64" s="701">
        <v>5.5703410286563102</v>
      </c>
      <c r="AE64" s="1121">
        <v>0.66616898148148151</v>
      </c>
      <c r="AF64" s="1140" t="s">
        <v>5666</v>
      </c>
      <c r="AG64" s="1140" t="s">
        <v>5666</v>
      </c>
      <c r="AH64" s="1140" t="s">
        <v>5666</v>
      </c>
      <c r="AI64" s="1142"/>
      <c r="AJ64" s="1141"/>
      <c r="AK64" s="1140"/>
      <c r="AL64" s="1140"/>
      <c r="AM64" s="1140"/>
      <c r="AN64" s="1142"/>
      <c r="AO64" s="1141"/>
      <c r="AP64" s="1102"/>
      <c r="AQ64" s="1098"/>
      <c r="AR64" s="1102"/>
      <c r="AS64" s="1117"/>
      <c r="AT64" s="1118"/>
      <c r="AU64" s="1143"/>
      <c r="AV64" s="1143"/>
      <c r="AW64" s="1143"/>
      <c r="AX64" s="1143"/>
      <c r="AY64" s="1143"/>
      <c r="AZ64" s="1143"/>
      <c r="BA64" s="1143"/>
      <c r="BB64" s="1143"/>
      <c r="BC64" s="1143"/>
      <c r="BD64" s="1143"/>
      <c r="BE64" s="1143"/>
      <c r="BF64" s="1143"/>
      <c r="BG64" s="1143"/>
      <c r="BH64" s="1143"/>
      <c r="BI64" s="1122"/>
      <c r="BJ64" s="1117"/>
      <c r="BK64" s="1121"/>
      <c r="BL64" s="1140"/>
      <c r="BM64" s="1140"/>
      <c r="BN64" s="1140"/>
      <c r="BO64" s="1142"/>
      <c r="BP64" s="1141"/>
      <c r="BQ64" s="1140"/>
      <c r="BR64" s="1140"/>
      <c r="BS64" s="1140"/>
      <c r="BT64" s="1142"/>
      <c r="BU64" s="1141"/>
      <c r="BV64" s="706"/>
      <c r="BW64" s="707"/>
      <c r="BX64" s="706"/>
      <c r="BY64" s="699"/>
      <c r="BZ64" s="699"/>
      <c r="CA64" s="699"/>
      <c r="CB64" s="708"/>
      <c r="CC64" s="709"/>
      <c r="CD64" s="709"/>
      <c r="CE64" s="710"/>
      <c r="CF64" s="848"/>
      <c r="CG64" s="712"/>
      <c r="CH64" s="712"/>
      <c r="CI64" s="713"/>
      <c r="CJ64" s="713"/>
      <c r="CK64" s="714"/>
      <c r="CL64" s="714"/>
      <c r="CM64" s="714"/>
      <c r="CN64" s="714"/>
      <c r="CO64" s="714"/>
      <c r="CP64" s="714"/>
      <c r="CQ64" s="714"/>
      <c r="CR64" s="714"/>
      <c r="CS64" s="715"/>
    </row>
    <row r="65" spans="1:97" s="332" customFormat="1">
      <c r="A65" s="798"/>
      <c r="B65" s="799">
        <v>60</v>
      </c>
      <c r="C65" s="800" t="s">
        <v>53</v>
      </c>
      <c r="D65" s="1147"/>
      <c r="E65" s="1147"/>
      <c r="F65" s="800"/>
      <c r="G65" s="852"/>
      <c r="H65" s="804"/>
      <c r="I65" s="804"/>
      <c r="J65" s="801"/>
      <c r="K65" s="801"/>
      <c r="L65" s="801"/>
      <c r="M65" s="801"/>
      <c r="N65" s="809"/>
      <c r="O65" s="801"/>
      <c r="P65" s="804"/>
      <c r="Q65" s="804"/>
      <c r="R65" s="801"/>
      <c r="S65" s="812"/>
      <c r="T65" s="801"/>
      <c r="U65" s="801"/>
      <c r="V65" s="809"/>
      <c r="W65" s="852"/>
      <c r="X65" s="852"/>
      <c r="Y65" s="852"/>
      <c r="Z65" s="852"/>
      <c r="AA65" s="1111"/>
      <c r="AB65" s="852"/>
      <c r="AC65" s="1039"/>
      <c r="AD65" s="1039"/>
      <c r="AE65" s="852"/>
      <c r="AF65" s="852"/>
      <c r="AG65" s="852"/>
      <c r="AH65" s="852"/>
      <c r="AI65" s="852"/>
      <c r="AJ65" s="852"/>
      <c r="AK65" s="852"/>
      <c r="AL65" s="852"/>
      <c r="AM65" s="852"/>
      <c r="AN65" s="852"/>
      <c r="AO65" s="852"/>
      <c r="AP65" s="852"/>
      <c r="AQ65" s="1109"/>
      <c r="AR65" s="852"/>
      <c r="AS65" s="852"/>
      <c r="AT65" s="852"/>
      <c r="AU65" s="852"/>
      <c r="AV65" s="852"/>
      <c r="AW65" s="852"/>
      <c r="AX65" s="852"/>
      <c r="AY65" s="852"/>
      <c r="AZ65" s="1110"/>
      <c r="BA65" s="1110"/>
      <c r="BB65" s="1110"/>
      <c r="BC65" s="1110"/>
      <c r="BD65" s="1110"/>
      <c r="BE65" s="1110"/>
      <c r="BF65" s="852"/>
      <c r="BG65" s="1111"/>
      <c r="BH65" s="852"/>
      <c r="BI65" s="852"/>
      <c r="BJ65" s="852"/>
      <c r="BK65" s="852"/>
      <c r="BL65" s="852"/>
      <c r="BM65" s="852"/>
      <c r="BN65" s="852"/>
      <c r="BO65" s="852"/>
      <c r="BP65" s="852"/>
      <c r="BQ65" s="852"/>
      <c r="BR65" s="852"/>
      <c r="BS65" s="852"/>
      <c r="BT65" s="852"/>
      <c r="BU65" s="852"/>
      <c r="BV65" s="801"/>
      <c r="BW65" s="813"/>
      <c r="BX65" s="801"/>
      <c r="BY65" s="801"/>
      <c r="BZ65" s="801"/>
      <c r="CA65" s="1039"/>
      <c r="CB65" s="814"/>
      <c r="CC65" s="809"/>
      <c r="CD65" s="814">
        <v>60</v>
      </c>
      <c r="CE65" s="589"/>
      <c r="CF65" s="815">
        <v>0.67152777777777783</v>
      </c>
      <c r="CG65" s="816"/>
      <c r="CH65" s="817"/>
      <c r="CI65" s="817"/>
      <c r="CJ65" s="817"/>
      <c r="CK65" s="817"/>
      <c r="CL65" s="817"/>
      <c r="CM65" s="817"/>
      <c r="CN65" s="817"/>
      <c r="CO65" s="817"/>
      <c r="CP65" s="817"/>
      <c r="CQ65" s="817"/>
      <c r="CR65" s="817"/>
      <c r="CS65" s="818"/>
    </row>
    <row r="66" spans="1:97" s="345" customFormat="1">
      <c r="A66" s="628">
        <v>1</v>
      </c>
      <c r="B66" s="629">
        <v>60</v>
      </c>
      <c r="C66" s="854">
        <v>249</v>
      </c>
      <c r="D66" s="1150" t="s">
        <v>5309</v>
      </c>
      <c r="E66" s="1150" t="s">
        <v>5310</v>
      </c>
      <c r="F66" s="726"/>
      <c r="G66" s="827"/>
      <c r="H66" s="821"/>
      <c r="I66" s="821"/>
      <c r="J66" s="634"/>
      <c r="K66" s="635"/>
      <c r="L66" s="634"/>
      <c r="M66" s="789"/>
      <c r="N66" s="789"/>
      <c r="O66" s="754"/>
      <c r="P66" s="722"/>
      <c r="Q66" s="722"/>
      <c r="R66" s="723"/>
      <c r="S66" s="728"/>
      <c r="T66" s="723"/>
      <c r="U66" s="724"/>
      <c r="V66" s="724"/>
      <c r="W66" s="1099">
        <v>0.4375</v>
      </c>
      <c r="X66" s="1089">
        <v>0.49832175925925926</v>
      </c>
      <c r="Y66" s="1089">
        <v>0.50423611111111111</v>
      </c>
      <c r="Z66" s="1097">
        <v>6.0821759259259256E-2</v>
      </c>
      <c r="AA66" s="1098">
        <v>5.9143518518518512E-3</v>
      </c>
      <c r="AB66" s="1097">
        <v>6.6736111111111107E-2</v>
      </c>
      <c r="AC66" s="636">
        <v>17.126546146527119</v>
      </c>
      <c r="AD66" s="636">
        <v>15.608740894901143</v>
      </c>
      <c r="AE66" s="1099">
        <v>0.52506944444444448</v>
      </c>
      <c r="AF66" s="1095" t="s">
        <v>5666</v>
      </c>
      <c r="AG66" s="1095" t="s">
        <v>5666</v>
      </c>
      <c r="AH66" s="1095" t="s">
        <v>5666</v>
      </c>
      <c r="AI66" s="1096"/>
      <c r="AJ66" s="1089">
        <v>0.58144675925925926</v>
      </c>
      <c r="AK66" s="1095"/>
      <c r="AL66" s="1095"/>
      <c r="AM66" s="1095"/>
      <c r="AN66" s="1096"/>
      <c r="AO66" s="1089">
        <v>0.58696759259259257</v>
      </c>
      <c r="AP66" s="1101">
        <v>5.6377314814814783E-2</v>
      </c>
      <c r="AQ66" s="1098">
        <v>5.5208333333333082E-3</v>
      </c>
      <c r="AR66" s="1101">
        <v>6.1898148148148091E-2</v>
      </c>
      <c r="AS66" s="1119"/>
      <c r="AT66" s="1120"/>
      <c r="AU66" s="1114"/>
      <c r="AV66" s="1114"/>
      <c r="AW66" s="1114"/>
      <c r="AX66" s="1114"/>
      <c r="AY66" s="1114"/>
      <c r="AZ66" s="1114"/>
      <c r="BA66" s="1114"/>
      <c r="BB66" s="1114"/>
      <c r="BC66" s="1114"/>
      <c r="BD66" s="1114"/>
      <c r="BE66" s="1114"/>
      <c r="BF66" s="1114"/>
      <c r="BG66" s="1114"/>
      <c r="BH66" s="1114"/>
      <c r="BI66" s="1101"/>
      <c r="BJ66" s="1115"/>
      <c r="BK66" s="1099">
        <v>0.60780092592592594</v>
      </c>
      <c r="BL66" s="1095" t="s">
        <v>5666</v>
      </c>
      <c r="BM66" s="1095" t="s">
        <v>5666</v>
      </c>
      <c r="BN66" s="1095" t="s">
        <v>5666</v>
      </c>
      <c r="BO66" s="1096"/>
      <c r="BP66" s="1089">
        <v>0.63694444444444442</v>
      </c>
      <c r="BQ66" s="1095"/>
      <c r="BR66" s="1095"/>
      <c r="BS66" s="1095"/>
      <c r="BT66" s="1096"/>
      <c r="BU66" s="1089">
        <v>0.63905092592592594</v>
      </c>
      <c r="BV66" s="639">
        <v>2.9143518518518485E-2</v>
      </c>
      <c r="BW66" s="635">
        <v>2.1064814814815147E-3</v>
      </c>
      <c r="BX66" s="639">
        <v>3.125E-2</v>
      </c>
      <c r="BY66" s="636">
        <v>21.445591739475773</v>
      </c>
      <c r="BZ66" s="636">
        <v>20</v>
      </c>
      <c r="CA66" s="758">
        <v>15.636310988851887</v>
      </c>
      <c r="CB66" s="688"/>
      <c r="CC66" s="645">
        <v>0.14634259259259252</v>
      </c>
      <c r="CD66" s="645">
        <v>0.1598842592592592</v>
      </c>
      <c r="CE66" s="589"/>
      <c r="CF66" s="646">
        <v>65</v>
      </c>
      <c r="CG66" s="647">
        <v>3.5122222222222224</v>
      </c>
      <c r="CH66" s="647">
        <v>3.8372222222222225</v>
      </c>
      <c r="CI66" s="595">
        <v>200</v>
      </c>
      <c r="CJ66" s="595">
        <v>0</v>
      </c>
      <c r="CK66" s="648">
        <v>265</v>
      </c>
      <c r="CL66" s="648">
        <v>265</v>
      </c>
      <c r="CM66" s="648">
        <v>265</v>
      </c>
      <c r="CN66" s="648">
        <v>265</v>
      </c>
      <c r="CO66" s="648">
        <v>265</v>
      </c>
      <c r="CP66" s="648">
        <v>265</v>
      </c>
      <c r="CQ66" s="648">
        <v>265</v>
      </c>
      <c r="CR66" s="648">
        <v>265</v>
      </c>
      <c r="CS66" s="649">
        <v>265</v>
      </c>
    </row>
    <row r="67" spans="1:97" s="345" customFormat="1">
      <c r="A67" s="628">
        <v>2</v>
      </c>
      <c r="B67" s="629">
        <v>60</v>
      </c>
      <c r="C67" s="854">
        <v>260</v>
      </c>
      <c r="D67" s="1150" t="s">
        <v>5305</v>
      </c>
      <c r="E67" s="1150" t="s">
        <v>5306</v>
      </c>
      <c r="F67" s="726"/>
      <c r="G67" s="827"/>
      <c r="H67" s="821"/>
      <c r="I67" s="821"/>
      <c r="J67" s="634"/>
      <c r="K67" s="635"/>
      <c r="L67" s="634"/>
      <c r="M67" s="789"/>
      <c r="N67" s="789"/>
      <c r="O67" s="754"/>
      <c r="P67" s="722"/>
      <c r="Q67" s="722"/>
      <c r="R67" s="723"/>
      <c r="S67" s="728"/>
      <c r="T67" s="723"/>
      <c r="U67" s="724"/>
      <c r="V67" s="724"/>
      <c r="W67" s="1099">
        <v>0.4375</v>
      </c>
      <c r="X67" s="1089">
        <v>0.49844907407407407</v>
      </c>
      <c r="Y67" s="1089">
        <v>0.50124999999999997</v>
      </c>
      <c r="Z67" s="1097">
        <v>6.0949074074074072E-2</v>
      </c>
      <c r="AA67" s="1098">
        <v>2.8009259259259012E-3</v>
      </c>
      <c r="AB67" s="1097">
        <v>6.3749999999999973E-2</v>
      </c>
      <c r="AC67" s="636">
        <v>17.090770983668818</v>
      </c>
      <c r="AD67" s="636">
        <v>16.33986928104575</v>
      </c>
      <c r="AE67" s="1099">
        <v>0.52208333333333334</v>
      </c>
      <c r="AF67" s="1095" t="s">
        <v>5666</v>
      </c>
      <c r="AG67" s="1095" t="s">
        <v>5666</v>
      </c>
      <c r="AH67" s="1095" t="s">
        <v>5666</v>
      </c>
      <c r="AI67" s="1096"/>
      <c r="AJ67" s="1089">
        <v>0.58892361111111113</v>
      </c>
      <c r="AK67" s="1095"/>
      <c r="AL67" s="1095"/>
      <c r="AM67" s="1095"/>
      <c r="AN67" s="1096"/>
      <c r="AO67" s="1089">
        <v>0.5930671296296296</v>
      </c>
      <c r="AP67" s="1101">
        <v>6.684027777777779E-2</v>
      </c>
      <c r="AQ67" s="1098">
        <v>4.1435185185184631E-3</v>
      </c>
      <c r="AR67" s="1101">
        <v>7.0983796296296253E-2</v>
      </c>
      <c r="AS67" s="1119"/>
      <c r="AT67" s="1120"/>
      <c r="AU67" s="1114"/>
      <c r="AV67" s="1114"/>
      <c r="AW67" s="1114"/>
      <c r="AX67" s="1114"/>
      <c r="AY67" s="1114"/>
      <c r="AZ67" s="1114"/>
      <c r="BA67" s="1114"/>
      <c r="BB67" s="1114"/>
      <c r="BC67" s="1114"/>
      <c r="BD67" s="1114"/>
      <c r="BE67" s="1114"/>
      <c r="BF67" s="1114"/>
      <c r="BG67" s="1114"/>
      <c r="BH67" s="1114"/>
      <c r="BI67" s="1101"/>
      <c r="BJ67" s="1115"/>
      <c r="BK67" s="1099">
        <v>0.61390046296296297</v>
      </c>
      <c r="BL67" s="1095" t="s">
        <v>5666</v>
      </c>
      <c r="BM67" s="1095" t="s">
        <v>5666</v>
      </c>
      <c r="BN67" s="1095" t="s">
        <v>5666</v>
      </c>
      <c r="BO67" s="1096"/>
      <c r="BP67" s="1089">
        <v>0.63665509259259256</v>
      </c>
      <c r="BQ67" s="1095"/>
      <c r="BR67" s="1095"/>
      <c r="BS67" s="1095"/>
      <c r="BT67" s="1096"/>
      <c r="BU67" s="1089">
        <v>0.63954861111111116</v>
      </c>
      <c r="BV67" s="639">
        <v>2.2754629629629597E-2</v>
      </c>
      <c r="BW67" s="635">
        <v>2.8935185185186008E-3</v>
      </c>
      <c r="BX67" s="639">
        <v>2.5648148148148198E-2</v>
      </c>
      <c r="BY67" s="636">
        <v>27.466937945066125</v>
      </c>
      <c r="BZ67" s="636">
        <v>24.36823104693141</v>
      </c>
      <c r="CA67" s="758">
        <v>15.587789564840875</v>
      </c>
      <c r="CB67" s="688"/>
      <c r="CC67" s="645">
        <v>0.15054398148148146</v>
      </c>
      <c r="CD67" s="645">
        <v>0.16038194444444442</v>
      </c>
      <c r="CE67" s="589"/>
      <c r="CF67" s="646">
        <v>65</v>
      </c>
      <c r="CG67" s="647">
        <v>3.6130555555555555</v>
      </c>
      <c r="CH67" s="647">
        <v>3.8491666666666666</v>
      </c>
      <c r="CI67" s="595">
        <v>195</v>
      </c>
      <c r="CJ67" s="595">
        <v>-0.71666666666666667</v>
      </c>
      <c r="CK67" s="648">
        <v>259.28333333333336</v>
      </c>
      <c r="CL67" s="648">
        <v>259.28333333333336</v>
      </c>
      <c r="CM67" s="648">
        <v>259.28333333333336</v>
      </c>
      <c r="CN67" s="648">
        <v>259.28333333333336</v>
      </c>
      <c r="CO67" s="648">
        <v>259.28333333333336</v>
      </c>
      <c r="CP67" s="648">
        <v>259.28333333333336</v>
      </c>
      <c r="CQ67" s="648">
        <v>259.28333333333336</v>
      </c>
      <c r="CR67" s="648">
        <v>259.28333333333336</v>
      </c>
      <c r="CS67" s="649">
        <v>259.28333333333336</v>
      </c>
    </row>
    <row r="68" spans="1:97" s="345" customFormat="1">
      <c r="A68" s="628">
        <v>3</v>
      </c>
      <c r="B68" s="629">
        <v>60</v>
      </c>
      <c r="C68" s="854">
        <v>222</v>
      </c>
      <c r="D68" s="1150" t="s">
        <v>5307</v>
      </c>
      <c r="E68" s="1150" t="s">
        <v>5308</v>
      </c>
      <c r="F68" s="726"/>
      <c r="G68" s="827"/>
      <c r="H68" s="821"/>
      <c r="I68" s="821"/>
      <c r="J68" s="634"/>
      <c r="K68" s="635"/>
      <c r="L68" s="634"/>
      <c r="M68" s="789"/>
      <c r="N68" s="789"/>
      <c r="O68" s="754"/>
      <c r="P68" s="722"/>
      <c r="Q68" s="722"/>
      <c r="R68" s="723"/>
      <c r="S68" s="728"/>
      <c r="T68" s="723"/>
      <c r="U68" s="724"/>
      <c r="V68" s="724"/>
      <c r="W68" s="1099">
        <v>0.4375</v>
      </c>
      <c r="X68" s="1089">
        <v>0.49996527777777783</v>
      </c>
      <c r="Y68" s="1089">
        <v>0.50402777777777774</v>
      </c>
      <c r="Z68" s="1097">
        <v>6.2465277777777828E-2</v>
      </c>
      <c r="AA68" s="1098">
        <v>4.0624999999999134E-3</v>
      </c>
      <c r="AB68" s="1097">
        <v>6.6527777777777741E-2</v>
      </c>
      <c r="AC68" s="636">
        <v>16.67593107281823</v>
      </c>
      <c r="AD68" s="636">
        <v>15.657620041753651</v>
      </c>
      <c r="AE68" s="1099">
        <v>0.52486111111111111</v>
      </c>
      <c r="AF68" s="1095" t="s">
        <v>5666</v>
      </c>
      <c r="AG68" s="1095" t="s">
        <v>5666</v>
      </c>
      <c r="AH68" s="1095" t="s">
        <v>5666</v>
      </c>
      <c r="AI68" s="1096"/>
      <c r="AJ68" s="1089">
        <v>0.59034722222222225</v>
      </c>
      <c r="AK68" s="1095"/>
      <c r="AL68" s="1095"/>
      <c r="AM68" s="1095"/>
      <c r="AN68" s="1096"/>
      <c r="AO68" s="1089">
        <v>0.59440972222222221</v>
      </c>
      <c r="AP68" s="1101">
        <v>6.5486111111111134E-2</v>
      </c>
      <c r="AQ68" s="1098">
        <v>4.0624999999999689E-3</v>
      </c>
      <c r="AR68" s="1101">
        <v>6.9548611111111103E-2</v>
      </c>
      <c r="AS68" s="1119"/>
      <c r="AT68" s="1120"/>
      <c r="AU68" s="1114"/>
      <c r="AV68" s="1114"/>
      <c r="AW68" s="1114"/>
      <c r="AX68" s="1114"/>
      <c r="AY68" s="1114"/>
      <c r="AZ68" s="1114"/>
      <c r="BA68" s="1114"/>
      <c r="BB68" s="1114"/>
      <c r="BC68" s="1114"/>
      <c r="BD68" s="1114"/>
      <c r="BE68" s="1114"/>
      <c r="BF68" s="1114"/>
      <c r="BG68" s="1114"/>
      <c r="BH68" s="1114"/>
      <c r="BI68" s="1101"/>
      <c r="BJ68" s="1115"/>
      <c r="BK68" s="1099">
        <v>0.61524305555555558</v>
      </c>
      <c r="BL68" s="1095" t="s">
        <v>5666</v>
      </c>
      <c r="BM68" s="1095" t="s">
        <v>5666</v>
      </c>
      <c r="BN68" s="1095" t="s">
        <v>5666</v>
      </c>
      <c r="BO68" s="1096"/>
      <c r="BP68" s="1089">
        <v>0.63670138888888894</v>
      </c>
      <c r="BQ68" s="1095"/>
      <c r="BR68" s="1095"/>
      <c r="BS68" s="1095"/>
      <c r="BT68" s="1096"/>
      <c r="BU68" s="1089">
        <v>0.64103009259259258</v>
      </c>
      <c r="BV68" s="639">
        <v>2.1458333333333357E-2</v>
      </c>
      <c r="BW68" s="635">
        <v>4.3287037037036402E-3</v>
      </c>
      <c r="BX68" s="639">
        <v>2.5787037037036997E-2</v>
      </c>
      <c r="BY68" s="636">
        <v>29.126213592233007</v>
      </c>
      <c r="BZ68" s="636">
        <v>24.236983842010769</v>
      </c>
      <c r="CA68" s="758">
        <v>15.445119771183411</v>
      </c>
      <c r="CB68" s="688"/>
      <c r="CC68" s="645">
        <v>0.14940972222222232</v>
      </c>
      <c r="CD68" s="645">
        <v>0.16186342592592584</v>
      </c>
      <c r="CE68" s="589"/>
      <c r="CF68" s="646">
        <v>65</v>
      </c>
      <c r="CG68" s="647">
        <v>3.5858333333333334</v>
      </c>
      <c r="CH68" s="647">
        <v>3.8847222222222224</v>
      </c>
      <c r="CI68" s="595">
        <v>190</v>
      </c>
      <c r="CJ68" s="595">
        <v>-2.85</v>
      </c>
      <c r="CK68" s="648">
        <v>252.15</v>
      </c>
      <c r="CL68" s="648">
        <v>252.15</v>
      </c>
      <c r="CM68" s="648">
        <v>252.15</v>
      </c>
      <c r="CN68" s="648">
        <v>252.15</v>
      </c>
      <c r="CO68" s="648">
        <v>252.15</v>
      </c>
      <c r="CP68" s="648">
        <v>252.15</v>
      </c>
      <c r="CQ68" s="648">
        <v>252.15</v>
      </c>
      <c r="CR68" s="648">
        <v>252.15</v>
      </c>
      <c r="CS68" s="649">
        <v>252.15</v>
      </c>
    </row>
    <row r="69" spans="1:97" s="345" customFormat="1">
      <c r="A69" s="628">
        <v>4</v>
      </c>
      <c r="B69" s="629">
        <v>60</v>
      </c>
      <c r="C69" s="854">
        <v>237</v>
      </c>
      <c r="D69" s="1150" t="s">
        <v>5311</v>
      </c>
      <c r="E69" s="1150" t="s">
        <v>5312</v>
      </c>
      <c r="F69" s="726"/>
      <c r="G69" s="827"/>
      <c r="H69" s="821"/>
      <c r="I69" s="821"/>
      <c r="J69" s="634"/>
      <c r="K69" s="635"/>
      <c r="L69" s="634"/>
      <c r="M69" s="789"/>
      <c r="N69" s="789"/>
      <c r="O69" s="754"/>
      <c r="P69" s="722"/>
      <c r="Q69" s="722"/>
      <c r="R69" s="723"/>
      <c r="S69" s="728"/>
      <c r="T69" s="723"/>
      <c r="U69" s="724"/>
      <c r="V69" s="724"/>
      <c r="W69" s="1099">
        <v>0.4375</v>
      </c>
      <c r="X69" s="1089">
        <v>0.49875000000000003</v>
      </c>
      <c r="Y69" s="1089">
        <v>0.5040972222222222</v>
      </c>
      <c r="Z69" s="1097">
        <v>6.1250000000000027E-2</v>
      </c>
      <c r="AA69" s="1098">
        <v>5.3472222222221699E-3</v>
      </c>
      <c r="AB69" s="1097">
        <v>6.6597222222222197E-2</v>
      </c>
      <c r="AC69" s="636">
        <v>17.006802721088434</v>
      </c>
      <c r="AD69" s="636">
        <v>15.641293013555787</v>
      </c>
      <c r="AE69" s="1099">
        <v>0.52493055555555557</v>
      </c>
      <c r="AF69" s="1095" t="s">
        <v>5666</v>
      </c>
      <c r="AG69" s="1095" t="s">
        <v>5666</v>
      </c>
      <c r="AH69" s="1095" t="s">
        <v>5666</v>
      </c>
      <c r="AI69" s="1096"/>
      <c r="AJ69" s="1089">
        <v>0.58946759259259263</v>
      </c>
      <c r="AK69" s="1095"/>
      <c r="AL69" s="1095"/>
      <c r="AM69" s="1095"/>
      <c r="AN69" s="1096"/>
      <c r="AO69" s="1089">
        <v>0.59539351851851852</v>
      </c>
      <c r="AP69" s="1101">
        <v>6.4537037037037059E-2</v>
      </c>
      <c r="AQ69" s="1098">
        <v>5.9259259259258901E-3</v>
      </c>
      <c r="AR69" s="1101">
        <v>7.0462962962962949E-2</v>
      </c>
      <c r="AS69" s="1119"/>
      <c r="AT69" s="1120"/>
      <c r="AU69" s="1114"/>
      <c r="AV69" s="1114"/>
      <c r="AW69" s="1114"/>
      <c r="AX69" s="1114"/>
      <c r="AY69" s="1114"/>
      <c r="AZ69" s="1114"/>
      <c r="BA69" s="1114"/>
      <c r="BB69" s="1114"/>
      <c r="BC69" s="1114"/>
      <c r="BD69" s="1114"/>
      <c r="BE69" s="1114"/>
      <c r="BF69" s="1114"/>
      <c r="BG69" s="1114"/>
      <c r="BH69" s="1114"/>
      <c r="BI69" s="1101"/>
      <c r="BJ69" s="1115"/>
      <c r="BK69" s="1099">
        <v>0.61622685185185189</v>
      </c>
      <c r="BL69" s="1095" t="s">
        <v>5666</v>
      </c>
      <c r="BM69" s="1095" t="s">
        <v>5666</v>
      </c>
      <c r="BN69" s="1095" t="s">
        <v>5666</v>
      </c>
      <c r="BO69" s="1096"/>
      <c r="BP69" s="1089">
        <v>0.64133101851851848</v>
      </c>
      <c r="BQ69" s="1095"/>
      <c r="BR69" s="1095"/>
      <c r="BS69" s="1095"/>
      <c r="BT69" s="1096"/>
      <c r="BU69" s="1089">
        <v>0.65128472222222222</v>
      </c>
      <c r="BV69" s="639">
        <v>2.5104166666666594E-2</v>
      </c>
      <c r="BW69" s="635">
        <v>9.9537037037037424E-3</v>
      </c>
      <c r="BX69" s="639">
        <v>3.5057870370370336E-2</v>
      </c>
      <c r="BY69" s="636">
        <v>24.896265560165979</v>
      </c>
      <c r="BZ69" s="636">
        <v>17.827665896335422</v>
      </c>
      <c r="CA69" s="758">
        <v>14.524914262658866</v>
      </c>
      <c r="CB69" s="688"/>
      <c r="CC69" s="645">
        <v>0.15089120370370368</v>
      </c>
      <c r="CD69" s="645">
        <v>0.17211805555555548</v>
      </c>
      <c r="CE69" s="589"/>
      <c r="CF69" s="646">
        <v>65</v>
      </c>
      <c r="CG69" s="647">
        <v>3.6213888888888888</v>
      </c>
      <c r="CH69" s="647">
        <v>4.1308333333333334</v>
      </c>
      <c r="CI69" s="595">
        <v>185</v>
      </c>
      <c r="CJ69" s="595">
        <v>-17.616666666666667</v>
      </c>
      <c r="CK69" s="648">
        <v>232.38333333333333</v>
      </c>
      <c r="CL69" s="648">
        <v>232.38333333333333</v>
      </c>
      <c r="CM69" s="648">
        <v>232.38333333333333</v>
      </c>
      <c r="CN69" s="648">
        <v>232.38333333333333</v>
      </c>
      <c r="CO69" s="648">
        <v>232.38333333333333</v>
      </c>
      <c r="CP69" s="648">
        <v>232.38333333333333</v>
      </c>
      <c r="CQ69" s="648">
        <v>232.38333333333333</v>
      </c>
      <c r="CR69" s="648">
        <v>232.38333333333333</v>
      </c>
      <c r="CS69" s="649">
        <v>232.38333333333333</v>
      </c>
    </row>
    <row r="70" spans="1:97" s="345" customFormat="1">
      <c r="A70" s="628">
        <v>5</v>
      </c>
      <c r="B70" s="629">
        <v>60</v>
      </c>
      <c r="C70" s="854">
        <v>279</v>
      </c>
      <c r="D70" s="1150" t="s">
        <v>5313</v>
      </c>
      <c r="E70" s="1150" t="s">
        <v>5314</v>
      </c>
      <c r="F70" s="726"/>
      <c r="G70" s="827"/>
      <c r="H70" s="821"/>
      <c r="I70" s="821"/>
      <c r="J70" s="634"/>
      <c r="K70" s="635"/>
      <c r="L70" s="634"/>
      <c r="M70" s="789"/>
      <c r="N70" s="789"/>
      <c r="O70" s="754"/>
      <c r="P70" s="722"/>
      <c r="Q70" s="722"/>
      <c r="R70" s="723"/>
      <c r="S70" s="728"/>
      <c r="T70" s="723"/>
      <c r="U70" s="724"/>
      <c r="V70" s="724"/>
      <c r="W70" s="1099">
        <v>0.4375</v>
      </c>
      <c r="X70" s="1089">
        <v>0.49842592592592588</v>
      </c>
      <c r="Y70" s="1089">
        <v>0.50321759259259258</v>
      </c>
      <c r="Z70" s="1097">
        <v>6.0925925925925883E-2</v>
      </c>
      <c r="AA70" s="1098">
        <v>4.7916666666666941E-3</v>
      </c>
      <c r="AB70" s="1097">
        <v>6.5717592592592577E-2</v>
      </c>
      <c r="AC70" s="636">
        <v>17.097264437689972</v>
      </c>
      <c r="AD70" s="636">
        <v>15.850651637900668</v>
      </c>
      <c r="AE70" s="1099">
        <v>0.52405092592592595</v>
      </c>
      <c r="AF70" s="1095" t="s">
        <v>5666</v>
      </c>
      <c r="AG70" s="1095" t="s">
        <v>5666</v>
      </c>
      <c r="AH70" s="1095" t="s">
        <v>5666</v>
      </c>
      <c r="AI70" s="1096"/>
      <c r="AJ70" s="1089">
        <v>0.58969907407407407</v>
      </c>
      <c r="AK70" s="1095"/>
      <c r="AL70" s="1095"/>
      <c r="AM70" s="1095"/>
      <c r="AN70" s="1096"/>
      <c r="AO70" s="1089">
        <v>0.59464120370370377</v>
      </c>
      <c r="AP70" s="1101">
        <v>6.5648148148148122E-2</v>
      </c>
      <c r="AQ70" s="1098">
        <v>4.942129629629699E-3</v>
      </c>
      <c r="AR70" s="1101">
        <v>7.0590277777777821E-2</v>
      </c>
      <c r="AS70" s="1119"/>
      <c r="AT70" s="1120"/>
      <c r="AU70" s="1114"/>
      <c r="AV70" s="1114"/>
      <c r="AW70" s="1114"/>
      <c r="AX70" s="1114"/>
      <c r="AY70" s="1114"/>
      <c r="AZ70" s="1114"/>
      <c r="BA70" s="1114"/>
      <c r="BB70" s="1114"/>
      <c r="BC70" s="1114"/>
      <c r="BD70" s="1114"/>
      <c r="BE70" s="1114"/>
      <c r="BF70" s="1114"/>
      <c r="BG70" s="1114"/>
      <c r="BH70" s="1114"/>
      <c r="BI70" s="1101"/>
      <c r="BJ70" s="1115"/>
      <c r="BK70" s="1099">
        <v>0.61547453703703714</v>
      </c>
      <c r="BL70" s="1095" t="s">
        <v>5666</v>
      </c>
      <c r="BM70" s="1095" t="s">
        <v>5666</v>
      </c>
      <c r="BN70" s="1095" t="s">
        <v>5666</v>
      </c>
      <c r="BO70" s="1096"/>
      <c r="BP70" s="1089">
        <v>0.64576388888888892</v>
      </c>
      <c r="BQ70" s="1095"/>
      <c r="BR70" s="1095"/>
      <c r="BS70" s="1095"/>
      <c r="BT70" s="1096"/>
      <c r="BU70" s="1089">
        <v>0.65217592592592599</v>
      </c>
      <c r="BV70" s="639">
        <v>3.0289351851851776E-2</v>
      </c>
      <c r="BW70" s="635">
        <v>6.4120370370370772E-3</v>
      </c>
      <c r="BX70" s="639">
        <v>3.6701388888888853E-2</v>
      </c>
      <c r="BY70" s="636">
        <v>20.634314100114633</v>
      </c>
      <c r="BZ70" s="636">
        <v>17.029328287606432</v>
      </c>
      <c r="CA70" s="758">
        <v>14.450093658014447</v>
      </c>
      <c r="CB70" s="688"/>
      <c r="CC70" s="645">
        <v>0.15686342592592578</v>
      </c>
      <c r="CD70" s="645">
        <v>0.17300925925925925</v>
      </c>
      <c r="CE70" s="589"/>
      <c r="CF70" s="646">
        <v>65</v>
      </c>
      <c r="CG70" s="647">
        <v>3.7647222222222223</v>
      </c>
      <c r="CH70" s="647">
        <v>4.1522222222222229</v>
      </c>
      <c r="CI70" s="595">
        <v>180</v>
      </c>
      <c r="CJ70" s="595">
        <v>-18.899999999999999</v>
      </c>
      <c r="CK70" s="648">
        <v>226.1</v>
      </c>
      <c r="CL70" s="648">
        <v>226.1</v>
      </c>
      <c r="CM70" s="648">
        <v>226.1</v>
      </c>
      <c r="CN70" s="648">
        <v>226.1</v>
      </c>
      <c r="CO70" s="648">
        <v>226.1</v>
      </c>
      <c r="CP70" s="648">
        <v>226.1</v>
      </c>
      <c r="CQ70" s="648">
        <v>226.1</v>
      </c>
      <c r="CR70" s="648">
        <v>226.1</v>
      </c>
      <c r="CS70" s="649">
        <v>226.1</v>
      </c>
    </row>
    <row r="71" spans="1:97" s="345" customFormat="1">
      <c r="A71" s="628">
        <v>6</v>
      </c>
      <c r="B71" s="629">
        <v>60</v>
      </c>
      <c r="C71" s="854">
        <v>229</v>
      </c>
      <c r="D71" s="1150" t="s">
        <v>5315</v>
      </c>
      <c r="E71" s="1150" t="s">
        <v>5316</v>
      </c>
      <c r="F71" s="726"/>
      <c r="G71" s="827"/>
      <c r="H71" s="821"/>
      <c r="I71" s="821"/>
      <c r="J71" s="634"/>
      <c r="K71" s="635"/>
      <c r="L71" s="634"/>
      <c r="M71" s="789"/>
      <c r="N71" s="789"/>
      <c r="O71" s="754"/>
      <c r="P71" s="722"/>
      <c r="Q71" s="722"/>
      <c r="R71" s="723"/>
      <c r="S71" s="728"/>
      <c r="T71" s="723"/>
      <c r="U71" s="724"/>
      <c r="V71" s="724"/>
      <c r="W71" s="1099">
        <v>0.4375</v>
      </c>
      <c r="X71" s="1089">
        <v>0.49939814814814815</v>
      </c>
      <c r="Y71" s="1089">
        <v>0.50592592592592589</v>
      </c>
      <c r="Z71" s="1097">
        <v>6.1898148148148147E-2</v>
      </c>
      <c r="AA71" s="1098">
        <v>6.5277777777777435E-3</v>
      </c>
      <c r="AB71" s="1097">
        <v>6.842592592592589E-2</v>
      </c>
      <c r="AC71" s="636">
        <v>16.828721017202692</v>
      </c>
      <c r="AD71" s="636">
        <v>15.223274695534506</v>
      </c>
      <c r="AE71" s="1099">
        <v>0.52675925925925926</v>
      </c>
      <c r="AF71" s="1095" t="s">
        <v>5666</v>
      </c>
      <c r="AG71" s="1095" t="s">
        <v>5666</v>
      </c>
      <c r="AH71" s="1095" t="s">
        <v>5666</v>
      </c>
      <c r="AI71" s="1096"/>
      <c r="AJ71" s="1089">
        <v>0.59262731481481479</v>
      </c>
      <c r="AK71" s="1095"/>
      <c r="AL71" s="1095"/>
      <c r="AM71" s="1095"/>
      <c r="AN71" s="1096"/>
      <c r="AO71" s="1089">
        <v>0.59825231481481478</v>
      </c>
      <c r="AP71" s="1101">
        <v>6.5868055555555527E-2</v>
      </c>
      <c r="AQ71" s="1098">
        <v>5.6249999999999911E-3</v>
      </c>
      <c r="AR71" s="1101">
        <v>7.1493055555555518E-2</v>
      </c>
      <c r="AS71" s="1119"/>
      <c r="AT71" s="1120"/>
      <c r="AU71" s="1114"/>
      <c r="AV71" s="1114"/>
      <c r="AW71" s="1114"/>
      <c r="AX71" s="1114"/>
      <c r="AY71" s="1114"/>
      <c r="AZ71" s="1114"/>
      <c r="BA71" s="1114"/>
      <c r="BB71" s="1114"/>
      <c r="BC71" s="1114"/>
      <c r="BD71" s="1114"/>
      <c r="BE71" s="1114"/>
      <c r="BF71" s="1114"/>
      <c r="BG71" s="1114"/>
      <c r="BH71" s="1114"/>
      <c r="BI71" s="1101"/>
      <c r="BJ71" s="1115"/>
      <c r="BK71" s="1099">
        <v>0.61908564814814815</v>
      </c>
      <c r="BL71" s="1095" t="s">
        <v>5666</v>
      </c>
      <c r="BM71" s="1095" t="s">
        <v>5666</v>
      </c>
      <c r="BN71" s="1095" t="s">
        <v>5666</v>
      </c>
      <c r="BO71" s="1096"/>
      <c r="BP71" s="1089">
        <v>0.65097222222222217</v>
      </c>
      <c r="BQ71" s="1095"/>
      <c r="BR71" s="1095"/>
      <c r="BS71" s="1095"/>
      <c r="BT71" s="1096"/>
      <c r="BU71" s="1089">
        <v>0.65759259259259262</v>
      </c>
      <c r="BV71" s="639">
        <v>3.1886574074074026E-2</v>
      </c>
      <c r="BW71" s="635">
        <v>6.6203703703704431E-3</v>
      </c>
      <c r="BX71" s="639">
        <v>3.8506944444444469E-2</v>
      </c>
      <c r="BY71" s="636">
        <v>19.600725952813068</v>
      </c>
      <c r="BZ71" s="636">
        <v>16.230838593327324</v>
      </c>
      <c r="CA71" s="758">
        <v>14.011416709911781</v>
      </c>
      <c r="CB71" s="688"/>
      <c r="CC71" s="645">
        <v>0.1596527777777777</v>
      </c>
      <c r="CD71" s="645">
        <v>0.17842592592592588</v>
      </c>
      <c r="CE71" s="589"/>
      <c r="CF71" s="646">
        <v>65</v>
      </c>
      <c r="CG71" s="647">
        <v>3.8316666666666666</v>
      </c>
      <c r="CH71" s="647">
        <v>4.2822222222222219</v>
      </c>
      <c r="CI71" s="595">
        <v>175</v>
      </c>
      <c r="CJ71" s="595">
        <v>-26.7</v>
      </c>
      <c r="CK71" s="648">
        <v>213.3</v>
      </c>
      <c r="CL71" s="648">
        <v>213.3</v>
      </c>
      <c r="CM71" s="648">
        <v>213.3</v>
      </c>
      <c r="CN71" s="648">
        <v>213.3</v>
      </c>
      <c r="CO71" s="648">
        <v>213.3</v>
      </c>
      <c r="CP71" s="648">
        <v>213.3</v>
      </c>
      <c r="CQ71" s="648">
        <v>213.3</v>
      </c>
      <c r="CR71" s="648">
        <v>213.3</v>
      </c>
      <c r="CS71" s="649">
        <v>213.3</v>
      </c>
    </row>
    <row r="72" spans="1:97" s="345" customFormat="1">
      <c r="A72" s="628">
        <v>7</v>
      </c>
      <c r="B72" s="629">
        <v>60</v>
      </c>
      <c r="C72" s="854">
        <v>221</v>
      </c>
      <c r="D72" s="1150" t="s">
        <v>5317</v>
      </c>
      <c r="E72" s="1150" t="s">
        <v>5318</v>
      </c>
      <c r="F72" s="726"/>
      <c r="G72" s="827"/>
      <c r="H72" s="821"/>
      <c r="I72" s="821"/>
      <c r="J72" s="634"/>
      <c r="K72" s="635"/>
      <c r="L72" s="634"/>
      <c r="M72" s="789"/>
      <c r="N72" s="789"/>
      <c r="O72" s="754"/>
      <c r="P72" s="722"/>
      <c r="Q72" s="722"/>
      <c r="R72" s="723"/>
      <c r="S72" s="728"/>
      <c r="T72" s="723"/>
      <c r="U72" s="724"/>
      <c r="V72" s="724"/>
      <c r="W72" s="1099">
        <v>0.4375</v>
      </c>
      <c r="X72" s="1089">
        <v>0.5105439814814815</v>
      </c>
      <c r="Y72" s="1089">
        <v>0.5163888888888889</v>
      </c>
      <c r="Z72" s="1097">
        <v>7.3043981481481501E-2</v>
      </c>
      <c r="AA72" s="1098">
        <v>5.8449074074073959E-3</v>
      </c>
      <c r="AB72" s="1097">
        <v>7.8888888888888897E-2</v>
      </c>
      <c r="AC72" s="636">
        <v>14.260814450958643</v>
      </c>
      <c r="AD72" s="636">
        <v>13.204225352112676</v>
      </c>
      <c r="AE72" s="1099">
        <v>0.53722222222222227</v>
      </c>
      <c r="AF72" s="1095"/>
      <c r="AG72" s="1095"/>
      <c r="AH72" s="1095"/>
      <c r="AI72" s="1096"/>
      <c r="AJ72" s="1089">
        <v>0.59314814814814809</v>
      </c>
      <c r="AK72" s="1095"/>
      <c r="AL72" s="1095"/>
      <c r="AM72" s="1095"/>
      <c r="AN72" s="1096"/>
      <c r="AO72" s="1089">
        <v>0.60028935185185184</v>
      </c>
      <c r="AP72" s="1101">
        <v>5.5925925925925823E-2</v>
      </c>
      <c r="AQ72" s="1098">
        <v>7.1412037037037468E-3</v>
      </c>
      <c r="AR72" s="1101">
        <v>6.306712962962957E-2</v>
      </c>
      <c r="AS72" s="1119"/>
      <c r="AT72" s="1120"/>
      <c r="AU72" s="1114"/>
      <c r="AV72" s="1114"/>
      <c r="AW72" s="1114"/>
      <c r="AX72" s="1114"/>
      <c r="AY72" s="1114"/>
      <c r="AZ72" s="1114"/>
      <c r="BA72" s="1114"/>
      <c r="BB72" s="1114"/>
      <c r="BC72" s="1114"/>
      <c r="BD72" s="1114"/>
      <c r="BE72" s="1114"/>
      <c r="BF72" s="1114"/>
      <c r="BG72" s="1114"/>
      <c r="BH72" s="1114"/>
      <c r="BI72" s="1101"/>
      <c r="BJ72" s="1115"/>
      <c r="BK72" s="1099">
        <v>0.62112268518518521</v>
      </c>
      <c r="BL72" s="1095"/>
      <c r="BM72" s="1095"/>
      <c r="BN72" s="1095"/>
      <c r="BO72" s="1096"/>
      <c r="BP72" s="1089">
        <v>0.65165509259259258</v>
      </c>
      <c r="BQ72" s="1095"/>
      <c r="BR72" s="1095"/>
      <c r="BS72" s="1095"/>
      <c r="BT72" s="1096"/>
      <c r="BU72" s="1089">
        <v>0.65857638888888892</v>
      </c>
      <c r="BV72" s="639">
        <v>3.0532407407407369E-2</v>
      </c>
      <c r="BW72" s="635">
        <v>6.921296296296342E-3</v>
      </c>
      <c r="BX72" s="639">
        <v>3.7453703703703711E-2</v>
      </c>
      <c r="BY72" s="636">
        <v>20.470053070507962</v>
      </c>
      <c r="BZ72" s="636">
        <v>16.687268232385662</v>
      </c>
      <c r="CA72" s="758">
        <v>13.93458486549255</v>
      </c>
      <c r="CB72" s="688"/>
      <c r="CC72" s="645">
        <v>0.15950231481481469</v>
      </c>
      <c r="CD72" s="645">
        <v>0.17940972222222218</v>
      </c>
      <c r="CE72" s="589"/>
      <c r="CF72" s="646">
        <v>65</v>
      </c>
      <c r="CG72" s="647">
        <v>3.8280555555555553</v>
      </c>
      <c r="CH72" s="647">
        <v>4.3058333333333332</v>
      </c>
      <c r="CI72" s="595">
        <v>170</v>
      </c>
      <c r="CJ72" s="595">
        <v>-28.116666666666667</v>
      </c>
      <c r="CK72" s="648">
        <v>206.88333333333333</v>
      </c>
      <c r="CL72" s="648">
        <v>206.88333333333333</v>
      </c>
      <c r="CM72" s="648">
        <v>206.88333333333333</v>
      </c>
      <c r="CN72" s="648">
        <v>206.88333333333333</v>
      </c>
      <c r="CO72" s="648">
        <v>206.88333333333333</v>
      </c>
      <c r="CP72" s="648">
        <v>206.88333333333333</v>
      </c>
      <c r="CQ72" s="648">
        <v>206.88333333333333</v>
      </c>
      <c r="CR72" s="648">
        <v>206.88333333333333</v>
      </c>
      <c r="CS72" s="649">
        <v>206.8833333333333</v>
      </c>
    </row>
    <row r="73" spans="1:97" s="345" customFormat="1">
      <c r="A73" s="628">
        <v>8</v>
      </c>
      <c r="B73" s="629">
        <v>60</v>
      </c>
      <c r="C73" s="854">
        <v>267</v>
      </c>
      <c r="D73" s="1150" t="s">
        <v>5319</v>
      </c>
      <c r="E73" s="1150" t="s">
        <v>5320</v>
      </c>
      <c r="F73" s="726"/>
      <c r="G73" s="827"/>
      <c r="H73" s="821"/>
      <c r="I73" s="821"/>
      <c r="J73" s="634"/>
      <c r="K73" s="635"/>
      <c r="L73" s="634"/>
      <c r="M73" s="789"/>
      <c r="N73" s="789"/>
      <c r="O73" s="754"/>
      <c r="P73" s="722"/>
      <c r="Q73" s="722"/>
      <c r="R73" s="723"/>
      <c r="S73" s="728"/>
      <c r="T73" s="723"/>
      <c r="U73" s="724"/>
      <c r="V73" s="724"/>
      <c r="W73" s="1099">
        <v>0.4375</v>
      </c>
      <c r="X73" s="1089">
        <v>0.51055555555555554</v>
      </c>
      <c r="Y73" s="1089">
        <v>0.51501157407407405</v>
      </c>
      <c r="Z73" s="1097">
        <v>7.305555555555554E-2</v>
      </c>
      <c r="AA73" s="1098">
        <v>4.4560185185185119E-3</v>
      </c>
      <c r="AB73" s="1097">
        <v>7.7511574074074052E-2</v>
      </c>
      <c r="AC73" s="636">
        <v>14.258555133079847</v>
      </c>
      <c r="AD73" s="636">
        <v>13.438853217858743</v>
      </c>
      <c r="AE73" s="1099">
        <v>0.53584490740740742</v>
      </c>
      <c r="AF73" s="1095"/>
      <c r="AG73" s="1095"/>
      <c r="AH73" s="1095"/>
      <c r="AI73" s="1096"/>
      <c r="AJ73" s="1089">
        <v>0.59341435185185187</v>
      </c>
      <c r="AK73" s="1095"/>
      <c r="AL73" s="1095"/>
      <c r="AM73" s="1095"/>
      <c r="AN73" s="1096"/>
      <c r="AO73" s="1089">
        <v>0.59950231481481475</v>
      </c>
      <c r="AP73" s="1101">
        <v>5.7569444444444451E-2</v>
      </c>
      <c r="AQ73" s="1098">
        <v>6.0879629629628784E-3</v>
      </c>
      <c r="AR73" s="1101">
        <v>6.3657407407407329E-2</v>
      </c>
      <c r="AS73" s="1119"/>
      <c r="AT73" s="1120"/>
      <c r="AU73" s="1114"/>
      <c r="AV73" s="1114"/>
      <c r="AW73" s="1114"/>
      <c r="AX73" s="1114"/>
      <c r="AY73" s="1114"/>
      <c r="AZ73" s="1114"/>
      <c r="BA73" s="1114"/>
      <c r="BB73" s="1114"/>
      <c r="BC73" s="1114"/>
      <c r="BD73" s="1114"/>
      <c r="BE73" s="1114"/>
      <c r="BF73" s="1114"/>
      <c r="BG73" s="1114"/>
      <c r="BH73" s="1114"/>
      <c r="BI73" s="1101"/>
      <c r="BJ73" s="1115"/>
      <c r="BK73" s="1099">
        <v>0.62033564814814812</v>
      </c>
      <c r="BL73" s="1095"/>
      <c r="BM73" s="1095"/>
      <c r="BN73" s="1095"/>
      <c r="BO73" s="1096"/>
      <c r="BP73" s="1089">
        <v>0.66002314814814811</v>
      </c>
      <c r="BQ73" s="1095"/>
      <c r="BR73" s="1095"/>
      <c r="BS73" s="1095"/>
      <c r="BT73" s="1096"/>
      <c r="BU73" s="1089">
        <v>0.66486111111111112</v>
      </c>
      <c r="BV73" s="639">
        <v>3.9687499999999987E-2</v>
      </c>
      <c r="BW73" s="635">
        <v>4.8379629629630161E-3</v>
      </c>
      <c r="BX73" s="639">
        <v>4.4525462962963003E-2</v>
      </c>
      <c r="BY73" s="636">
        <v>15.748031496062994</v>
      </c>
      <c r="BZ73" s="636">
        <v>14.036911879386533</v>
      </c>
      <c r="CA73" s="758">
        <v>13.462976813762154</v>
      </c>
      <c r="CB73" s="688"/>
      <c r="CC73" s="645">
        <v>0.17031249999999998</v>
      </c>
      <c r="CD73" s="645">
        <v>0.18569444444444438</v>
      </c>
      <c r="CE73" s="589"/>
      <c r="CF73" s="646">
        <v>65</v>
      </c>
      <c r="CG73" s="647">
        <v>4.0874999999999995</v>
      </c>
      <c r="CH73" s="647">
        <v>4.456666666666667</v>
      </c>
      <c r="CI73" s="595">
        <v>165</v>
      </c>
      <c r="CJ73" s="595">
        <v>-37.166666666666664</v>
      </c>
      <c r="CK73" s="648">
        <v>192.83333333333334</v>
      </c>
      <c r="CL73" s="648">
        <v>192.83333333333334</v>
      </c>
      <c r="CM73" s="648">
        <v>192.83333333333334</v>
      </c>
      <c r="CN73" s="648">
        <v>192.83333333333334</v>
      </c>
      <c r="CO73" s="648">
        <v>192.83333333333334</v>
      </c>
      <c r="CP73" s="648">
        <v>192.83333333333334</v>
      </c>
      <c r="CQ73" s="648">
        <v>192.83333333333334</v>
      </c>
      <c r="CR73" s="648">
        <v>192.83333333333334</v>
      </c>
      <c r="CS73" s="649">
        <v>192.83333333333331</v>
      </c>
    </row>
    <row r="74" spans="1:97" s="345" customFormat="1">
      <c r="A74" s="628">
        <v>9</v>
      </c>
      <c r="B74" s="629">
        <v>60</v>
      </c>
      <c r="C74" s="854">
        <v>278</v>
      </c>
      <c r="D74" s="1150" t="s">
        <v>5321</v>
      </c>
      <c r="E74" s="1150" t="s">
        <v>5322</v>
      </c>
      <c r="F74" s="767"/>
      <c r="G74" s="843"/>
      <c r="H74" s="844"/>
      <c r="I74" s="844"/>
      <c r="J74" s="641"/>
      <c r="K74" s="641"/>
      <c r="L74" s="641"/>
      <c r="M74" s="793"/>
      <c r="N74" s="793"/>
      <c r="O74" s="773"/>
      <c r="P74" s="727"/>
      <c r="Q74" s="727"/>
      <c r="R74" s="728"/>
      <c r="S74" s="728"/>
      <c r="T74" s="728"/>
      <c r="U74" s="729"/>
      <c r="V74" s="729"/>
      <c r="W74" s="1099">
        <v>0.4375</v>
      </c>
      <c r="X74" s="1089">
        <v>0.49487268518518518</v>
      </c>
      <c r="Y74" s="1089">
        <v>0.50184027777777784</v>
      </c>
      <c r="Z74" s="1097">
        <v>5.7372685185185179E-2</v>
      </c>
      <c r="AA74" s="1098">
        <v>6.9675925925926641E-3</v>
      </c>
      <c r="AB74" s="1097">
        <v>6.4340277777777843E-2</v>
      </c>
      <c r="AC74" s="636">
        <v>18.156142828323581</v>
      </c>
      <c r="AD74" s="636">
        <v>16.189962223421482</v>
      </c>
      <c r="AE74" s="1099">
        <v>0.52267361111111121</v>
      </c>
      <c r="AF74" s="1095" t="s">
        <v>5666</v>
      </c>
      <c r="AG74" s="1095" t="s">
        <v>5666</v>
      </c>
      <c r="AH74" s="1095" t="s">
        <v>5666</v>
      </c>
      <c r="AI74" s="1096"/>
      <c r="AJ74" s="1089">
        <v>0.58894675925925932</v>
      </c>
      <c r="AK74" s="1095"/>
      <c r="AL74" s="1095"/>
      <c r="AM74" s="1095"/>
      <c r="AN74" s="1096"/>
      <c r="AO74" s="1089">
        <v>0.59519675925925919</v>
      </c>
      <c r="AP74" s="1101">
        <v>6.6273148148148109E-2</v>
      </c>
      <c r="AQ74" s="1098">
        <v>6.2499999999998668E-3</v>
      </c>
      <c r="AR74" s="1101">
        <v>7.2523148148147976E-2</v>
      </c>
      <c r="AS74" s="1117"/>
      <c r="AT74" s="1118"/>
      <c r="AU74" s="1114"/>
      <c r="AV74" s="1114"/>
      <c r="AW74" s="1114"/>
      <c r="AX74" s="1114"/>
      <c r="AY74" s="1114"/>
      <c r="AZ74" s="1114"/>
      <c r="BA74" s="1114"/>
      <c r="BB74" s="1114"/>
      <c r="BC74" s="1114"/>
      <c r="BD74" s="1114"/>
      <c r="BE74" s="1114"/>
      <c r="BF74" s="1114"/>
      <c r="BG74" s="1114"/>
      <c r="BH74" s="1114"/>
      <c r="BI74" s="1102"/>
      <c r="BJ74" s="1122"/>
      <c r="BK74" s="1099">
        <v>0.61603009259259256</v>
      </c>
      <c r="BL74" s="1095" t="s">
        <v>5666</v>
      </c>
      <c r="BM74" s="1095" t="s">
        <v>5666</v>
      </c>
      <c r="BN74" s="1095" t="s">
        <v>5666</v>
      </c>
      <c r="BO74" s="1096"/>
      <c r="BP74" s="1089">
        <v>0.66145833333333337</v>
      </c>
      <c r="BQ74" s="1095"/>
      <c r="BR74" s="1095"/>
      <c r="BS74" s="1095"/>
      <c r="BT74" s="1096"/>
      <c r="BU74" s="1089">
        <v>0.66631944444444446</v>
      </c>
      <c r="BV74" s="639">
        <v>4.5428240740740811E-2</v>
      </c>
      <c r="BW74" s="635">
        <v>4.8611111111110938E-3</v>
      </c>
      <c r="BX74" s="639">
        <v>5.0289351851851904E-2</v>
      </c>
      <c r="BY74" s="636">
        <v>13.757961783439491</v>
      </c>
      <c r="BZ74" s="636">
        <v>12.428078250863061</v>
      </c>
      <c r="CA74" s="758">
        <v>13.358070500927642</v>
      </c>
      <c r="CB74" s="708"/>
      <c r="CC74" s="645">
        <v>0.1690740740740741</v>
      </c>
      <c r="CD74" s="645">
        <v>0.18715277777777772</v>
      </c>
      <c r="CE74" s="710"/>
      <c r="CF74" s="646">
        <v>65</v>
      </c>
      <c r="CG74" s="647">
        <v>4.0577777777777779</v>
      </c>
      <c r="CH74" s="647">
        <v>4.4916666666666671</v>
      </c>
      <c r="CI74" s="595">
        <v>160</v>
      </c>
      <c r="CJ74" s="595">
        <v>-39.266666666666666</v>
      </c>
      <c r="CK74" s="648">
        <v>185.73333333333335</v>
      </c>
      <c r="CL74" s="648">
        <v>185.73333333333335</v>
      </c>
      <c r="CM74" s="648">
        <v>185.73333333333335</v>
      </c>
      <c r="CN74" s="648">
        <v>185.73333333333335</v>
      </c>
      <c r="CO74" s="648">
        <v>185.73333333333335</v>
      </c>
      <c r="CP74" s="648">
        <v>185.73333333333335</v>
      </c>
      <c r="CQ74" s="648">
        <v>185.73333333333335</v>
      </c>
      <c r="CR74" s="648">
        <v>185.73333333333335</v>
      </c>
      <c r="CS74" s="649">
        <v>185.73333333333341</v>
      </c>
    </row>
    <row r="75" spans="1:97" s="345" customFormat="1">
      <c r="A75" s="628">
        <v>10</v>
      </c>
      <c r="B75" s="629">
        <v>61</v>
      </c>
      <c r="C75" s="854">
        <v>223</v>
      </c>
      <c r="D75" s="1150" t="s">
        <v>5323</v>
      </c>
      <c r="E75" s="1150" t="s">
        <v>5324</v>
      </c>
      <c r="F75" s="767"/>
      <c r="G75" s="843"/>
      <c r="H75" s="844"/>
      <c r="I75" s="844"/>
      <c r="J75" s="641"/>
      <c r="K75" s="641"/>
      <c r="L75" s="641"/>
      <c r="M75" s="793"/>
      <c r="N75" s="793"/>
      <c r="O75" s="773"/>
      <c r="P75" s="727"/>
      <c r="Q75" s="727"/>
      <c r="R75" s="728"/>
      <c r="S75" s="728"/>
      <c r="T75" s="728"/>
      <c r="U75" s="729"/>
      <c r="V75" s="729"/>
      <c r="W75" s="1099">
        <v>0.4375</v>
      </c>
      <c r="X75" s="1089">
        <v>0.49854166666666666</v>
      </c>
      <c r="Y75" s="1089">
        <v>0.50428240740740737</v>
      </c>
      <c r="Z75" s="1097">
        <v>6.1041666666666661E-2</v>
      </c>
      <c r="AA75" s="1098">
        <v>5.7407407407407129E-3</v>
      </c>
      <c r="AB75" s="1097">
        <v>6.6782407407407374E-2</v>
      </c>
      <c r="AC75" s="636">
        <v>17.064846416382256</v>
      </c>
      <c r="AD75" s="636">
        <v>15.59792027729636</v>
      </c>
      <c r="AE75" s="1099">
        <v>0.52511574074074074</v>
      </c>
      <c r="AF75" s="1095"/>
      <c r="AG75" s="1095"/>
      <c r="AH75" s="1095"/>
      <c r="AI75" s="1096"/>
      <c r="AJ75" s="1089">
        <v>0.60386574074074073</v>
      </c>
      <c r="AK75" s="1095"/>
      <c r="AL75" s="1095"/>
      <c r="AM75" s="1095"/>
      <c r="AN75" s="1096"/>
      <c r="AO75" s="1089">
        <v>0.60878472222222224</v>
      </c>
      <c r="AP75" s="1101">
        <v>7.8749999999999987E-2</v>
      </c>
      <c r="AQ75" s="1098">
        <v>4.9189814814815103E-3</v>
      </c>
      <c r="AR75" s="1101">
        <v>8.3668981481481497E-2</v>
      </c>
      <c r="AS75" s="1117"/>
      <c r="AT75" s="1118"/>
      <c r="AU75" s="1114"/>
      <c r="AV75" s="1114"/>
      <c r="AW75" s="1114"/>
      <c r="AX75" s="1114"/>
      <c r="AY75" s="1114"/>
      <c r="AZ75" s="1114"/>
      <c r="BA75" s="1114"/>
      <c r="BB75" s="1114"/>
      <c r="BC75" s="1114"/>
      <c r="BD75" s="1114"/>
      <c r="BE75" s="1114"/>
      <c r="BF75" s="1114"/>
      <c r="BG75" s="1114"/>
      <c r="BH75" s="1114"/>
      <c r="BI75" s="1102"/>
      <c r="BJ75" s="1122"/>
      <c r="BK75" s="1099">
        <v>0.62961805555555561</v>
      </c>
      <c r="BL75" s="1095"/>
      <c r="BM75" s="1095"/>
      <c r="BN75" s="1095"/>
      <c r="BO75" s="1096"/>
      <c r="BP75" s="1089">
        <v>0.67237268518518523</v>
      </c>
      <c r="BQ75" s="1095"/>
      <c r="BR75" s="1095"/>
      <c r="BS75" s="1095"/>
      <c r="BT75" s="1096"/>
      <c r="BU75" s="1089">
        <v>0.6752893518518519</v>
      </c>
      <c r="BV75" s="639">
        <v>4.2754629629629615E-2</v>
      </c>
      <c r="BW75" s="635">
        <v>2.9166666666666785E-3</v>
      </c>
      <c r="BX75" s="639">
        <v>4.5671296296296293E-2</v>
      </c>
      <c r="BY75" s="636">
        <v>14.61829994585815</v>
      </c>
      <c r="BZ75" s="636">
        <v>13.68474404460213</v>
      </c>
      <c r="CA75" s="758">
        <v>12.74712304514606</v>
      </c>
      <c r="CB75" s="708"/>
      <c r="CC75" s="645">
        <v>0.18254629629629626</v>
      </c>
      <c r="CD75" s="645">
        <v>0.19612268518518516</v>
      </c>
      <c r="CE75" s="710"/>
      <c r="CF75" s="646">
        <v>65</v>
      </c>
      <c r="CG75" s="647">
        <v>4.3811111111111103</v>
      </c>
      <c r="CH75" s="647">
        <v>4.7069444444444448</v>
      </c>
      <c r="CI75" s="595">
        <v>155</v>
      </c>
      <c r="CJ75" s="595">
        <v>-52.18333333333333</v>
      </c>
      <c r="CK75" s="648">
        <v>167.81666666666666</v>
      </c>
      <c r="CL75" s="648">
        <v>167.81666666666666</v>
      </c>
      <c r="CM75" s="648">
        <v>167.81666666666666</v>
      </c>
      <c r="CN75" s="648">
        <v>167.81666666666666</v>
      </c>
      <c r="CO75" s="648">
        <v>167.81666666666666</v>
      </c>
      <c r="CP75" s="648">
        <v>167.81666666666666</v>
      </c>
      <c r="CQ75" s="648">
        <v>167.81666666666666</v>
      </c>
      <c r="CR75" s="648">
        <v>167.81666666666666</v>
      </c>
      <c r="CS75" s="649">
        <v>167.81666666666666</v>
      </c>
    </row>
    <row r="76" spans="1:97">
      <c r="A76" s="855" t="s">
        <v>0</v>
      </c>
      <c r="B76" s="856">
        <v>40</v>
      </c>
      <c r="C76" s="857" t="s">
        <v>54</v>
      </c>
      <c r="D76" s="1151"/>
      <c r="E76" s="1151"/>
      <c r="F76" s="857"/>
      <c r="G76" s="858"/>
      <c r="H76" s="859"/>
      <c r="I76" s="859"/>
      <c r="J76" s="860"/>
      <c r="K76" s="860"/>
      <c r="L76" s="860"/>
      <c r="M76" s="861"/>
      <c r="N76" s="861"/>
      <c r="O76" s="860"/>
      <c r="P76" s="860"/>
      <c r="Q76" s="860"/>
      <c r="R76" s="860"/>
      <c r="S76" s="862"/>
      <c r="T76" s="860"/>
      <c r="U76" s="860"/>
      <c r="V76" s="860"/>
      <c r="W76" s="1092"/>
      <c r="X76" s="1092"/>
      <c r="Y76" s="1092"/>
      <c r="Z76" s="1092"/>
      <c r="AA76" s="1125"/>
      <c r="AB76" s="1092"/>
      <c r="AC76" s="1154"/>
      <c r="AD76" s="1154"/>
      <c r="AE76" s="1092"/>
      <c r="AF76" s="1092"/>
      <c r="AG76" s="1092"/>
      <c r="AH76" s="1092"/>
      <c r="AI76" s="1092"/>
      <c r="AJ76" s="1092"/>
      <c r="AK76" s="1092"/>
      <c r="AL76" s="1092"/>
      <c r="AM76" s="1092"/>
      <c r="AN76" s="1092"/>
      <c r="AO76" s="1092"/>
      <c r="AP76" s="1092"/>
      <c r="AQ76" s="1126"/>
      <c r="AR76" s="1092"/>
      <c r="AS76" s="1092"/>
      <c r="AT76" s="1092"/>
      <c r="AU76" s="1092"/>
      <c r="AV76" s="1092"/>
      <c r="AW76" s="1092"/>
      <c r="AX76" s="1092"/>
      <c r="AY76" s="1092"/>
      <c r="AZ76" s="1127"/>
      <c r="BA76" s="1127"/>
      <c r="BB76" s="1127"/>
      <c r="BC76" s="1127"/>
      <c r="BD76" s="1127"/>
      <c r="BE76" s="1127"/>
      <c r="BF76" s="1092"/>
      <c r="BG76" s="1125"/>
      <c r="BH76" s="1092"/>
      <c r="BI76" s="1092"/>
      <c r="BJ76" s="1092"/>
      <c r="BK76" s="1092"/>
      <c r="BL76" s="1092"/>
      <c r="BM76" s="1092"/>
      <c r="BN76" s="1092"/>
      <c r="BO76" s="1092"/>
      <c r="BP76" s="1092"/>
      <c r="BQ76" s="1092"/>
      <c r="BR76" s="1092"/>
      <c r="BS76" s="1092"/>
      <c r="BT76" s="1092"/>
      <c r="BU76" s="1092"/>
      <c r="BV76" s="868"/>
      <c r="BW76" s="871"/>
      <c r="BX76" s="868"/>
      <c r="BY76" s="868"/>
      <c r="BZ76" s="868"/>
      <c r="CA76" s="1154"/>
      <c r="CB76" s="872"/>
      <c r="CC76" s="866"/>
      <c r="CD76" s="856">
        <v>40</v>
      </c>
      <c r="CE76" s="589"/>
      <c r="CF76" s="873">
        <v>0.67013888888888884</v>
      </c>
      <c r="CG76" s="874"/>
      <c r="CH76" s="875"/>
      <c r="CI76" s="875"/>
      <c r="CJ76" s="875"/>
      <c r="CK76" s="875"/>
      <c r="CL76" s="875"/>
      <c r="CM76" s="875"/>
      <c r="CN76" s="875"/>
      <c r="CO76" s="875"/>
      <c r="CP76" s="875"/>
      <c r="CQ76" s="875"/>
      <c r="CR76" s="875"/>
      <c r="CS76" s="649"/>
    </row>
    <row r="77" spans="1:97" s="345" customFormat="1">
      <c r="A77" s="628">
        <v>1</v>
      </c>
      <c r="B77" s="629">
        <v>40</v>
      </c>
      <c r="C77" s="854">
        <v>324</v>
      </c>
      <c r="D77" s="1150" t="s">
        <v>5325</v>
      </c>
      <c r="E77" s="1150" t="s">
        <v>5326</v>
      </c>
      <c r="F77" s="726"/>
      <c r="G77" s="827"/>
      <c r="H77" s="821"/>
      <c r="I77" s="821"/>
      <c r="J77" s="634"/>
      <c r="K77" s="635"/>
      <c r="L77" s="634"/>
      <c r="M77" s="789"/>
      <c r="N77" s="789"/>
      <c r="O77" s="754"/>
      <c r="P77" s="722"/>
      <c r="Q77" s="722"/>
      <c r="R77" s="723"/>
      <c r="S77" s="728"/>
      <c r="T77" s="723"/>
      <c r="U77" s="724"/>
      <c r="V77" s="724"/>
      <c r="W77" s="1099">
        <v>0.5</v>
      </c>
      <c r="X77" s="1089">
        <v>0.55748842592592596</v>
      </c>
      <c r="Y77" s="1089">
        <v>0.56101851851851847</v>
      </c>
      <c r="Z77" s="1097">
        <v>5.7488425925925957E-2</v>
      </c>
      <c r="AA77" s="1098">
        <v>3.5300925925925153E-3</v>
      </c>
      <c r="AB77" s="1097">
        <v>6.1018518518518472E-2</v>
      </c>
      <c r="AC77" s="636">
        <v>18.119589289309442</v>
      </c>
      <c r="AD77" s="636">
        <v>17.07132018209408</v>
      </c>
      <c r="AE77" s="1101"/>
      <c r="AF77" s="1101"/>
      <c r="AG77" s="1101"/>
      <c r="AH77" s="1101"/>
      <c r="AI77" s="1101"/>
      <c r="AJ77" s="1128"/>
      <c r="AK77" s="1128"/>
      <c r="AL77" s="1128"/>
      <c r="AM77" s="1128"/>
      <c r="AN77" s="1128"/>
      <c r="AO77" s="1128"/>
      <c r="AP77" s="1101"/>
      <c r="AQ77" s="1100"/>
      <c r="AR77" s="1101"/>
      <c r="AS77" s="1101"/>
      <c r="AT77" s="1101"/>
      <c r="AU77" s="1101"/>
      <c r="AV77" s="1101"/>
      <c r="AW77" s="1101"/>
      <c r="AX77" s="1101"/>
      <c r="AY77" s="1101"/>
      <c r="AZ77" s="1128"/>
      <c r="BA77" s="1128"/>
      <c r="BB77" s="1128"/>
      <c r="BC77" s="1128"/>
      <c r="BD77" s="1128"/>
      <c r="BE77" s="1128"/>
      <c r="BF77" s="1101"/>
      <c r="BG77" s="1098"/>
      <c r="BH77" s="1101"/>
      <c r="BI77" s="1101"/>
      <c r="BJ77" s="1101"/>
      <c r="BK77" s="1099">
        <v>0.58185185185185184</v>
      </c>
      <c r="BL77" s="1095" t="s">
        <v>5666</v>
      </c>
      <c r="BM77" s="1095" t="s">
        <v>5666</v>
      </c>
      <c r="BN77" s="1095" t="s">
        <v>5666</v>
      </c>
      <c r="BO77" s="1096"/>
      <c r="BP77" s="1089">
        <v>0.61398148148148146</v>
      </c>
      <c r="BQ77" s="1095"/>
      <c r="BR77" s="1095"/>
      <c r="BS77" s="1095"/>
      <c r="BT77" s="1096"/>
      <c r="BU77" s="1089">
        <v>0.61805555555555558</v>
      </c>
      <c r="BV77" s="639">
        <v>3.2129629629629619E-2</v>
      </c>
      <c r="BW77" s="635">
        <v>4.0740740740741188E-3</v>
      </c>
      <c r="BX77" s="639">
        <v>3.6203703703703738E-2</v>
      </c>
      <c r="BY77" s="636">
        <v>19.452449567723342</v>
      </c>
      <c r="BZ77" s="636">
        <v>17.263427109974423</v>
      </c>
      <c r="CA77" s="758">
        <v>17.142857142857142</v>
      </c>
      <c r="CB77" s="688"/>
      <c r="CC77" s="645">
        <v>8.9618055555555576E-2</v>
      </c>
      <c r="CD77" s="645">
        <v>9.722222222222221E-2</v>
      </c>
      <c r="CE77" s="589"/>
      <c r="CF77" s="646">
        <v>40</v>
      </c>
      <c r="CG77" s="647">
        <v>2.1508333333333334</v>
      </c>
      <c r="CH77" s="647">
        <v>2.3333333333333335</v>
      </c>
      <c r="CI77" s="595">
        <v>200</v>
      </c>
      <c r="CJ77" s="595">
        <v>0</v>
      </c>
      <c r="CK77" s="648">
        <v>240</v>
      </c>
      <c r="CL77" s="648">
        <v>240</v>
      </c>
      <c r="CM77" s="648">
        <v>240</v>
      </c>
      <c r="CN77" s="648">
        <v>240</v>
      </c>
      <c r="CO77" s="648">
        <v>240</v>
      </c>
      <c r="CP77" s="648">
        <v>240</v>
      </c>
      <c r="CQ77" s="648">
        <v>240</v>
      </c>
      <c r="CR77" s="648">
        <v>240</v>
      </c>
      <c r="CS77" s="649">
        <v>240</v>
      </c>
    </row>
    <row r="78" spans="1:97" s="345" customFormat="1">
      <c r="A78" s="628">
        <v>2</v>
      </c>
      <c r="B78" s="629">
        <v>40</v>
      </c>
      <c r="C78" s="854">
        <v>337</v>
      </c>
      <c r="D78" s="1150" t="s">
        <v>5327</v>
      </c>
      <c r="E78" s="1150" t="s">
        <v>5328</v>
      </c>
      <c r="F78" s="726"/>
      <c r="G78" s="827"/>
      <c r="H78" s="821"/>
      <c r="I78" s="821"/>
      <c r="J78" s="634"/>
      <c r="K78" s="635"/>
      <c r="L78" s="634"/>
      <c r="M78" s="789"/>
      <c r="N78" s="789"/>
      <c r="O78" s="754"/>
      <c r="P78" s="722"/>
      <c r="Q78" s="722"/>
      <c r="R78" s="723"/>
      <c r="S78" s="728"/>
      <c r="T78" s="723"/>
      <c r="U78" s="724"/>
      <c r="V78" s="724"/>
      <c r="W78" s="1099">
        <v>0.5</v>
      </c>
      <c r="X78" s="1089">
        <v>0.55712962962962964</v>
      </c>
      <c r="Y78" s="1089">
        <v>0.5644675925925926</v>
      </c>
      <c r="Z78" s="1097">
        <v>5.7129629629629641E-2</v>
      </c>
      <c r="AA78" s="1098">
        <v>7.3379629629629628E-3</v>
      </c>
      <c r="AB78" s="1097">
        <v>6.4467592592592604E-2</v>
      </c>
      <c r="AC78" s="636">
        <v>18.233387358184764</v>
      </c>
      <c r="AD78" s="636">
        <v>16.157989228007182</v>
      </c>
      <c r="AE78" s="1101"/>
      <c r="AF78" s="1101"/>
      <c r="AG78" s="1101"/>
      <c r="AH78" s="1101"/>
      <c r="AI78" s="1101"/>
      <c r="AJ78" s="1128"/>
      <c r="AK78" s="1128"/>
      <c r="AL78" s="1128"/>
      <c r="AM78" s="1128"/>
      <c r="AN78" s="1128"/>
      <c r="AO78" s="1128"/>
      <c r="AP78" s="1101"/>
      <c r="AQ78" s="1100"/>
      <c r="AR78" s="1101"/>
      <c r="AS78" s="1101"/>
      <c r="AT78" s="1101"/>
      <c r="AU78" s="1101"/>
      <c r="AV78" s="1101"/>
      <c r="AW78" s="1101"/>
      <c r="AX78" s="1101"/>
      <c r="AY78" s="1101"/>
      <c r="AZ78" s="1128"/>
      <c r="BA78" s="1128"/>
      <c r="BB78" s="1128"/>
      <c r="BC78" s="1128"/>
      <c r="BD78" s="1128"/>
      <c r="BE78" s="1128"/>
      <c r="BF78" s="1101"/>
      <c r="BG78" s="1098"/>
      <c r="BH78" s="1101"/>
      <c r="BI78" s="1101"/>
      <c r="BJ78" s="1101"/>
      <c r="BK78" s="1099">
        <v>0.58530092592592597</v>
      </c>
      <c r="BL78" s="1095" t="s">
        <v>5666</v>
      </c>
      <c r="BM78" s="1095" t="s">
        <v>5666</v>
      </c>
      <c r="BN78" s="1095" t="s">
        <v>5666</v>
      </c>
      <c r="BO78" s="1096"/>
      <c r="BP78" s="1089">
        <v>0.61362268518518526</v>
      </c>
      <c r="BQ78" s="1095"/>
      <c r="BR78" s="1095"/>
      <c r="BS78" s="1095"/>
      <c r="BT78" s="1096"/>
      <c r="BU78" s="1089">
        <v>0.61824074074074076</v>
      </c>
      <c r="BV78" s="639">
        <v>2.8321759259259283E-2</v>
      </c>
      <c r="BW78" s="635">
        <v>4.6180555555555003E-3</v>
      </c>
      <c r="BX78" s="639">
        <v>3.2939814814814783E-2</v>
      </c>
      <c r="BY78" s="636">
        <v>22.067838169186761</v>
      </c>
      <c r="BZ78" s="636">
        <v>18.973998594518623</v>
      </c>
      <c r="CA78" s="758">
        <v>17.110266159695819</v>
      </c>
      <c r="CB78" s="688"/>
      <c r="CC78" s="645">
        <v>8.5451388888888924E-2</v>
      </c>
      <c r="CD78" s="645">
        <v>9.7407407407407387E-2</v>
      </c>
      <c r="CE78" s="589"/>
      <c r="CF78" s="646">
        <v>40</v>
      </c>
      <c r="CG78" s="647">
        <v>2.0508333333333333</v>
      </c>
      <c r="CH78" s="647">
        <v>2.3377777777777777</v>
      </c>
      <c r="CI78" s="595">
        <v>195</v>
      </c>
      <c r="CJ78" s="595">
        <v>-0.26666666666666666</v>
      </c>
      <c r="CK78" s="648">
        <v>234.73333333333332</v>
      </c>
      <c r="CL78" s="648">
        <v>234.73333333333332</v>
      </c>
      <c r="CM78" s="648">
        <v>234.73333333333332</v>
      </c>
      <c r="CN78" s="648">
        <v>234.73333333333332</v>
      </c>
      <c r="CO78" s="648">
        <v>234.73333333333332</v>
      </c>
      <c r="CP78" s="648">
        <v>234.73333333333332</v>
      </c>
      <c r="CQ78" s="648">
        <v>234.73333333333332</v>
      </c>
      <c r="CR78" s="648">
        <v>234.73333333333332</v>
      </c>
      <c r="CS78" s="649">
        <v>234.73333333333329</v>
      </c>
    </row>
    <row r="79" spans="1:97" s="345" customFormat="1">
      <c r="A79" s="628">
        <v>3</v>
      </c>
      <c r="B79" s="629">
        <v>40</v>
      </c>
      <c r="C79" s="854">
        <v>333</v>
      </c>
      <c r="D79" s="1150" t="s">
        <v>4309</v>
      </c>
      <c r="E79" s="1150" t="s">
        <v>5329</v>
      </c>
      <c r="F79" s="726"/>
      <c r="G79" s="827"/>
      <c r="H79" s="821"/>
      <c r="I79" s="821"/>
      <c r="J79" s="634"/>
      <c r="K79" s="635"/>
      <c r="L79" s="634"/>
      <c r="M79" s="789"/>
      <c r="N79" s="789"/>
      <c r="O79" s="754"/>
      <c r="P79" s="722"/>
      <c r="Q79" s="722"/>
      <c r="R79" s="723"/>
      <c r="S79" s="728"/>
      <c r="T79" s="723"/>
      <c r="U79" s="724"/>
      <c r="V79" s="724"/>
      <c r="W79" s="1099">
        <v>0.5</v>
      </c>
      <c r="X79" s="1089">
        <v>0.55899305555555556</v>
      </c>
      <c r="Y79" s="1089">
        <v>0.56597222222222221</v>
      </c>
      <c r="Z79" s="1097">
        <v>5.8993055555555562E-2</v>
      </c>
      <c r="AA79" s="1098">
        <v>6.9791666666666474E-3</v>
      </c>
      <c r="AB79" s="1097">
        <v>6.597222222222221E-2</v>
      </c>
      <c r="AC79" s="636">
        <v>17.657445556209534</v>
      </c>
      <c r="AD79" s="636">
        <v>15.789473684210526</v>
      </c>
      <c r="AE79" s="1101"/>
      <c r="AF79" s="1101"/>
      <c r="AG79" s="1101"/>
      <c r="AH79" s="1101"/>
      <c r="AI79" s="1101"/>
      <c r="AJ79" s="1128"/>
      <c r="AK79" s="1128"/>
      <c r="AL79" s="1128"/>
      <c r="AM79" s="1128"/>
      <c r="AN79" s="1128"/>
      <c r="AO79" s="1128"/>
      <c r="AP79" s="1101"/>
      <c r="AQ79" s="1100"/>
      <c r="AR79" s="1101"/>
      <c r="AS79" s="1101"/>
      <c r="AT79" s="1101"/>
      <c r="AU79" s="1101"/>
      <c r="AV79" s="1101"/>
      <c r="AW79" s="1101"/>
      <c r="AX79" s="1101"/>
      <c r="AY79" s="1101"/>
      <c r="AZ79" s="1128"/>
      <c r="BA79" s="1128"/>
      <c r="BB79" s="1128"/>
      <c r="BC79" s="1128"/>
      <c r="BD79" s="1128"/>
      <c r="BE79" s="1128"/>
      <c r="BF79" s="1101"/>
      <c r="BG79" s="1098"/>
      <c r="BH79" s="1101"/>
      <c r="BI79" s="1101"/>
      <c r="BJ79" s="1101"/>
      <c r="BK79" s="1099">
        <v>0.58680555555555558</v>
      </c>
      <c r="BL79" s="1095" t="s">
        <v>5666</v>
      </c>
      <c r="BM79" s="1095" t="s">
        <v>5666</v>
      </c>
      <c r="BN79" s="1095" t="s">
        <v>5666</v>
      </c>
      <c r="BO79" s="1096"/>
      <c r="BP79" s="1089">
        <v>0.6156018518518519</v>
      </c>
      <c r="BQ79" s="1095"/>
      <c r="BR79" s="1095"/>
      <c r="BS79" s="1095"/>
      <c r="BT79" s="1096"/>
      <c r="BU79" s="1089">
        <v>0.61886574074074074</v>
      </c>
      <c r="BV79" s="639">
        <v>2.879629629629632E-2</v>
      </c>
      <c r="BW79" s="635">
        <v>3.263888888888844E-3</v>
      </c>
      <c r="BX79" s="639">
        <v>3.2060185185185164E-2</v>
      </c>
      <c r="BY79" s="636">
        <v>21.70418006430868</v>
      </c>
      <c r="BZ79" s="636">
        <v>19.494584837545126</v>
      </c>
      <c r="CA79" s="758">
        <v>17.001180637544273</v>
      </c>
      <c r="CB79" s="688"/>
      <c r="CC79" s="645">
        <v>8.7789351851851882E-2</v>
      </c>
      <c r="CD79" s="645">
        <v>9.8032407407407374E-2</v>
      </c>
      <c r="CE79" s="589"/>
      <c r="CF79" s="646">
        <v>40</v>
      </c>
      <c r="CG79" s="647">
        <v>2.1069444444444447</v>
      </c>
      <c r="CH79" s="647">
        <v>2.3527777777777779</v>
      </c>
      <c r="CI79" s="595">
        <v>190</v>
      </c>
      <c r="CJ79" s="595">
        <v>-1.1666666666666667</v>
      </c>
      <c r="CK79" s="648">
        <v>228.83333333333334</v>
      </c>
      <c r="CL79" s="648">
        <v>228.83333333333334</v>
      </c>
      <c r="CM79" s="648">
        <v>228.83333333333334</v>
      </c>
      <c r="CN79" s="648">
        <v>228.83333333333334</v>
      </c>
      <c r="CO79" s="648">
        <v>228.83333333333334</v>
      </c>
      <c r="CP79" s="648">
        <v>228.83333333333334</v>
      </c>
      <c r="CQ79" s="648">
        <v>228.83333333333334</v>
      </c>
      <c r="CR79" s="648">
        <v>228.83333333333334</v>
      </c>
      <c r="CS79" s="649">
        <v>228.83333333333337</v>
      </c>
    </row>
    <row r="80" spans="1:97" s="345" customFormat="1">
      <c r="A80" s="628">
        <v>4</v>
      </c>
      <c r="B80" s="629">
        <v>40</v>
      </c>
      <c r="C80" s="854">
        <v>362</v>
      </c>
      <c r="D80" s="1150" t="s">
        <v>5330</v>
      </c>
      <c r="E80" s="1150" t="s">
        <v>4935</v>
      </c>
      <c r="F80" s="726"/>
      <c r="G80" s="827"/>
      <c r="H80" s="821"/>
      <c r="I80" s="821"/>
      <c r="J80" s="634"/>
      <c r="K80" s="635"/>
      <c r="L80" s="634"/>
      <c r="M80" s="789"/>
      <c r="N80" s="789"/>
      <c r="O80" s="754"/>
      <c r="P80" s="722"/>
      <c r="Q80" s="722"/>
      <c r="R80" s="723"/>
      <c r="S80" s="728"/>
      <c r="T80" s="723"/>
      <c r="U80" s="724"/>
      <c r="V80" s="724"/>
      <c r="W80" s="1099">
        <v>0.5</v>
      </c>
      <c r="X80" s="1089">
        <v>0.55877314814814816</v>
      </c>
      <c r="Y80" s="1089">
        <v>0.56591435185185179</v>
      </c>
      <c r="Z80" s="1097">
        <v>5.8773148148148158E-2</v>
      </c>
      <c r="AA80" s="1098">
        <v>7.1412037037036358E-3</v>
      </c>
      <c r="AB80" s="1097">
        <v>6.5914351851851793E-2</v>
      </c>
      <c r="AC80" s="636">
        <v>17.723513194170934</v>
      </c>
      <c r="AD80" s="636">
        <v>15.803336259877085</v>
      </c>
      <c r="AE80" s="1101"/>
      <c r="AF80" s="1101"/>
      <c r="AG80" s="1101"/>
      <c r="AH80" s="1101"/>
      <c r="AI80" s="1101"/>
      <c r="AJ80" s="1128"/>
      <c r="AK80" s="1128"/>
      <c r="AL80" s="1128"/>
      <c r="AM80" s="1128"/>
      <c r="AN80" s="1128"/>
      <c r="AO80" s="1128"/>
      <c r="AP80" s="1101"/>
      <c r="AQ80" s="1100"/>
      <c r="AR80" s="1101"/>
      <c r="AS80" s="1101"/>
      <c r="AT80" s="1101"/>
      <c r="AU80" s="1101"/>
      <c r="AV80" s="1101"/>
      <c r="AW80" s="1101"/>
      <c r="AX80" s="1101"/>
      <c r="AY80" s="1101"/>
      <c r="AZ80" s="1128"/>
      <c r="BA80" s="1128"/>
      <c r="BB80" s="1128"/>
      <c r="BC80" s="1128"/>
      <c r="BD80" s="1128"/>
      <c r="BE80" s="1128"/>
      <c r="BF80" s="1101"/>
      <c r="BG80" s="1098"/>
      <c r="BH80" s="1101"/>
      <c r="BI80" s="1101"/>
      <c r="BJ80" s="1101"/>
      <c r="BK80" s="1099">
        <v>0.58674768518518516</v>
      </c>
      <c r="BL80" s="1095" t="s">
        <v>5666</v>
      </c>
      <c r="BM80" s="1095" t="s">
        <v>5666</v>
      </c>
      <c r="BN80" s="1095" t="s">
        <v>5666</v>
      </c>
      <c r="BO80" s="1096"/>
      <c r="BP80" s="1089">
        <v>0.61399305555555561</v>
      </c>
      <c r="BQ80" s="1095"/>
      <c r="BR80" s="1095"/>
      <c r="BS80" s="1095"/>
      <c r="BT80" s="1096"/>
      <c r="BU80" s="1089">
        <v>0.61906249999999996</v>
      </c>
      <c r="BV80" s="639">
        <v>2.7245370370370448E-2</v>
      </c>
      <c r="BW80" s="635">
        <v>5.0694444444443487E-3</v>
      </c>
      <c r="BX80" s="639">
        <v>3.2314814814814796E-2</v>
      </c>
      <c r="BY80" s="636">
        <v>22.93967714528462</v>
      </c>
      <c r="BZ80" s="636">
        <v>19.340974212034386</v>
      </c>
      <c r="CA80" s="758">
        <v>16.967126193001061</v>
      </c>
      <c r="CB80" s="688"/>
      <c r="CC80" s="645">
        <v>8.6018518518518605E-2</v>
      </c>
      <c r="CD80" s="645">
        <v>9.822916666666659E-2</v>
      </c>
      <c r="CE80" s="589"/>
      <c r="CF80" s="646">
        <v>40</v>
      </c>
      <c r="CG80" s="647">
        <v>2.0644444444444443</v>
      </c>
      <c r="CH80" s="647">
        <v>2.3574999999999999</v>
      </c>
      <c r="CI80" s="595">
        <v>185</v>
      </c>
      <c r="CJ80" s="595">
        <v>-1.45</v>
      </c>
      <c r="CK80" s="648">
        <v>223.55</v>
      </c>
      <c r="CL80" s="648">
        <v>223.55</v>
      </c>
      <c r="CM80" s="648">
        <v>223.55</v>
      </c>
      <c r="CN80" s="648">
        <v>223.55</v>
      </c>
      <c r="CO80" s="648">
        <v>223.55</v>
      </c>
      <c r="CP80" s="648">
        <v>223.55</v>
      </c>
      <c r="CQ80" s="648">
        <v>223.55</v>
      </c>
      <c r="CR80" s="648">
        <v>223.55</v>
      </c>
      <c r="CS80" s="649">
        <v>223.55</v>
      </c>
    </row>
    <row r="81" spans="1:97" s="345" customFormat="1">
      <c r="A81" s="628">
        <v>5</v>
      </c>
      <c r="B81" s="629">
        <v>40</v>
      </c>
      <c r="C81" s="854">
        <v>406</v>
      </c>
      <c r="D81" s="1150" t="s">
        <v>5331</v>
      </c>
      <c r="E81" s="1150" t="s">
        <v>5332</v>
      </c>
      <c r="F81" s="726"/>
      <c r="G81" s="827"/>
      <c r="H81" s="821"/>
      <c r="I81" s="821"/>
      <c r="J81" s="634"/>
      <c r="K81" s="635"/>
      <c r="L81" s="634"/>
      <c r="M81" s="789"/>
      <c r="N81" s="789"/>
      <c r="O81" s="754"/>
      <c r="P81" s="722"/>
      <c r="Q81" s="722"/>
      <c r="R81" s="723"/>
      <c r="S81" s="728"/>
      <c r="T81" s="723"/>
      <c r="U81" s="724"/>
      <c r="V81" s="724"/>
      <c r="W81" s="1099">
        <v>0.5</v>
      </c>
      <c r="X81" s="1089">
        <v>0.5549884259259259</v>
      </c>
      <c r="Y81" s="1089">
        <v>0.56060185185185185</v>
      </c>
      <c r="Z81" s="1097">
        <v>5.4988425925925899E-2</v>
      </c>
      <c r="AA81" s="1098">
        <v>5.6134259259259522E-3</v>
      </c>
      <c r="AB81" s="1097">
        <v>6.0601851851851851E-2</v>
      </c>
      <c r="AC81" s="636">
        <v>18.943380340980845</v>
      </c>
      <c r="AD81" s="636">
        <v>17.188693659281896</v>
      </c>
      <c r="AE81" s="1101"/>
      <c r="AF81" s="1101"/>
      <c r="AG81" s="1101"/>
      <c r="AH81" s="1101"/>
      <c r="AI81" s="1101"/>
      <c r="AJ81" s="1128"/>
      <c r="AK81" s="1128"/>
      <c r="AL81" s="1128"/>
      <c r="AM81" s="1128"/>
      <c r="AN81" s="1128"/>
      <c r="AO81" s="1128"/>
      <c r="AP81" s="1101"/>
      <c r="AQ81" s="1100"/>
      <c r="AR81" s="1101"/>
      <c r="AS81" s="1101"/>
      <c r="AT81" s="1101"/>
      <c r="AU81" s="1101"/>
      <c r="AV81" s="1101"/>
      <c r="AW81" s="1101"/>
      <c r="AX81" s="1101"/>
      <c r="AY81" s="1101"/>
      <c r="AZ81" s="1128"/>
      <c r="BA81" s="1128"/>
      <c r="BB81" s="1128"/>
      <c r="BC81" s="1128"/>
      <c r="BD81" s="1128"/>
      <c r="BE81" s="1128"/>
      <c r="BF81" s="1101"/>
      <c r="BG81" s="1098"/>
      <c r="BH81" s="1101"/>
      <c r="BI81" s="1101"/>
      <c r="BJ81" s="1101"/>
      <c r="BK81" s="1099">
        <v>0.58143518518518522</v>
      </c>
      <c r="BL81" s="1095" t="s">
        <v>5666</v>
      </c>
      <c r="BM81" s="1095" t="s">
        <v>5666</v>
      </c>
      <c r="BN81" s="1095" t="s">
        <v>5666</v>
      </c>
      <c r="BO81" s="1096"/>
      <c r="BP81" s="1089">
        <v>0.61456018518518518</v>
      </c>
      <c r="BQ81" s="1095"/>
      <c r="BR81" s="1095"/>
      <c r="BS81" s="1095"/>
      <c r="BT81" s="1096"/>
      <c r="BU81" s="1089">
        <v>0.61996527777777777</v>
      </c>
      <c r="BV81" s="639">
        <v>3.312499999999996E-2</v>
      </c>
      <c r="BW81" s="635">
        <v>5.4050925925925863E-3</v>
      </c>
      <c r="BX81" s="639">
        <v>3.8530092592592546E-2</v>
      </c>
      <c r="BY81" s="636">
        <v>18.867924528301884</v>
      </c>
      <c r="BZ81" s="636">
        <v>16.221087413637729</v>
      </c>
      <c r="CA81" s="758">
        <v>16.812609457092819</v>
      </c>
      <c r="CB81" s="688"/>
      <c r="CC81" s="645">
        <v>8.8113425925925859E-2</v>
      </c>
      <c r="CD81" s="645">
        <v>9.9131944444444398E-2</v>
      </c>
      <c r="CE81" s="589"/>
      <c r="CF81" s="646">
        <v>40</v>
      </c>
      <c r="CG81" s="647">
        <v>2.1147222222222224</v>
      </c>
      <c r="CH81" s="647">
        <v>2.3791666666666669</v>
      </c>
      <c r="CI81" s="595">
        <v>180</v>
      </c>
      <c r="CJ81" s="595">
        <v>-2.75</v>
      </c>
      <c r="CK81" s="648">
        <v>217.25</v>
      </c>
      <c r="CL81" s="648">
        <v>217.25</v>
      </c>
      <c r="CM81" s="648">
        <v>217.25</v>
      </c>
      <c r="CN81" s="648">
        <v>217.25</v>
      </c>
      <c r="CO81" s="648">
        <v>217.25</v>
      </c>
      <c r="CP81" s="648">
        <v>217.25</v>
      </c>
      <c r="CQ81" s="648">
        <v>217.25</v>
      </c>
      <c r="CR81" s="648">
        <v>217.25</v>
      </c>
      <c r="CS81" s="649">
        <v>217.25</v>
      </c>
    </row>
    <row r="82" spans="1:97" s="345" customFormat="1">
      <c r="A82" s="628">
        <v>6</v>
      </c>
      <c r="B82" s="629">
        <v>40</v>
      </c>
      <c r="C82" s="854">
        <v>319</v>
      </c>
      <c r="D82" s="1150" t="s">
        <v>5333</v>
      </c>
      <c r="E82" s="1150" t="s">
        <v>4131</v>
      </c>
      <c r="F82" s="726"/>
      <c r="G82" s="827"/>
      <c r="H82" s="821"/>
      <c r="I82" s="821"/>
      <c r="J82" s="634"/>
      <c r="K82" s="635"/>
      <c r="L82" s="634"/>
      <c r="M82" s="789"/>
      <c r="N82" s="789"/>
      <c r="O82" s="754"/>
      <c r="P82" s="722"/>
      <c r="Q82" s="722"/>
      <c r="R82" s="723"/>
      <c r="S82" s="728"/>
      <c r="T82" s="723"/>
      <c r="U82" s="724"/>
      <c r="V82" s="724"/>
      <c r="W82" s="1099">
        <v>0.5</v>
      </c>
      <c r="X82" s="1089">
        <v>0.55793981481481481</v>
      </c>
      <c r="Y82" s="1089">
        <v>0.56585648148148149</v>
      </c>
      <c r="Z82" s="1097">
        <v>5.7939814814814805E-2</v>
      </c>
      <c r="AA82" s="1098">
        <v>7.9166666666666829E-3</v>
      </c>
      <c r="AB82" s="1097">
        <v>6.5856481481481488E-2</v>
      </c>
      <c r="AC82" s="636">
        <v>17.97842588893328</v>
      </c>
      <c r="AD82" s="636">
        <v>15.817223198594025</v>
      </c>
      <c r="AE82" s="1101"/>
      <c r="AF82" s="1101"/>
      <c r="AG82" s="1101"/>
      <c r="AH82" s="1101"/>
      <c r="AI82" s="1101"/>
      <c r="AJ82" s="1128"/>
      <c r="AK82" s="1128"/>
      <c r="AL82" s="1128"/>
      <c r="AM82" s="1128"/>
      <c r="AN82" s="1128"/>
      <c r="AO82" s="1128"/>
      <c r="AP82" s="1101"/>
      <c r="AQ82" s="1100"/>
      <c r="AR82" s="1101"/>
      <c r="AS82" s="1101"/>
      <c r="AT82" s="1101"/>
      <c r="AU82" s="1101"/>
      <c r="AV82" s="1101"/>
      <c r="AW82" s="1101"/>
      <c r="AX82" s="1101"/>
      <c r="AY82" s="1101"/>
      <c r="AZ82" s="1128"/>
      <c r="BA82" s="1128"/>
      <c r="BB82" s="1128"/>
      <c r="BC82" s="1128"/>
      <c r="BD82" s="1128"/>
      <c r="BE82" s="1128"/>
      <c r="BF82" s="1101"/>
      <c r="BG82" s="1098"/>
      <c r="BH82" s="1101"/>
      <c r="BI82" s="1101"/>
      <c r="BJ82" s="1101"/>
      <c r="BK82" s="1099">
        <v>0.58668981481481486</v>
      </c>
      <c r="BL82" s="1095" t="s">
        <v>5666</v>
      </c>
      <c r="BM82" s="1095" t="s">
        <v>5666</v>
      </c>
      <c r="BN82" s="1095" t="s">
        <v>5666</v>
      </c>
      <c r="BO82" s="1096"/>
      <c r="BP82" s="1089">
        <v>0.61435185185185182</v>
      </c>
      <c r="BQ82" s="1095"/>
      <c r="BR82" s="1095"/>
      <c r="BS82" s="1095"/>
      <c r="BT82" s="1096"/>
      <c r="BU82" s="1089">
        <v>0.62033564814814812</v>
      </c>
      <c r="BV82" s="639">
        <v>2.7662037037036957E-2</v>
      </c>
      <c r="BW82" s="635">
        <v>5.9837962962963065E-3</v>
      </c>
      <c r="BX82" s="639">
        <v>3.3645833333333264E-2</v>
      </c>
      <c r="BY82" s="636">
        <v>22.594142259414227</v>
      </c>
      <c r="BZ82" s="636">
        <v>18.575851393188856</v>
      </c>
      <c r="CA82" s="758">
        <v>16.750029079911599</v>
      </c>
      <c r="CB82" s="688"/>
      <c r="CC82" s="645">
        <v>8.5601851851851762E-2</v>
      </c>
      <c r="CD82" s="645">
        <v>9.9502314814814752E-2</v>
      </c>
      <c r="CE82" s="589"/>
      <c r="CF82" s="646">
        <v>40</v>
      </c>
      <c r="CG82" s="647">
        <v>2.0544444444444441</v>
      </c>
      <c r="CH82" s="647">
        <v>2.3880555555555554</v>
      </c>
      <c r="CI82" s="595">
        <v>175</v>
      </c>
      <c r="CJ82" s="595">
        <v>-3.2833333333333332</v>
      </c>
      <c r="CK82" s="648">
        <v>211.71666666666667</v>
      </c>
      <c r="CL82" s="648">
        <v>211.71666666666667</v>
      </c>
      <c r="CM82" s="648">
        <v>211.71666666666667</v>
      </c>
      <c r="CN82" s="648">
        <v>211.71666666666667</v>
      </c>
      <c r="CO82" s="648">
        <v>211.71666666666667</v>
      </c>
      <c r="CP82" s="648">
        <v>211.71666666666667</v>
      </c>
      <c r="CQ82" s="648">
        <v>211.71666666666667</v>
      </c>
      <c r="CR82" s="648">
        <v>211.71666666666667</v>
      </c>
      <c r="CS82" s="649">
        <v>211.71666666666667</v>
      </c>
    </row>
    <row r="83" spans="1:97" s="345" customFormat="1">
      <c r="A83" s="628">
        <v>7</v>
      </c>
      <c r="B83" s="629">
        <v>40</v>
      </c>
      <c r="C83" s="854">
        <v>365</v>
      </c>
      <c r="D83" s="1150" t="s">
        <v>5334</v>
      </c>
      <c r="E83" s="1150" t="s">
        <v>347</v>
      </c>
      <c r="F83" s="726"/>
      <c r="G83" s="827"/>
      <c r="H83" s="821"/>
      <c r="I83" s="821"/>
      <c r="J83" s="634"/>
      <c r="K83" s="635"/>
      <c r="L83" s="634"/>
      <c r="M83" s="789"/>
      <c r="N83" s="789"/>
      <c r="O83" s="754"/>
      <c r="P83" s="722"/>
      <c r="Q83" s="722"/>
      <c r="R83" s="723"/>
      <c r="S83" s="728"/>
      <c r="T83" s="723"/>
      <c r="U83" s="724"/>
      <c r="V83" s="724"/>
      <c r="W83" s="1099">
        <v>0.5</v>
      </c>
      <c r="X83" s="1089">
        <v>0.55504629629629632</v>
      </c>
      <c r="Y83" s="1089">
        <v>0.56268518518518518</v>
      </c>
      <c r="Z83" s="1097">
        <v>5.5046296296296315E-2</v>
      </c>
      <c r="AA83" s="1098">
        <v>7.6388888888888618E-3</v>
      </c>
      <c r="AB83" s="1097">
        <v>6.2685185185185177E-2</v>
      </c>
      <c r="AC83" s="636">
        <v>18.923465096719934</v>
      </c>
      <c r="AD83" s="636">
        <v>16.617429837518465</v>
      </c>
      <c r="AE83" s="1101"/>
      <c r="AF83" s="1101"/>
      <c r="AG83" s="1101"/>
      <c r="AH83" s="1101"/>
      <c r="AI83" s="1101"/>
      <c r="AJ83" s="1128"/>
      <c r="AK83" s="1128"/>
      <c r="AL83" s="1128"/>
      <c r="AM83" s="1128"/>
      <c r="AN83" s="1128"/>
      <c r="AO83" s="1128"/>
      <c r="AP83" s="1101"/>
      <c r="AQ83" s="1100"/>
      <c r="AR83" s="1101"/>
      <c r="AS83" s="1101"/>
      <c r="AT83" s="1101"/>
      <c r="AU83" s="1101"/>
      <c r="AV83" s="1101"/>
      <c r="AW83" s="1101"/>
      <c r="AX83" s="1101"/>
      <c r="AY83" s="1101"/>
      <c r="AZ83" s="1128"/>
      <c r="BA83" s="1128"/>
      <c r="BB83" s="1128"/>
      <c r="BC83" s="1128"/>
      <c r="BD83" s="1128"/>
      <c r="BE83" s="1128"/>
      <c r="BF83" s="1101"/>
      <c r="BG83" s="1098"/>
      <c r="BH83" s="1101"/>
      <c r="BI83" s="1101"/>
      <c r="BJ83" s="1101"/>
      <c r="BK83" s="1099">
        <v>0.58351851851851855</v>
      </c>
      <c r="BL83" s="1095" t="s">
        <v>5666</v>
      </c>
      <c r="BM83" s="1095" t="s">
        <v>5666</v>
      </c>
      <c r="BN83" s="1095" t="s">
        <v>5666</v>
      </c>
      <c r="BO83" s="1096"/>
      <c r="BP83" s="1089">
        <v>0.61569444444444443</v>
      </c>
      <c r="BQ83" s="1095"/>
      <c r="BR83" s="1095"/>
      <c r="BS83" s="1095"/>
      <c r="BT83" s="1096"/>
      <c r="BU83" s="1089">
        <v>0.62251157407407409</v>
      </c>
      <c r="BV83" s="639">
        <v>3.2175925925925886E-2</v>
      </c>
      <c r="BW83" s="635">
        <v>6.8171296296296591E-3</v>
      </c>
      <c r="BX83" s="639">
        <v>3.8993055555555545E-2</v>
      </c>
      <c r="BY83" s="636">
        <v>19.424460431654676</v>
      </c>
      <c r="BZ83" s="636">
        <v>16.028495102404275</v>
      </c>
      <c r="CA83" s="758">
        <v>16.391576550939099</v>
      </c>
      <c r="CB83" s="688"/>
      <c r="CC83" s="645">
        <v>8.7222222222222201E-2</v>
      </c>
      <c r="CD83" s="645">
        <v>0.10167824074074072</v>
      </c>
      <c r="CE83" s="589"/>
      <c r="CF83" s="646">
        <v>40</v>
      </c>
      <c r="CG83" s="647">
        <v>2.0933333333333333</v>
      </c>
      <c r="CH83" s="647">
        <v>2.4402777777777782</v>
      </c>
      <c r="CI83" s="595">
        <v>170</v>
      </c>
      <c r="CJ83" s="595">
        <v>-6.416666666666667</v>
      </c>
      <c r="CK83" s="648">
        <v>203.58333333333334</v>
      </c>
      <c r="CL83" s="648">
        <v>203.58333333333334</v>
      </c>
      <c r="CM83" s="648">
        <v>203.58333333333334</v>
      </c>
      <c r="CN83" s="648">
        <v>203.58333333333334</v>
      </c>
      <c r="CO83" s="648">
        <v>203.58333333333334</v>
      </c>
      <c r="CP83" s="648">
        <v>203.58333333333334</v>
      </c>
      <c r="CQ83" s="648">
        <v>203.58333333333334</v>
      </c>
      <c r="CR83" s="648">
        <v>203.58333333333334</v>
      </c>
      <c r="CS83" s="649">
        <v>203.58333333333334</v>
      </c>
    </row>
    <row r="84" spans="1:97" s="345" customFormat="1">
      <c r="A84" s="628">
        <v>8</v>
      </c>
      <c r="B84" s="629">
        <v>40</v>
      </c>
      <c r="C84" s="854">
        <v>354</v>
      </c>
      <c r="D84" s="1150" t="s">
        <v>4952</v>
      </c>
      <c r="E84" s="1150" t="s">
        <v>4953</v>
      </c>
      <c r="F84" s="726"/>
      <c r="G84" s="827"/>
      <c r="H84" s="821"/>
      <c r="I84" s="821"/>
      <c r="J84" s="634"/>
      <c r="K84" s="635"/>
      <c r="L84" s="634"/>
      <c r="M84" s="789"/>
      <c r="N84" s="789"/>
      <c r="O84" s="754"/>
      <c r="P84" s="722"/>
      <c r="Q84" s="722"/>
      <c r="R84" s="723"/>
      <c r="S84" s="728"/>
      <c r="T84" s="723"/>
      <c r="U84" s="724"/>
      <c r="V84" s="724"/>
      <c r="W84" s="1099">
        <v>0.5</v>
      </c>
      <c r="X84" s="1089">
        <v>0.55871527777777785</v>
      </c>
      <c r="Y84" s="1089">
        <v>0.56890046296296293</v>
      </c>
      <c r="Z84" s="1097">
        <v>5.8715277777777852E-2</v>
      </c>
      <c r="AA84" s="1098">
        <v>1.0185185185185075E-2</v>
      </c>
      <c r="AB84" s="1097">
        <v>6.8900462962962927E-2</v>
      </c>
      <c r="AC84" s="636">
        <v>17.740981667652278</v>
      </c>
      <c r="AD84" s="636">
        <v>15.118427683520915</v>
      </c>
      <c r="AE84" s="1101"/>
      <c r="AF84" s="1101"/>
      <c r="AG84" s="1101"/>
      <c r="AH84" s="1101"/>
      <c r="AI84" s="1101"/>
      <c r="AJ84" s="1128"/>
      <c r="AK84" s="1128"/>
      <c r="AL84" s="1128"/>
      <c r="AM84" s="1128"/>
      <c r="AN84" s="1128"/>
      <c r="AO84" s="1128"/>
      <c r="AP84" s="1101"/>
      <c r="AQ84" s="1100"/>
      <c r="AR84" s="1101"/>
      <c r="AS84" s="1101"/>
      <c r="AT84" s="1101"/>
      <c r="AU84" s="1101"/>
      <c r="AV84" s="1101"/>
      <c r="AW84" s="1101"/>
      <c r="AX84" s="1101"/>
      <c r="AY84" s="1101"/>
      <c r="AZ84" s="1128"/>
      <c r="BA84" s="1128"/>
      <c r="BB84" s="1128"/>
      <c r="BC84" s="1128"/>
      <c r="BD84" s="1128"/>
      <c r="BE84" s="1128"/>
      <c r="BF84" s="1101"/>
      <c r="BG84" s="1098"/>
      <c r="BH84" s="1101"/>
      <c r="BI84" s="1101"/>
      <c r="BJ84" s="1101"/>
      <c r="BK84" s="1099">
        <v>0.5897337962962963</v>
      </c>
      <c r="BL84" s="1095" t="s">
        <v>5666</v>
      </c>
      <c r="BM84" s="1095" t="s">
        <v>5666</v>
      </c>
      <c r="BN84" s="1095" t="s">
        <v>5666</v>
      </c>
      <c r="BO84" s="1096"/>
      <c r="BP84" s="1089">
        <v>0.61512731481481475</v>
      </c>
      <c r="BQ84" s="1095"/>
      <c r="BR84" s="1095"/>
      <c r="BS84" s="1095"/>
      <c r="BT84" s="1096"/>
      <c r="BU84" s="1089">
        <v>0.62436342592592597</v>
      </c>
      <c r="BV84" s="639">
        <v>2.5393518518518454E-2</v>
      </c>
      <c r="BW84" s="635">
        <v>9.2361111111112226E-3</v>
      </c>
      <c r="BX84" s="639">
        <v>3.4629629629629677E-2</v>
      </c>
      <c r="BY84" s="636">
        <v>24.612579762989974</v>
      </c>
      <c r="BZ84" s="636">
        <v>18.048128342245988</v>
      </c>
      <c r="CA84" s="758">
        <v>16.098378982671882</v>
      </c>
      <c r="CB84" s="688"/>
      <c r="CC84" s="645">
        <v>8.4108796296296306E-2</v>
      </c>
      <c r="CD84" s="645">
        <v>0.1035300925925926</v>
      </c>
      <c r="CE84" s="589"/>
      <c r="CF84" s="646">
        <v>40</v>
      </c>
      <c r="CG84" s="647">
        <v>2.0186111111111109</v>
      </c>
      <c r="CH84" s="647">
        <v>2.4847222222222225</v>
      </c>
      <c r="CI84" s="595">
        <v>165</v>
      </c>
      <c r="CJ84" s="595">
        <v>-9.0833333333333339</v>
      </c>
      <c r="CK84" s="648">
        <v>195.91666666666666</v>
      </c>
      <c r="CL84" s="648">
        <v>195.91666666666666</v>
      </c>
      <c r="CM84" s="648">
        <v>195.91666666666666</v>
      </c>
      <c r="CN84" s="648">
        <v>195.91666666666666</v>
      </c>
      <c r="CO84" s="648">
        <v>195.91666666666666</v>
      </c>
      <c r="CP84" s="648">
        <v>195.91666666666666</v>
      </c>
      <c r="CQ84" s="648">
        <v>195.91666666666666</v>
      </c>
      <c r="CR84" s="648">
        <v>195.91666666666666</v>
      </c>
      <c r="CS84" s="649">
        <v>195.91666666666666</v>
      </c>
    </row>
    <row r="85" spans="1:97" s="345" customFormat="1">
      <c r="A85" s="628">
        <v>9</v>
      </c>
      <c r="B85" s="629">
        <v>40</v>
      </c>
      <c r="C85" s="854">
        <v>302</v>
      </c>
      <c r="D85" s="1150" t="s">
        <v>5335</v>
      </c>
      <c r="E85" s="1150" t="s">
        <v>5336</v>
      </c>
      <c r="F85" s="726"/>
      <c r="G85" s="827"/>
      <c r="H85" s="821"/>
      <c r="I85" s="821"/>
      <c r="J85" s="634"/>
      <c r="K85" s="635"/>
      <c r="L85" s="634"/>
      <c r="M85" s="789"/>
      <c r="N85" s="789"/>
      <c r="O85" s="754"/>
      <c r="P85" s="722"/>
      <c r="Q85" s="722"/>
      <c r="R85" s="723"/>
      <c r="S85" s="728"/>
      <c r="T85" s="723"/>
      <c r="U85" s="724"/>
      <c r="V85" s="724"/>
      <c r="W85" s="1099">
        <v>0.5</v>
      </c>
      <c r="X85" s="1089">
        <v>0.56439814814814815</v>
      </c>
      <c r="Y85" s="1089">
        <v>0.56748842592592597</v>
      </c>
      <c r="Z85" s="1097">
        <v>6.4398148148148149E-2</v>
      </c>
      <c r="AA85" s="1098">
        <v>3.0902777777778168E-3</v>
      </c>
      <c r="AB85" s="1097">
        <v>6.7488425925925966E-2</v>
      </c>
      <c r="AC85" s="636">
        <v>16.175413371675056</v>
      </c>
      <c r="AD85" s="636">
        <v>15.434745326702108</v>
      </c>
      <c r="AE85" s="1101"/>
      <c r="AF85" s="1101"/>
      <c r="AG85" s="1101"/>
      <c r="AH85" s="1101"/>
      <c r="AI85" s="1101"/>
      <c r="AJ85" s="1128"/>
      <c r="AK85" s="1128"/>
      <c r="AL85" s="1128"/>
      <c r="AM85" s="1128"/>
      <c r="AN85" s="1128"/>
      <c r="AO85" s="1128"/>
      <c r="AP85" s="1101"/>
      <c r="AQ85" s="1100"/>
      <c r="AR85" s="1101"/>
      <c r="AS85" s="1101"/>
      <c r="AT85" s="1101"/>
      <c r="AU85" s="1101"/>
      <c r="AV85" s="1101"/>
      <c r="AW85" s="1101"/>
      <c r="AX85" s="1101"/>
      <c r="AY85" s="1101"/>
      <c r="AZ85" s="1128"/>
      <c r="BA85" s="1128"/>
      <c r="BB85" s="1128"/>
      <c r="BC85" s="1128"/>
      <c r="BD85" s="1128"/>
      <c r="BE85" s="1128"/>
      <c r="BF85" s="1101"/>
      <c r="BG85" s="1098"/>
      <c r="BH85" s="1101"/>
      <c r="BI85" s="1101"/>
      <c r="BJ85" s="1101"/>
      <c r="BK85" s="1099">
        <v>0.58832175925925934</v>
      </c>
      <c r="BL85" s="1095" t="s">
        <v>5666</v>
      </c>
      <c r="BM85" s="1095" t="s">
        <v>5666</v>
      </c>
      <c r="BN85" s="1095" t="s">
        <v>5666</v>
      </c>
      <c r="BO85" s="1096"/>
      <c r="BP85" s="1089">
        <v>0.62679398148148147</v>
      </c>
      <c r="BQ85" s="1095"/>
      <c r="BR85" s="1095"/>
      <c r="BS85" s="1095"/>
      <c r="BT85" s="1096"/>
      <c r="BU85" s="1089">
        <v>0.63049768518518523</v>
      </c>
      <c r="BV85" s="639">
        <v>3.847222222222213E-2</v>
      </c>
      <c r="BW85" s="635">
        <v>3.7037037037037646E-3</v>
      </c>
      <c r="BX85" s="639">
        <v>4.2175925925925895E-2</v>
      </c>
      <c r="BY85" s="636">
        <v>16.245487364620939</v>
      </c>
      <c r="BZ85" s="636">
        <v>14.818880351262351</v>
      </c>
      <c r="CA85" s="758">
        <v>15.197889182058047</v>
      </c>
      <c r="CB85" s="688"/>
      <c r="CC85" s="645">
        <v>0.10287037037037028</v>
      </c>
      <c r="CD85" s="645">
        <v>0.10966435185185186</v>
      </c>
      <c r="CE85" s="589"/>
      <c r="CF85" s="646">
        <v>40</v>
      </c>
      <c r="CG85" s="647">
        <v>2.4688888888888889</v>
      </c>
      <c r="CH85" s="647">
        <v>2.6319444444444446</v>
      </c>
      <c r="CI85" s="595">
        <v>160</v>
      </c>
      <c r="CJ85" s="595">
        <v>-17.916666666666668</v>
      </c>
      <c r="CK85" s="648">
        <v>182.08333333333334</v>
      </c>
      <c r="CL85" s="648">
        <v>182.08333333333334</v>
      </c>
      <c r="CM85" s="648">
        <v>182.08333333333334</v>
      </c>
      <c r="CN85" s="648">
        <v>182.08333333333334</v>
      </c>
      <c r="CO85" s="648">
        <v>182.08333333333334</v>
      </c>
      <c r="CP85" s="648">
        <v>182.08333333333334</v>
      </c>
      <c r="CQ85" s="648">
        <v>182.08333333333334</v>
      </c>
      <c r="CR85" s="648">
        <v>182.08333333333334</v>
      </c>
      <c r="CS85" s="649">
        <v>182.08333333333334</v>
      </c>
    </row>
    <row r="86" spans="1:97" s="345" customFormat="1">
      <c r="A86" s="628">
        <v>10</v>
      </c>
      <c r="B86" s="629">
        <v>40</v>
      </c>
      <c r="C86" s="854">
        <v>300</v>
      </c>
      <c r="D86" s="1150" t="s">
        <v>5337</v>
      </c>
      <c r="E86" s="1150" t="s">
        <v>5338</v>
      </c>
      <c r="F86" s="726"/>
      <c r="G86" s="827"/>
      <c r="H86" s="821"/>
      <c r="I86" s="821"/>
      <c r="J86" s="634"/>
      <c r="K86" s="635"/>
      <c r="L86" s="634"/>
      <c r="M86" s="789"/>
      <c r="N86" s="789"/>
      <c r="O86" s="754"/>
      <c r="P86" s="722"/>
      <c r="Q86" s="722"/>
      <c r="R86" s="723"/>
      <c r="S86" s="728"/>
      <c r="T86" s="723"/>
      <c r="U86" s="724"/>
      <c r="V86" s="724"/>
      <c r="W86" s="1099">
        <v>0.5</v>
      </c>
      <c r="X86" s="1089">
        <v>0.56170138888888888</v>
      </c>
      <c r="Y86" s="1089">
        <v>0.57212962962962965</v>
      </c>
      <c r="Z86" s="1097">
        <v>6.1701388888888875E-2</v>
      </c>
      <c r="AA86" s="1098">
        <v>1.042824074074078E-2</v>
      </c>
      <c r="AB86" s="1097">
        <v>7.2129629629629655E-2</v>
      </c>
      <c r="AC86" s="636">
        <v>16.882386043894204</v>
      </c>
      <c r="AD86" s="636">
        <v>14.441591784338895</v>
      </c>
      <c r="AE86" s="1101"/>
      <c r="AF86" s="1101"/>
      <c r="AG86" s="1101"/>
      <c r="AH86" s="1101"/>
      <c r="AI86" s="1101"/>
      <c r="AJ86" s="1128"/>
      <c r="AK86" s="1128"/>
      <c r="AL86" s="1128"/>
      <c r="AM86" s="1128"/>
      <c r="AN86" s="1128"/>
      <c r="AO86" s="1128"/>
      <c r="AP86" s="1101"/>
      <c r="AQ86" s="1100"/>
      <c r="AR86" s="1101"/>
      <c r="AS86" s="1101"/>
      <c r="AT86" s="1101"/>
      <c r="AU86" s="1101"/>
      <c r="AV86" s="1101"/>
      <c r="AW86" s="1101"/>
      <c r="AX86" s="1101"/>
      <c r="AY86" s="1101"/>
      <c r="AZ86" s="1128"/>
      <c r="BA86" s="1128"/>
      <c r="BB86" s="1128"/>
      <c r="BC86" s="1128"/>
      <c r="BD86" s="1128"/>
      <c r="BE86" s="1128"/>
      <c r="BF86" s="1101"/>
      <c r="BG86" s="1098"/>
      <c r="BH86" s="1101"/>
      <c r="BI86" s="1101"/>
      <c r="BJ86" s="1101"/>
      <c r="BK86" s="1099">
        <v>0.59296296296296302</v>
      </c>
      <c r="BL86" s="1095" t="s">
        <v>5666</v>
      </c>
      <c r="BM86" s="1095" t="s">
        <v>5666</v>
      </c>
      <c r="BN86" s="1095" t="s">
        <v>5666</v>
      </c>
      <c r="BO86" s="1096"/>
      <c r="BP86" s="1089">
        <v>0.62682870370370369</v>
      </c>
      <c r="BQ86" s="1095"/>
      <c r="BR86" s="1095"/>
      <c r="BS86" s="1095"/>
      <c r="BT86" s="1096"/>
      <c r="BU86" s="1089">
        <v>0.63104166666666661</v>
      </c>
      <c r="BV86" s="639">
        <v>3.3865740740740669E-2</v>
      </c>
      <c r="BW86" s="635">
        <v>4.2129629629629184E-3</v>
      </c>
      <c r="BX86" s="639">
        <v>3.8078703703703587E-2</v>
      </c>
      <c r="BY86" s="636">
        <v>18.455228981544771</v>
      </c>
      <c r="BZ86" s="636">
        <v>16.413373860182372</v>
      </c>
      <c r="CA86" s="758">
        <v>15.122873345935728</v>
      </c>
      <c r="CB86" s="688"/>
      <c r="CC86" s="645">
        <v>9.5567129629629544E-2</v>
      </c>
      <c r="CD86" s="645">
        <v>0.11020833333333324</v>
      </c>
      <c r="CE86" s="589"/>
      <c r="CF86" s="646">
        <v>40</v>
      </c>
      <c r="CG86" s="647">
        <v>2.2936111111111108</v>
      </c>
      <c r="CH86" s="647">
        <v>2.645</v>
      </c>
      <c r="CI86" s="595">
        <v>155</v>
      </c>
      <c r="CJ86" s="595">
        <v>-18.7</v>
      </c>
      <c r="CK86" s="648">
        <v>176.3</v>
      </c>
      <c r="CL86" s="648">
        <v>176.3</v>
      </c>
      <c r="CM86" s="648">
        <v>176.3</v>
      </c>
      <c r="CN86" s="648">
        <v>176.3</v>
      </c>
      <c r="CO86" s="648">
        <v>176.3</v>
      </c>
      <c r="CP86" s="648">
        <v>176.3</v>
      </c>
      <c r="CQ86" s="648">
        <v>176.3</v>
      </c>
      <c r="CR86" s="648">
        <v>176.3</v>
      </c>
      <c r="CS86" s="649">
        <v>176.3</v>
      </c>
    </row>
    <row r="87" spans="1:97" s="345" customFormat="1">
      <c r="A87" s="628">
        <v>11</v>
      </c>
      <c r="B87" s="629">
        <v>40</v>
      </c>
      <c r="C87" s="854">
        <v>367</v>
      </c>
      <c r="D87" s="1150" t="s">
        <v>5339</v>
      </c>
      <c r="E87" s="1150" t="s">
        <v>3329</v>
      </c>
      <c r="F87" s="726"/>
      <c r="G87" s="827"/>
      <c r="H87" s="821"/>
      <c r="I87" s="821"/>
      <c r="J87" s="634"/>
      <c r="K87" s="635"/>
      <c r="L87" s="634"/>
      <c r="M87" s="789"/>
      <c r="N87" s="789"/>
      <c r="O87" s="754"/>
      <c r="P87" s="722"/>
      <c r="Q87" s="722"/>
      <c r="R87" s="723"/>
      <c r="S87" s="728"/>
      <c r="T87" s="723"/>
      <c r="U87" s="724"/>
      <c r="V87" s="724"/>
      <c r="W87" s="1099">
        <v>0.5</v>
      </c>
      <c r="X87" s="1089">
        <v>0.56835648148148155</v>
      </c>
      <c r="Y87" s="1089">
        <v>0.57475694444444447</v>
      </c>
      <c r="Z87" s="1097">
        <v>6.8356481481481546E-2</v>
      </c>
      <c r="AA87" s="1098">
        <v>6.4004629629629273E-3</v>
      </c>
      <c r="AB87" s="1097">
        <v>7.4756944444444473E-2</v>
      </c>
      <c r="AC87" s="636">
        <v>15.238740264138166</v>
      </c>
      <c r="AD87" s="636">
        <v>13.934045517882026</v>
      </c>
      <c r="AE87" s="1101"/>
      <c r="AF87" s="1101"/>
      <c r="AG87" s="1101"/>
      <c r="AH87" s="1101"/>
      <c r="AI87" s="1101"/>
      <c r="AJ87" s="1128"/>
      <c r="AK87" s="1128"/>
      <c r="AL87" s="1128"/>
      <c r="AM87" s="1128"/>
      <c r="AN87" s="1128"/>
      <c r="AO87" s="1128"/>
      <c r="AP87" s="1101"/>
      <c r="AQ87" s="1100"/>
      <c r="AR87" s="1101"/>
      <c r="AS87" s="1101"/>
      <c r="AT87" s="1101"/>
      <c r="AU87" s="1101"/>
      <c r="AV87" s="1101"/>
      <c r="AW87" s="1101"/>
      <c r="AX87" s="1101"/>
      <c r="AY87" s="1101"/>
      <c r="AZ87" s="1128"/>
      <c r="BA87" s="1128"/>
      <c r="BB87" s="1128"/>
      <c r="BC87" s="1128"/>
      <c r="BD87" s="1128"/>
      <c r="BE87" s="1128"/>
      <c r="BF87" s="1101"/>
      <c r="BG87" s="1098"/>
      <c r="BH87" s="1101"/>
      <c r="BI87" s="1101"/>
      <c r="BJ87" s="1101"/>
      <c r="BK87" s="1099">
        <v>0.59559027777777784</v>
      </c>
      <c r="BL87" s="1095" t="s">
        <v>5666</v>
      </c>
      <c r="BM87" s="1095" t="s">
        <v>5666</v>
      </c>
      <c r="BN87" s="1095" t="s">
        <v>5666</v>
      </c>
      <c r="BO87" s="1096"/>
      <c r="BP87" s="1089">
        <v>0.6287152777777778</v>
      </c>
      <c r="BQ87" s="1095"/>
      <c r="BR87" s="1095"/>
      <c r="BS87" s="1095"/>
      <c r="BT87" s="1096"/>
      <c r="BU87" s="1089">
        <v>0.63391203703703702</v>
      </c>
      <c r="BV87" s="639">
        <v>3.312499999999996E-2</v>
      </c>
      <c r="BW87" s="635">
        <v>5.1967592592592204E-3</v>
      </c>
      <c r="BX87" s="639">
        <v>3.832175925925918E-2</v>
      </c>
      <c r="BY87" s="636">
        <v>18.867924528301884</v>
      </c>
      <c r="BZ87" s="636">
        <v>16.309272123225611</v>
      </c>
      <c r="CA87" s="758">
        <v>14.73899692937564</v>
      </c>
      <c r="CB87" s="688">
        <v>16.423357664233574</v>
      </c>
      <c r="CC87" s="645">
        <v>0.10148148148148151</v>
      </c>
      <c r="CD87" s="645">
        <v>0.11307870370370365</v>
      </c>
      <c r="CE87" s="589"/>
      <c r="CF87" s="646">
        <v>40</v>
      </c>
      <c r="CG87" s="647">
        <v>2.4355555555555557</v>
      </c>
      <c r="CH87" s="647">
        <v>2.713888888888889</v>
      </c>
      <c r="CI87" s="595">
        <v>150</v>
      </c>
      <c r="CJ87" s="595">
        <v>-22.833333333333332</v>
      </c>
      <c r="CK87" s="648">
        <v>167.16666666666666</v>
      </c>
      <c r="CL87" s="648">
        <v>167.16666666666666</v>
      </c>
      <c r="CM87" s="648">
        <v>167.16666666666666</v>
      </c>
      <c r="CN87" s="648">
        <v>167.16666666666666</v>
      </c>
      <c r="CO87" s="648">
        <v>167.16666666666666</v>
      </c>
      <c r="CP87" s="648">
        <v>167.16666666666666</v>
      </c>
      <c r="CQ87" s="648">
        <v>167.16666666666666</v>
      </c>
      <c r="CR87" s="648">
        <v>167.16666666666666</v>
      </c>
      <c r="CS87" s="649">
        <v>167.16666666666666</v>
      </c>
    </row>
    <row r="88" spans="1:97" s="345" customFormat="1">
      <c r="A88" s="628">
        <v>12</v>
      </c>
      <c r="B88" s="629">
        <v>40</v>
      </c>
      <c r="C88" s="854">
        <v>334</v>
      </c>
      <c r="D88" s="1150" t="s">
        <v>4355</v>
      </c>
      <c r="E88" s="1150" t="s">
        <v>5340</v>
      </c>
      <c r="F88" s="726"/>
      <c r="G88" s="827"/>
      <c r="H88" s="821"/>
      <c r="I88" s="821"/>
      <c r="J88" s="634"/>
      <c r="K88" s="635"/>
      <c r="L88" s="634"/>
      <c r="M88" s="789"/>
      <c r="N88" s="789"/>
      <c r="O88" s="754"/>
      <c r="P88" s="722"/>
      <c r="Q88" s="722"/>
      <c r="R88" s="723"/>
      <c r="S88" s="728"/>
      <c r="T88" s="723"/>
      <c r="U88" s="724"/>
      <c r="V88" s="724"/>
      <c r="W88" s="1099">
        <v>0.5</v>
      </c>
      <c r="X88" s="1089">
        <v>0.56155092592592593</v>
      </c>
      <c r="Y88" s="1089">
        <v>0.57464120370370375</v>
      </c>
      <c r="Z88" s="1097">
        <v>6.1550925925925926E-2</v>
      </c>
      <c r="AA88" s="1098">
        <v>1.3090277777777826E-2</v>
      </c>
      <c r="AB88" s="1097">
        <v>7.4641203703703751E-2</v>
      </c>
      <c r="AC88" s="636">
        <v>16.92365550959007</v>
      </c>
      <c r="AD88" s="636">
        <v>13.955652039075828</v>
      </c>
      <c r="AE88" s="1101"/>
      <c r="AF88" s="1101"/>
      <c r="AG88" s="1101"/>
      <c r="AH88" s="1101"/>
      <c r="AI88" s="1101"/>
      <c r="AJ88" s="1128"/>
      <c r="AK88" s="1128"/>
      <c r="AL88" s="1128"/>
      <c r="AM88" s="1128"/>
      <c r="AN88" s="1128"/>
      <c r="AO88" s="1128"/>
      <c r="AP88" s="1101"/>
      <c r="AQ88" s="1100"/>
      <c r="AR88" s="1101"/>
      <c r="AS88" s="1101"/>
      <c r="AT88" s="1101"/>
      <c r="AU88" s="1101"/>
      <c r="AV88" s="1101"/>
      <c r="AW88" s="1101"/>
      <c r="AX88" s="1101"/>
      <c r="AY88" s="1101"/>
      <c r="AZ88" s="1128"/>
      <c r="BA88" s="1128"/>
      <c r="BB88" s="1128"/>
      <c r="BC88" s="1128"/>
      <c r="BD88" s="1128"/>
      <c r="BE88" s="1128"/>
      <c r="BF88" s="1101"/>
      <c r="BG88" s="1098"/>
      <c r="BH88" s="1101"/>
      <c r="BI88" s="1101"/>
      <c r="BJ88" s="1101"/>
      <c r="BK88" s="1099">
        <v>0.59547453703703712</v>
      </c>
      <c r="BL88" s="1095" t="s">
        <v>5666</v>
      </c>
      <c r="BM88" s="1095" t="s">
        <v>5666</v>
      </c>
      <c r="BN88" s="1095" t="s">
        <v>5666</v>
      </c>
      <c r="BO88" s="1096"/>
      <c r="BP88" s="1089">
        <v>0.62990740740740747</v>
      </c>
      <c r="BQ88" s="1095"/>
      <c r="BR88" s="1095"/>
      <c r="BS88" s="1095"/>
      <c r="BT88" s="1096"/>
      <c r="BU88" s="1089">
        <v>0.63663194444444449</v>
      </c>
      <c r="BV88" s="639">
        <v>3.443287037037035E-2</v>
      </c>
      <c r="BW88" s="635">
        <v>6.724537037037015E-3</v>
      </c>
      <c r="BX88" s="639">
        <v>4.1157407407407365E-2</v>
      </c>
      <c r="BY88" s="636">
        <v>18.15126050420168</v>
      </c>
      <c r="BZ88" s="636">
        <v>15.185601799775029</v>
      </c>
      <c r="CA88" s="758">
        <v>14.392803598200899</v>
      </c>
      <c r="CB88" s="688">
        <v>17.36404196310141</v>
      </c>
      <c r="CC88" s="645">
        <v>9.5983796296296275E-2</v>
      </c>
      <c r="CD88" s="645">
        <v>0.11579861111111112</v>
      </c>
      <c r="CE88" s="589"/>
      <c r="CF88" s="646">
        <v>40</v>
      </c>
      <c r="CG88" s="647">
        <v>2.3036111111111111</v>
      </c>
      <c r="CH88" s="647">
        <v>2.7791666666666668</v>
      </c>
      <c r="CI88" s="595">
        <v>145</v>
      </c>
      <c r="CJ88" s="595">
        <v>-26.75</v>
      </c>
      <c r="CK88" s="648">
        <v>158.25</v>
      </c>
      <c r="CL88" s="648">
        <v>158.25</v>
      </c>
      <c r="CM88" s="648">
        <v>158.25</v>
      </c>
      <c r="CN88" s="648">
        <v>158.25</v>
      </c>
      <c r="CO88" s="648">
        <v>158.25</v>
      </c>
      <c r="CP88" s="648">
        <v>158.25</v>
      </c>
      <c r="CQ88" s="648">
        <v>158.25</v>
      </c>
      <c r="CR88" s="648">
        <v>158.25</v>
      </c>
      <c r="CS88" s="649">
        <v>158.25</v>
      </c>
    </row>
    <row r="89" spans="1:97" s="345" customFormat="1">
      <c r="A89" s="628">
        <v>13</v>
      </c>
      <c r="B89" s="629">
        <v>40</v>
      </c>
      <c r="C89" s="854">
        <v>403</v>
      </c>
      <c r="D89" s="1150" t="s">
        <v>5341</v>
      </c>
      <c r="E89" s="1150" t="s">
        <v>5342</v>
      </c>
      <c r="F89" s="726"/>
      <c r="G89" s="827"/>
      <c r="H89" s="821"/>
      <c r="I89" s="821"/>
      <c r="J89" s="634"/>
      <c r="K89" s="635"/>
      <c r="L89" s="634"/>
      <c r="M89" s="789"/>
      <c r="N89" s="789"/>
      <c r="O89" s="754"/>
      <c r="P89" s="722"/>
      <c r="Q89" s="722"/>
      <c r="R89" s="723"/>
      <c r="S89" s="728"/>
      <c r="T89" s="723"/>
      <c r="U89" s="724"/>
      <c r="V89" s="724"/>
      <c r="W89" s="1099">
        <v>0.5</v>
      </c>
      <c r="X89" s="1089">
        <v>0.56440972222222219</v>
      </c>
      <c r="Y89" s="1089">
        <v>0.57148148148148148</v>
      </c>
      <c r="Z89" s="1097">
        <v>6.4409722222222188E-2</v>
      </c>
      <c r="AA89" s="1098">
        <v>7.0717592592592915E-3</v>
      </c>
      <c r="AB89" s="1097">
        <v>7.1481481481481479E-2</v>
      </c>
      <c r="AC89" s="636">
        <v>16.172506738544477</v>
      </c>
      <c r="AD89" s="636">
        <v>14.572538860103627</v>
      </c>
      <c r="AE89" s="1101"/>
      <c r="AF89" s="1101"/>
      <c r="AG89" s="1101"/>
      <c r="AH89" s="1101"/>
      <c r="AI89" s="1101"/>
      <c r="AJ89" s="1128"/>
      <c r="AK89" s="1128"/>
      <c r="AL89" s="1128"/>
      <c r="AM89" s="1128"/>
      <c r="AN89" s="1128"/>
      <c r="AO89" s="1128"/>
      <c r="AP89" s="1101"/>
      <c r="AQ89" s="1100"/>
      <c r="AR89" s="1101"/>
      <c r="AS89" s="1101"/>
      <c r="AT89" s="1101"/>
      <c r="AU89" s="1101"/>
      <c r="AV89" s="1101"/>
      <c r="AW89" s="1101"/>
      <c r="AX89" s="1101"/>
      <c r="AY89" s="1101"/>
      <c r="AZ89" s="1128"/>
      <c r="BA89" s="1128"/>
      <c r="BB89" s="1128"/>
      <c r="BC89" s="1128"/>
      <c r="BD89" s="1128"/>
      <c r="BE89" s="1128"/>
      <c r="BF89" s="1101"/>
      <c r="BG89" s="1098"/>
      <c r="BH89" s="1101"/>
      <c r="BI89" s="1101"/>
      <c r="BJ89" s="1101"/>
      <c r="BK89" s="1099">
        <v>0.59231481481481485</v>
      </c>
      <c r="BL89" s="1095" t="s">
        <v>5666</v>
      </c>
      <c r="BM89" s="1095" t="s">
        <v>5666</v>
      </c>
      <c r="BN89" s="1095" t="s">
        <v>5666</v>
      </c>
      <c r="BO89" s="1096"/>
      <c r="BP89" s="1089">
        <v>0.63862268518518517</v>
      </c>
      <c r="BQ89" s="1095"/>
      <c r="BR89" s="1095"/>
      <c r="BS89" s="1095"/>
      <c r="BT89" s="1096"/>
      <c r="BU89" s="1089">
        <v>0.64212962962962961</v>
      </c>
      <c r="BV89" s="639">
        <v>4.6307870370370319E-2</v>
      </c>
      <c r="BW89" s="635">
        <v>3.5069444444444375E-3</v>
      </c>
      <c r="BX89" s="639">
        <v>4.9814814814814756E-2</v>
      </c>
      <c r="BY89" s="636">
        <v>13.496625843539114</v>
      </c>
      <c r="BZ89" s="636">
        <v>12.54646840148699</v>
      </c>
      <c r="CA89" s="758">
        <v>13.740458015267176</v>
      </c>
      <c r="CB89" s="688">
        <v>15.053313819778383</v>
      </c>
      <c r="CC89" s="645">
        <v>0.11071759259259251</v>
      </c>
      <c r="CD89" s="645">
        <v>0.12129629629629624</v>
      </c>
      <c r="CE89" s="589"/>
      <c r="CF89" s="646">
        <v>40</v>
      </c>
      <c r="CG89" s="647">
        <v>2.6572222222222219</v>
      </c>
      <c r="CH89" s="647">
        <v>2.911111111111111</v>
      </c>
      <c r="CI89" s="595">
        <v>140</v>
      </c>
      <c r="CJ89" s="595">
        <v>-34.666666666666664</v>
      </c>
      <c r="CK89" s="648">
        <v>145.33333333333334</v>
      </c>
      <c r="CL89" s="648">
        <v>145.33333333333334</v>
      </c>
      <c r="CM89" s="648">
        <v>145.33333333333334</v>
      </c>
      <c r="CN89" s="648">
        <v>145.33333333333334</v>
      </c>
      <c r="CO89" s="648">
        <v>145.33333333333334</v>
      </c>
      <c r="CP89" s="648">
        <v>145.33333333333334</v>
      </c>
      <c r="CQ89" s="648">
        <v>145.33333333333334</v>
      </c>
      <c r="CR89" s="648">
        <v>145.33333333333334</v>
      </c>
      <c r="CS89" s="649">
        <v>145.33333333333334</v>
      </c>
    </row>
    <row r="90" spans="1:97" s="345" customFormat="1">
      <c r="A90" s="628">
        <v>14</v>
      </c>
      <c r="B90" s="629">
        <v>40</v>
      </c>
      <c r="C90" s="854">
        <v>368</v>
      </c>
      <c r="D90" s="1150" t="s">
        <v>207</v>
      </c>
      <c r="E90" s="1150" t="s">
        <v>5343</v>
      </c>
      <c r="F90" s="726"/>
      <c r="G90" s="827"/>
      <c r="H90" s="821"/>
      <c r="I90" s="821"/>
      <c r="J90" s="634"/>
      <c r="K90" s="635"/>
      <c r="L90" s="634"/>
      <c r="M90" s="789"/>
      <c r="N90" s="789"/>
      <c r="O90" s="754"/>
      <c r="P90" s="722"/>
      <c r="Q90" s="722"/>
      <c r="R90" s="723"/>
      <c r="S90" s="728"/>
      <c r="T90" s="723"/>
      <c r="U90" s="724"/>
      <c r="V90" s="724"/>
      <c r="W90" s="1099">
        <v>0.5</v>
      </c>
      <c r="X90" s="1089">
        <v>0.58370370370370372</v>
      </c>
      <c r="Y90" s="1089">
        <v>0.58778935185185188</v>
      </c>
      <c r="Z90" s="1097">
        <v>8.3703703703703725E-2</v>
      </c>
      <c r="AA90" s="1098">
        <v>4.0856481481481577E-3</v>
      </c>
      <c r="AB90" s="1097">
        <v>8.7789351851851882E-2</v>
      </c>
      <c r="AC90" s="636">
        <v>12.444690265486726</v>
      </c>
      <c r="AD90" s="636">
        <v>11.86552406064601</v>
      </c>
      <c r="AE90" s="1101"/>
      <c r="AF90" s="1101"/>
      <c r="AG90" s="1101"/>
      <c r="AH90" s="1101"/>
      <c r="AI90" s="1101"/>
      <c r="AJ90" s="1128"/>
      <c r="AK90" s="1128"/>
      <c r="AL90" s="1128"/>
      <c r="AM90" s="1128"/>
      <c r="AN90" s="1128"/>
      <c r="AO90" s="1128"/>
      <c r="AP90" s="1101"/>
      <c r="AQ90" s="1100"/>
      <c r="AR90" s="1101"/>
      <c r="AS90" s="1101"/>
      <c r="AT90" s="1101"/>
      <c r="AU90" s="1101"/>
      <c r="AV90" s="1101"/>
      <c r="AW90" s="1101"/>
      <c r="AX90" s="1101"/>
      <c r="AY90" s="1101"/>
      <c r="AZ90" s="1128"/>
      <c r="BA90" s="1128"/>
      <c r="BB90" s="1128"/>
      <c r="BC90" s="1128"/>
      <c r="BD90" s="1128"/>
      <c r="BE90" s="1128"/>
      <c r="BF90" s="1101"/>
      <c r="BG90" s="1098"/>
      <c r="BH90" s="1101"/>
      <c r="BI90" s="1101"/>
      <c r="BJ90" s="1101"/>
      <c r="BK90" s="1099">
        <v>0.60862268518518525</v>
      </c>
      <c r="BL90" s="1095" t="s">
        <v>5666</v>
      </c>
      <c r="BM90" s="1095" t="s">
        <v>5666</v>
      </c>
      <c r="BN90" s="1095" t="s">
        <v>5666</v>
      </c>
      <c r="BO90" s="1096"/>
      <c r="BP90" s="1089">
        <v>0.65096064814814814</v>
      </c>
      <c r="BQ90" s="1095"/>
      <c r="BR90" s="1095"/>
      <c r="BS90" s="1095"/>
      <c r="BT90" s="1096"/>
      <c r="BU90" s="1089">
        <v>0.65451388888888895</v>
      </c>
      <c r="BV90" s="639">
        <v>4.2337962962962883E-2</v>
      </c>
      <c r="BW90" s="635">
        <v>3.5532407407408151E-3</v>
      </c>
      <c r="BX90" s="639">
        <v>4.5891203703703698E-2</v>
      </c>
      <c r="BY90" s="636">
        <v>14.762165117550573</v>
      </c>
      <c r="BZ90" s="636">
        <v>13.619167717528372</v>
      </c>
      <c r="CA90" s="758">
        <v>12.467532467532466</v>
      </c>
      <c r="CB90" s="688">
        <v>13.223140495867769</v>
      </c>
      <c r="CC90" s="645">
        <v>0.12604166666666661</v>
      </c>
      <c r="CD90" s="645">
        <v>0.13368055555555558</v>
      </c>
      <c r="CE90" s="589"/>
      <c r="CF90" s="646">
        <v>40</v>
      </c>
      <c r="CG90" s="647">
        <v>3.0249999999999999</v>
      </c>
      <c r="CH90" s="647">
        <v>3.2083333333333335</v>
      </c>
      <c r="CI90" s="595">
        <v>135</v>
      </c>
      <c r="CJ90" s="595">
        <v>-52.5</v>
      </c>
      <c r="CK90" s="648">
        <v>122.5</v>
      </c>
      <c r="CL90" s="648">
        <v>122.5</v>
      </c>
      <c r="CM90" s="648">
        <v>122.5</v>
      </c>
      <c r="CN90" s="648">
        <v>122.5</v>
      </c>
      <c r="CO90" s="648">
        <v>122.5</v>
      </c>
      <c r="CP90" s="648">
        <v>122.5</v>
      </c>
      <c r="CQ90" s="648">
        <v>122.5</v>
      </c>
      <c r="CR90" s="648">
        <v>122.5</v>
      </c>
      <c r="CS90" s="649">
        <v>122.5</v>
      </c>
    </row>
    <row r="91" spans="1:97" s="345" customFormat="1">
      <c r="A91" s="628">
        <v>15</v>
      </c>
      <c r="B91" s="629">
        <v>40</v>
      </c>
      <c r="C91" s="854">
        <v>376</v>
      </c>
      <c r="D91" s="1150" t="s">
        <v>326</v>
      </c>
      <c r="E91" s="1150" t="s">
        <v>327</v>
      </c>
      <c r="F91" s="726"/>
      <c r="G91" s="827"/>
      <c r="H91" s="821"/>
      <c r="I91" s="821"/>
      <c r="J91" s="634"/>
      <c r="K91" s="635"/>
      <c r="L91" s="634"/>
      <c r="M91" s="789"/>
      <c r="N91" s="789"/>
      <c r="O91" s="754"/>
      <c r="P91" s="722"/>
      <c r="Q91" s="722"/>
      <c r="R91" s="723"/>
      <c r="S91" s="728"/>
      <c r="T91" s="723"/>
      <c r="U91" s="724"/>
      <c r="V91" s="724"/>
      <c r="W91" s="1099">
        <v>0.5</v>
      </c>
      <c r="X91" s="1089">
        <v>0.58296296296296302</v>
      </c>
      <c r="Y91" s="1089">
        <v>0.58913194444444439</v>
      </c>
      <c r="Z91" s="1097">
        <v>8.2962962962963016E-2</v>
      </c>
      <c r="AA91" s="1098">
        <v>6.1689814814813726E-3</v>
      </c>
      <c r="AB91" s="1097">
        <v>8.9131944444444389E-2</v>
      </c>
      <c r="AC91" s="636">
        <v>12.555803571428571</v>
      </c>
      <c r="AD91" s="636">
        <v>11.68679392286716</v>
      </c>
      <c r="AE91" s="1101"/>
      <c r="AF91" s="1101"/>
      <c r="AG91" s="1101"/>
      <c r="AH91" s="1101"/>
      <c r="AI91" s="1101"/>
      <c r="AJ91" s="1128"/>
      <c r="AK91" s="1128"/>
      <c r="AL91" s="1128"/>
      <c r="AM91" s="1128"/>
      <c r="AN91" s="1128"/>
      <c r="AO91" s="1128"/>
      <c r="AP91" s="1101"/>
      <c r="AQ91" s="1100"/>
      <c r="AR91" s="1101"/>
      <c r="AS91" s="1101"/>
      <c r="AT91" s="1101"/>
      <c r="AU91" s="1101"/>
      <c r="AV91" s="1101"/>
      <c r="AW91" s="1101"/>
      <c r="AX91" s="1101"/>
      <c r="AY91" s="1101"/>
      <c r="AZ91" s="1128"/>
      <c r="BA91" s="1128"/>
      <c r="BB91" s="1128"/>
      <c r="BC91" s="1128"/>
      <c r="BD91" s="1128"/>
      <c r="BE91" s="1128"/>
      <c r="BF91" s="1101"/>
      <c r="BG91" s="1098"/>
      <c r="BH91" s="1101"/>
      <c r="BI91" s="1101"/>
      <c r="BJ91" s="1101"/>
      <c r="BK91" s="1099">
        <v>0.60996527777777776</v>
      </c>
      <c r="BL91" s="1095" t="s">
        <v>5666</v>
      </c>
      <c r="BM91" s="1095" t="s">
        <v>5666</v>
      </c>
      <c r="BN91" s="1095" t="s">
        <v>5666</v>
      </c>
      <c r="BO91" s="1096"/>
      <c r="BP91" s="1089">
        <v>0.66097222222222218</v>
      </c>
      <c r="BQ91" s="1095"/>
      <c r="BR91" s="1095"/>
      <c r="BS91" s="1095"/>
      <c r="BT91" s="1096"/>
      <c r="BU91" s="1089">
        <v>0.66493055555555558</v>
      </c>
      <c r="BV91" s="639">
        <v>5.1006944444444424E-2</v>
      </c>
      <c r="BW91" s="635">
        <v>3.958333333333397E-3</v>
      </c>
      <c r="BX91" s="639">
        <v>5.4965277777777821E-2</v>
      </c>
      <c r="BY91" s="636">
        <v>12.253233492171544</v>
      </c>
      <c r="BZ91" s="636">
        <v>11.370814908401769</v>
      </c>
      <c r="CA91" s="758">
        <v>11.566265060240964</v>
      </c>
      <c r="CB91" s="688">
        <v>12.440604751619869</v>
      </c>
      <c r="CC91" s="645">
        <v>0.13396990740740744</v>
      </c>
      <c r="CD91" s="645">
        <v>0.14409722222222221</v>
      </c>
      <c r="CE91" s="589"/>
      <c r="CF91" s="646">
        <v>40</v>
      </c>
      <c r="CG91" s="647">
        <v>3.2152777777777781</v>
      </c>
      <c r="CH91" s="647">
        <v>3.4583333333333335</v>
      </c>
      <c r="CI91" s="595">
        <v>130</v>
      </c>
      <c r="CJ91" s="595">
        <v>-67.5</v>
      </c>
      <c r="CK91" s="648">
        <v>102.5</v>
      </c>
      <c r="CL91" s="648">
        <v>102.5</v>
      </c>
      <c r="CM91" s="648">
        <v>102.5</v>
      </c>
      <c r="CN91" s="648">
        <v>102.5</v>
      </c>
      <c r="CO91" s="648">
        <v>102.5</v>
      </c>
      <c r="CP91" s="648">
        <v>102.5</v>
      </c>
      <c r="CQ91" s="648">
        <v>102.5</v>
      </c>
      <c r="CR91" s="648">
        <v>102.5</v>
      </c>
      <c r="CS91" s="649">
        <v>102.5</v>
      </c>
    </row>
    <row r="92" spans="1:97" s="345" customFormat="1">
      <c r="A92" s="628">
        <v>16</v>
      </c>
      <c r="B92" s="629">
        <v>40</v>
      </c>
      <c r="C92" s="854">
        <v>315</v>
      </c>
      <c r="D92" s="1150" t="s">
        <v>5344</v>
      </c>
      <c r="E92" s="1150" t="s">
        <v>3236</v>
      </c>
      <c r="F92" s="726"/>
      <c r="G92" s="827"/>
      <c r="H92" s="821"/>
      <c r="I92" s="821"/>
      <c r="J92" s="634"/>
      <c r="K92" s="635"/>
      <c r="L92" s="634"/>
      <c r="M92" s="789"/>
      <c r="N92" s="789"/>
      <c r="O92" s="754"/>
      <c r="P92" s="722"/>
      <c r="Q92" s="722"/>
      <c r="R92" s="723"/>
      <c r="S92" s="728"/>
      <c r="T92" s="723"/>
      <c r="U92" s="724"/>
      <c r="V92" s="724"/>
      <c r="W92" s="1099">
        <v>0.5</v>
      </c>
      <c r="X92" s="1089">
        <v>0.58369212962962969</v>
      </c>
      <c r="Y92" s="1089">
        <v>0.58738425925925919</v>
      </c>
      <c r="Z92" s="1097">
        <v>8.3692129629629686E-2</v>
      </c>
      <c r="AA92" s="1098">
        <v>3.6921296296295036E-3</v>
      </c>
      <c r="AB92" s="1097">
        <v>8.7384259259259189E-2</v>
      </c>
      <c r="AC92" s="636">
        <v>12.446411284746231</v>
      </c>
      <c r="AD92" s="636">
        <v>11.920529801324502</v>
      </c>
      <c r="AE92" s="1101"/>
      <c r="AF92" s="1101"/>
      <c r="AG92" s="1101"/>
      <c r="AH92" s="1101"/>
      <c r="AI92" s="1101"/>
      <c r="AJ92" s="1128"/>
      <c r="AK92" s="1128"/>
      <c r="AL92" s="1128"/>
      <c r="AM92" s="1128"/>
      <c r="AN92" s="1128"/>
      <c r="AO92" s="1128"/>
      <c r="AP92" s="1101"/>
      <c r="AQ92" s="1100"/>
      <c r="AR92" s="1101"/>
      <c r="AS92" s="1101"/>
      <c r="AT92" s="1101"/>
      <c r="AU92" s="1101"/>
      <c r="AV92" s="1101"/>
      <c r="AW92" s="1101"/>
      <c r="AX92" s="1101"/>
      <c r="AY92" s="1101"/>
      <c r="AZ92" s="1128"/>
      <c r="BA92" s="1128"/>
      <c r="BB92" s="1128"/>
      <c r="BC92" s="1128"/>
      <c r="BD92" s="1128"/>
      <c r="BE92" s="1128"/>
      <c r="BF92" s="1101"/>
      <c r="BG92" s="1098"/>
      <c r="BH92" s="1101"/>
      <c r="BI92" s="1101"/>
      <c r="BJ92" s="1101"/>
      <c r="BK92" s="1099">
        <v>0.60821759259259256</v>
      </c>
      <c r="BL92" s="1095" t="s">
        <v>5666</v>
      </c>
      <c r="BM92" s="1095" t="s">
        <v>5666</v>
      </c>
      <c r="BN92" s="1095" t="s">
        <v>5666</v>
      </c>
      <c r="BO92" s="1096"/>
      <c r="BP92" s="1089">
        <v>0.66190972222222222</v>
      </c>
      <c r="BQ92" s="1095"/>
      <c r="BR92" s="1095"/>
      <c r="BS92" s="1095"/>
      <c r="BT92" s="1096"/>
      <c r="BU92" s="1089">
        <v>0.66694444444444445</v>
      </c>
      <c r="BV92" s="639">
        <v>5.3692129629629659E-2</v>
      </c>
      <c r="BW92" s="635">
        <v>5.0347222222222321E-3</v>
      </c>
      <c r="BX92" s="639">
        <v>5.8726851851851891E-2</v>
      </c>
      <c r="BY92" s="636">
        <v>11.640439749946111</v>
      </c>
      <c r="BZ92" s="636">
        <v>10.642491131257392</v>
      </c>
      <c r="CA92" s="758">
        <v>11.406844106463877</v>
      </c>
      <c r="CB92" s="688">
        <v>12.131423757371525</v>
      </c>
      <c r="CC92" s="645">
        <v>0.13738425925925934</v>
      </c>
      <c r="CD92" s="645">
        <v>0.14611111111111108</v>
      </c>
      <c r="CE92" s="589"/>
      <c r="CF92" s="646">
        <v>40</v>
      </c>
      <c r="CG92" s="647">
        <v>3.2972222222222221</v>
      </c>
      <c r="CH92" s="647">
        <v>3.5066666666666668</v>
      </c>
      <c r="CI92" s="595">
        <v>125</v>
      </c>
      <c r="CJ92" s="595">
        <v>-70.400000000000006</v>
      </c>
      <c r="CK92" s="648">
        <v>94.6</v>
      </c>
      <c r="CL92" s="648">
        <v>94.6</v>
      </c>
      <c r="CM92" s="648">
        <v>94.6</v>
      </c>
      <c r="CN92" s="648">
        <v>94.6</v>
      </c>
      <c r="CO92" s="648">
        <v>94.6</v>
      </c>
      <c r="CP92" s="648">
        <v>94.6</v>
      </c>
      <c r="CQ92" s="648">
        <v>94.6</v>
      </c>
      <c r="CR92" s="648">
        <v>94.6</v>
      </c>
      <c r="CS92" s="649">
        <v>94.59999999999998</v>
      </c>
    </row>
    <row r="93" spans="1:97" s="370" customFormat="1">
      <c r="A93" s="691">
        <v>17</v>
      </c>
      <c r="B93" s="692">
        <v>40</v>
      </c>
      <c r="C93" s="796">
        <v>361</v>
      </c>
      <c r="D93" s="1152" t="s">
        <v>5345</v>
      </c>
      <c r="E93" s="1152" t="s">
        <v>5346</v>
      </c>
      <c r="F93" s="767" t="s">
        <v>81</v>
      </c>
      <c r="G93" s="843"/>
      <c r="H93" s="844"/>
      <c r="I93" s="844"/>
      <c r="J93" s="641"/>
      <c r="K93" s="641"/>
      <c r="L93" s="641"/>
      <c r="M93" s="793"/>
      <c r="N93" s="793"/>
      <c r="O93" s="773"/>
      <c r="P93" s="727"/>
      <c r="Q93" s="727"/>
      <c r="R93" s="728"/>
      <c r="S93" s="728"/>
      <c r="T93" s="728"/>
      <c r="U93" s="729"/>
      <c r="V93" s="729"/>
      <c r="W93" s="1121">
        <v>0.5</v>
      </c>
      <c r="X93" s="1141">
        <v>0.55995370370370368</v>
      </c>
      <c r="Y93" s="1141">
        <v>0.5760763888888889</v>
      </c>
      <c r="Z93" s="1098">
        <v>5.9953703703703676E-2</v>
      </c>
      <c r="AA93" s="1098">
        <v>1.6122685185185226E-2</v>
      </c>
      <c r="AB93" s="1098">
        <v>7.6076388888888902E-2</v>
      </c>
      <c r="AC93" s="701">
        <v>17.374517374517374</v>
      </c>
      <c r="AD93" s="701">
        <v>13.692377909630306</v>
      </c>
      <c r="AE93" s="1102"/>
      <c r="AF93" s="1102"/>
      <c r="AG93" s="1102"/>
      <c r="AH93" s="1102"/>
      <c r="AI93" s="1102"/>
      <c r="AJ93" s="1129"/>
      <c r="AK93" s="1129"/>
      <c r="AL93" s="1129"/>
      <c r="AM93" s="1129"/>
      <c r="AN93" s="1129"/>
      <c r="AO93" s="1129"/>
      <c r="AP93" s="1102"/>
      <c r="AQ93" s="1098"/>
      <c r="AR93" s="1102"/>
      <c r="AS93" s="1102"/>
      <c r="AT93" s="1102"/>
      <c r="AU93" s="1102"/>
      <c r="AV93" s="1102"/>
      <c r="AW93" s="1102"/>
      <c r="AX93" s="1102"/>
      <c r="AY93" s="1102"/>
      <c r="AZ93" s="1129"/>
      <c r="BA93" s="1129"/>
      <c r="BB93" s="1129"/>
      <c r="BC93" s="1129"/>
      <c r="BD93" s="1129"/>
      <c r="BE93" s="1129"/>
      <c r="BF93" s="1102"/>
      <c r="BG93" s="1098"/>
      <c r="BH93" s="1102"/>
      <c r="BI93" s="1102"/>
      <c r="BJ93" s="1102"/>
      <c r="BK93" s="1121">
        <v>0.59690972222222227</v>
      </c>
      <c r="BL93" s="1140" t="s">
        <v>5666</v>
      </c>
      <c r="BM93" s="1140" t="s">
        <v>5666</v>
      </c>
      <c r="BN93" s="1140" t="s">
        <v>5666</v>
      </c>
      <c r="BO93" s="1142"/>
      <c r="BP93" s="1141"/>
      <c r="BQ93" s="1140"/>
      <c r="BR93" s="1140"/>
      <c r="BS93" s="1140"/>
      <c r="BT93" s="1142"/>
      <c r="BU93" s="1141"/>
      <c r="BV93" s="703"/>
      <c r="BW93" s="641"/>
      <c r="BX93" s="703"/>
      <c r="BY93" s="701"/>
      <c r="BZ93" s="701"/>
      <c r="CA93" s="795"/>
      <c r="CB93" s="708"/>
      <c r="CC93" s="709"/>
      <c r="CD93" s="709"/>
      <c r="CE93" s="710"/>
      <c r="CF93" s="711"/>
      <c r="CG93" s="712"/>
      <c r="CH93" s="712"/>
      <c r="CI93" s="713"/>
      <c r="CJ93" s="713"/>
      <c r="CK93" s="714"/>
      <c r="CL93" s="714"/>
      <c r="CM93" s="714"/>
      <c r="CN93" s="714"/>
      <c r="CO93" s="714"/>
      <c r="CP93" s="714"/>
      <c r="CQ93" s="714"/>
      <c r="CR93" s="714"/>
      <c r="CS93" s="715"/>
    </row>
    <row r="94" spans="1:97" s="370" customFormat="1">
      <c r="A94" s="691">
        <v>18</v>
      </c>
      <c r="B94" s="692">
        <v>40</v>
      </c>
      <c r="C94" s="796">
        <v>349</v>
      </c>
      <c r="D94" s="1152" t="s">
        <v>5347</v>
      </c>
      <c r="E94" s="1152" t="s">
        <v>5348</v>
      </c>
      <c r="F94" s="767" t="s">
        <v>81</v>
      </c>
      <c r="G94" s="843"/>
      <c r="H94" s="844"/>
      <c r="I94" s="844"/>
      <c r="J94" s="641"/>
      <c r="K94" s="641"/>
      <c r="L94" s="641"/>
      <c r="M94" s="793"/>
      <c r="N94" s="793"/>
      <c r="O94" s="773"/>
      <c r="P94" s="727"/>
      <c r="Q94" s="727"/>
      <c r="R94" s="728"/>
      <c r="S94" s="728"/>
      <c r="T94" s="728"/>
      <c r="U94" s="729"/>
      <c r="V94" s="729"/>
      <c r="W94" s="1121">
        <v>0.5</v>
      </c>
      <c r="X94" s="1141">
        <v>0.58101851851851849</v>
      </c>
      <c r="Y94" s="1141">
        <v>0</v>
      </c>
      <c r="Z94" s="1098">
        <v>8.101851851851849E-2</v>
      </c>
      <c r="AA94" s="1098"/>
      <c r="AB94" s="1098"/>
      <c r="AC94" s="701"/>
      <c r="AD94" s="701"/>
      <c r="AE94" s="1102"/>
      <c r="AF94" s="1102"/>
      <c r="AG94" s="1102"/>
      <c r="AH94" s="1102"/>
      <c r="AI94" s="1102"/>
      <c r="AJ94" s="1129"/>
      <c r="AK94" s="1129"/>
      <c r="AL94" s="1129"/>
      <c r="AM94" s="1129"/>
      <c r="AN94" s="1129"/>
      <c r="AO94" s="1129"/>
      <c r="AP94" s="1102"/>
      <c r="AQ94" s="1098"/>
      <c r="AR94" s="1102"/>
      <c r="AS94" s="1102"/>
      <c r="AT94" s="1102"/>
      <c r="AU94" s="1102"/>
      <c r="AV94" s="1102"/>
      <c r="AW94" s="1102"/>
      <c r="AX94" s="1102"/>
      <c r="AY94" s="1102"/>
      <c r="AZ94" s="1129"/>
      <c r="BA94" s="1129"/>
      <c r="BB94" s="1129"/>
      <c r="BC94" s="1129"/>
      <c r="BD94" s="1129"/>
      <c r="BE94" s="1129"/>
      <c r="BF94" s="1102"/>
      <c r="BG94" s="1098"/>
      <c r="BH94" s="1102"/>
      <c r="BI94" s="1102"/>
      <c r="BJ94" s="1102"/>
      <c r="BK94" s="1121">
        <v>2.0833333333333332E-2</v>
      </c>
      <c r="BL94" s="1140" t="s">
        <v>5666</v>
      </c>
      <c r="BM94" s="1140" t="s">
        <v>5666</v>
      </c>
      <c r="BN94" s="1140" t="s">
        <v>5666</v>
      </c>
      <c r="BO94" s="1142"/>
      <c r="BP94" s="1141"/>
      <c r="BQ94" s="1140"/>
      <c r="BR94" s="1140"/>
      <c r="BS94" s="1140"/>
      <c r="BT94" s="1142"/>
      <c r="BU94" s="1141"/>
      <c r="BV94" s="703"/>
      <c r="BW94" s="641"/>
      <c r="BX94" s="703"/>
      <c r="BY94" s="701"/>
      <c r="BZ94" s="701"/>
      <c r="CA94" s="795"/>
      <c r="CB94" s="708"/>
      <c r="CC94" s="709"/>
      <c r="CD94" s="709"/>
      <c r="CE94" s="710"/>
      <c r="CF94" s="711"/>
      <c r="CG94" s="712"/>
      <c r="CH94" s="712"/>
      <c r="CI94" s="713"/>
      <c r="CJ94" s="713"/>
      <c r="CK94" s="714"/>
      <c r="CL94" s="714"/>
      <c r="CM94" s="714"/>
      <c r="CN94" s="714"/>
      <c r="CO94" s="714"/>
      <c r="CP94" s="714"/>
      <c r="CQ94" s="714"/>
      <c r="CR94" s="714"/>
      <c r="CS94" s="715"/>
    </row>
    <row r="95" spans="1:97" s="370" customFormat="1">
      <c r="A95" s="691">
        <v>19</v>
      </c>
      <c r="B95" s="692">
        <v>40</v>
      </c>
      <c r="C95" s="796">
        <v>373</v>
      </c>
      <c r="D95" s="1152" t="s">
        <v>1992</v>
      </c>
      <c r="E95" s="1152" t="s">
        <v>5349</v>
      </c>
      <c r="F95" s="767" t="s">
        <v>81</v>
      </c>
      <c r="G95" s="843"/>
      <c r="H95" s="844"/>
      <c r="I95" s="844"/>
      <c r="J95" s="641"/>
      <c r="K95" s="641"/>
      <c r="L95" s="641"/>
      <c r="M95" s="793"/>
      <c r="N95" s="793"/>
      <c r="O95" s="773"/>
      <c r="P95" s="727"/>
      <c r="Q95" s="727"/>
      <c r="R95" s="728"/>
      <c r="S95" s="728"/>
      <c r="T95" s="728"/>
      <c r="U95" s="729"/>
      <c r="V95" s="729"/>
      <c r="W95" s="1121">
        <v>0.5</v>
      </c>
      <c r="X95" s="1141">
        <v>0.58438657407407402</v>
      </c>
      <c r="Y95" s="1141">
        <v>0.5913194444444444</v>
      </c>
      <c r="Z95" s="1098">
        <v>8.4386574074074017E-2</v>
      </c>
      <c r="AA95" s="1098">
        <v>6.9328703703703809E-3</v>
      </c>
      <c r="AB95" s="1098">
        <v>9.1319444444444398E-2</v>
      </c>
      <c r="AC95" s="701">
        <v>12.343985735838706</v>
      </c>
      <c r="AD95" s="701">
        <v>11.406844106463879</v>
      </c>
      <c r="AE95" s="1102"/>
      <c r="AF95" s="1102"/>
      <c r="AG95" s="1102"/>
      <c r="AH95" s="1102"/>
      <c r="AI95" s="1102"/>
      <c r="AJ95" s="1129"/>
      <c r="AK95" s="1129"/>
      <c r="AL95" s="1129"/>
      <c r="AM95" s="1129"/>
      <c r="AN95" s="1129"/>
      <c r="AO95" s="1129"/>
      <c r="AP95" s="1102"/>
      <c r="AQ95" s="1098"/>
      <c r="AR95" s="1102"/>
      <c r="AS95" s="1102"/>
      <c r="AT95" s="1102"/>
      <c r="AU95" s="1102"/>
      <c r="AV95" s="1102"/>
      <c r="AW95" s="1102"/>
      <c r="AX95" s="1102"/>
      <c r="AY95" s="1102"/>
      <c r="AZ95" s="1129"/>
      <c r="BA95" s="1129"/>
      <c r="BB95" s="1129"/>
      <c r="BC95" s="1129"/>
      <c r="BD95" s="1129"/>
      <c r="BE95" s="1129"/>
      <c r="BF95" s="1102"/>
      <c r="BG95" s="1098"/>
      <c r="BH95" s="1102"/>
      <c r="BI95" s="1102"/>
      <c r="BJ95" s="1102"/>
      <c r="BK95" s="1121">
        <v>0.61215277777777777</v>
      </c>
      <c r="BL95" s="1140" t="s">
        <v>5666</v>
      </c>
      <c r="BM95" s="1140" t="s">
        <v>5666</v>
      </c>
      <c r="BN95" s="1140" t="s">
        <v>5666</v>
      </c>
      <c r="BO95" s="1142"/>
      <c r="BP95" s="1141"/>
      <c r="BQ95" s="1140"/>
      <c r="BR95" s="1140"/>
      <c r="BS95" s="1140"/>
      <c r="BT95" s="1142"/>
      <c r="BU95" s="1141"/>
      <c r="BV95" s="703"/>
      <c r="BW95" s="641"/>
      <c r="BX95" s="703"/>
      <c r="BY95" s="701"/>
      <c r="BZ95" s="701"/>
      <c r="CA95" s="795"/>
      <c r="CB95" s="708"/>
      <c r="CC95" s="709"/>
      <c r="CD95" s="709"/>
      <c r="CE95" s="710"/>
      <c r="CF95" s="711"/>
      <c r="CG95" s="712"/>
      <c r="CH95" s="712"/>
      <c r="CI95" s="713"/>
      <c r="CJ95" s="713"/>
      <c r="CK95" s="714"/>
      <c r="CL95" s="714"/>
      <c r="CM95" s="714"/>
      <c r="CN95" s="714"/>
      <c r="CO95" s="714"/>
      <c r="CP95" s="714"/>
      <c r="CQ95" s="714"/>
      <c r="CR95" s="714"/>
      <c r="CS95" s="715"/>
    </row>
    <row r="96" spans="1:97" s="370" customFormat="1">
      <c r="A96" s="691">
        <v>20</v>
      </c>
      <c r="B96" s="692">
        <v>40</v>
      </c>
      <c r="C96" s="796">
        <v>303</v>
      </c>
      <c r="D96" s="1152" t="s">
        <v>400</v>
      </c>
      <c r="E96" s="1152" t="s">
        <v>5350</v>
      </c>
      <c r="F96" s="767" t="s">
        <v>123</v>
      </c>
      <c r="G96" s="843"/>
      <c r="H96" s="844"/>
      <c r="I96" s="844"/>
      <c r="J96" s="641"/>
      <c r="K96" s="641"/>
      <c r="L96" s="641"/>
      <c r="M96" s="793"/>
      <c r="N96" s="793"/>
      <c r="O96" s="773"/>
      <c r="P96" s="727"/>
      <c r="Q96" s="727"/>
      <c r="R96" s="728"/>
      <c r="S96" s="728"/>
      <c r="T96" s="728"/>
      <c r="U96" s="729"/>
      <c r="V96" s="729"/>
      <c r="W96" s="1121">
        <v>0.5</v>
      </c>
      <c r="X96" s="1141">
        <v>0.55940972222222218</v>
      </c>
      <c r="Y96" s="1141">
        <v>0.5689467592592593</v>
      </c>
      <c r="Z96" s="1098">
        <v>5.9409722222222183E-2</v>
      </c>
      <c r="AA96" s="1098">
        <v>9.5370370370371216E-3</v>
      </c>
      <c r="AB96" s="1098">
        <v>6.8946759259259305E-2</v>
      </c>
      <c r="AC96" s="701">
        <v>17.533606078316772</v>
      </c>
      <c r="AD96" s="701">
        <v>15.108275977841195</v>
      </c>
      <c r="AE96" s="1102"/>
      <c r="AF96" s="1102"/>
      <c r="AG96" s="1102"/>
      <c r="AH96" s="1102"/>
      <c r="AI96" s="1102"/>
      <c r="AJ96" s="1129"/>
      <c r="AK96" s="1129"/>
      <c r="AL96" s="1129"/>
      <c r="AM96" s="1129"/>
      <c r="AN96" s="1129"/>
      <c r="AO96" s="1129"/>
      <c r="AP96" s="1102"/>
      <c r="AQ96" s="1098"/>
      <c r="AR96" s="1102"/>
      <c r="AS96" s="1102"/>
      <c r="AT96" s="1102"/>
      <c r="AU96" s="1102"/>
      <c r="AV96" s="1102"/>
      <c r="AW96" s="1102"/>
      <c r="AX96" s="1102"/>
      <c r="AY96" s="1102"/>
      <c r="AZ96" s="1129"/>
      <c r="BA96" s="1129"/>
      <c r="BB96" s="1129"/>
      <c r="BC96" s="1129"/>
      <c r="BD96" s="1129"/>
      <c r="BE96" s="1129"/>
      <c r="BF96" s="1102"/>
      <c r="BG96" s="1098"/>
      <c r="BH96" s="1102"/>
      <c r="BI96" s="1102"/>
      <c r="BJ96" s="1102"/>
      <c r="BK96" s="1121">
        <v>0.58978009259259268</v>
      </c>
      <c r="BL96" s="1140" t="s">
        <v>5666</v>
      </c>
      <c r="BM96" s="1140" t="s">
        <v>5666</v>
      </c>
      <c r="BN96" s="1140" t="s">
        <v>5666</v>
      </c>
      <c r="BO96" s="1142"/>
      <c r="BP96" s="1141"/>
      <c r="BQ96" s="1140"/>
      <c r="BR96" s="1140"/>
      <c r="BS96" s="1140"/>
      <c r="BT96" s="1142"/>
      <c r="BU96" s="1141"/>
      <c r="BV96" s="703"/>
      <c r="BW96" s="641"/>
      <c r="BX96" s="703"/>
      <c r="BY96" s="701"/>
      <c r="BZ96" s="701"/>
      <c r="CA96" s="795"/>
      <c r="CB96" s="708"/>
      <c r="CC96" s="709"/>
      <c r="CD96" s="709"/>
      <c r="CE96" s="710"/>
      <c r="CF96" s="711"/>
      <c r="CG96" s="712"/>
      <c r="CH96" s="712"/>
      <c r="CI96" s="713"/>
      <c r="CJ96" s="713"/>
      <c r="CK96" s="714"/>
      <c r="CL96" s="714"/>
      <c r="CM96" s="714"/>
      <c r="CN96" s="714"/>
      <c r="CO96" s="714"/>
      <c r="CP96" s="714"/>
      <c r="CQ96" s="714"/>
      <c r="CR96" s="714"/>
      <c r="CS96" s="715"/>
    </row>
    <row r="97" spans="1:97" s="370" customFormat="1">
      <c r="A97" s="691">
        <v>21</v>
      </c>
      <c r="B97" s="692">
        <v>40</v>
      </c>
      <c r="C97" s="796">
        <v>318</v>
      </c>
      <c r="D97" s="1152" t="s">
        <v>5351</v>
      </c>
      <c r="E97" s="1152" t="s">
        <v>5352</v>
      </c>
      <c r="F97" s="767" t="s">
        <v>81</v>
      </c>
      <c r="G97" s="843"/>
      <c r="H97" s="844"/>
      <c r="I97" s="844"/>
      <c r="J97" s="641"/>
      <c r="K97" s="641"/>
      <c r="L97" s="641"/>
      <c r="M97" s="793"/>
      <c r="N97" s="793"/>
      <c r="O97" s="773"/>
      <c r="P97" s="727"/>
      <c r="Q97" s="727"/>
      <c r="R97" s="728"/>
      <c r="S97" s="728"/>
      <c r="T97" s="728"/>
      <c r="U97" s="729"/>
      <c r="V97" s="729"/>
      <c r="W97" s="1121">
        <v>0.5</v>
      </c>
      <c r="X97" s="1141">
        <v>0.55883101851851846</v>
      </c>
      <c r="Y97" s="1141">
        <v>0.56980324074074074</v>
      </c>
      <c r="Z97" s="1098">
        <v>5.8831018518518463E-2</v>
      </c>
      <c r="AA97" s="1098">
        <v>1.0972222222222272E-2</v>
      </c>
      <c r="AB97" s="1098">
        <v>6.9803240740740735E-2</v>
      </c>
      <c r="AC97" s="701">
        <v>17.706079087153256</v>
      </c>
      <c r="AD97" s="701">
        <v>14.922898358481183</v>
      </c>
      <c r="AE97" s="1102"/>
      <c r="AF97" s="1102"/>
      <c r="AG97" s="1102"/>
      <c r="AH97" s="1102"/>
      <c r="AI97" s="1102"/>
      <c r="AJ97" s="1129"/>
      <c r="AK97" s="1129"/>
      <c r="AL97" s="1129"/>
      <c r="AM97" s="1129"/>
      <c r="AN97" s="1129"/>
      <c r="AO97" s="1129"/>
      <c r="AP97" s="1102"/>
      <c r="AQ97" s="1098"/>
      <c r="AR97" s="1102"/>
      <c r="AS97" s="1102"/>
      <c r="AT97" s="1102"/>
      <c r="AU97" s="1102"/>
      <c r="AV97" s="1102"/>
      <c r="AW97" s="1102"/>
      <c r="AX97" s="1102"/>
      <c r="AY97" s="1102"/>
      <c r="AZ97" s="1129"/>
      <c r="BA97" s="1129"/>
      <c r="BB97" s="1129"/>
      <c r="BC97" s="1129"/>
      <c r="BD97" s="1129"/>
      <c r="BE97" s="1129"/>
      <c r="BF97" s="1102"/>
      <c r="BG97" s="1098"/>
      <c r="BH97" s="1102"/>
      <c r="BI97" s="1102"/>
      <c r="BJ97" s="1102"/>
      <c r="BK97" s="1121">
        <v>0.59063657407407411</v>
      </c>
      <c r="BL97" s="1140" t="s">
        <v>5666</v>
      </c>
      <c r="BM97" s="1140" t="s">
        <v>5666</v>
      </c>
      <c r="BN97" s="1140" t="s">
        <v>5666</v>
      </c>
      <c r="BO97" s="1142"/>
      <c r="BP97" s="1141">
        <v>0.61396990740740742</v>
      </c>
      <c r="BQ97" s="1140"/>
      <c r="BR97" s="1140"/>
      <c r="BS97" s="1140"/>
      <c r="BT97" s="1142"/>
      <c r="BU97" s="1141">
        <v>0.62186342592592592</v>
      </c>
      <c r="BV97" s="703">
        <v>2.3333333333333317E-2</v>
      </c>
      <c r="BW97" s="641">
        <v>7.8935185185184942E-3</v>
      </c>
      <c r="BX97" s="703">
        <v>3.1226851851851811E-2</v>
      </c>
      <c r="BY97" s="701">
        <v>26.785714285714285</v>
      </c>
      <c r="BZ97" s="701">
        <v>20.014825796886583</v>
      </c>
      <c r="CA97" s="795"/>
      <c r="CB97" s="708"/>
      <c r="CC97" s="709"/>
      <c r="CD97" s="709"/>
      <c r="CE97" s="710"/>
      <c r="CF97" s="711"/>
      <c r="CG97" s="712"/>
      <c r="CH97" s="712"/>
      <c r="CI97" s="713"/>
      <c r="CJ97" s="713"/>
      <c r="CK97" s="714"/>
      <c r="CL97" s="714"/>
      <c r="CM97" s="714"/>
      <c r="CN97" s="714"/>
      <c r="CO97" s="714"/>
      <c r="CP97" s="714"/>
      <c r="CQ97" s="714"/>
      <c r="CR97" s="714"/>
      <c r="CS97" s="715"/>
    </row>
    <row r="98" spans="1:97" s="370" customFormat="1">
      <c r="A98" s="691">
        <v>22</v>
      </c>
      <c r="B98" s="692">
        <v>40</v>
      </c>
      <c r="C98" s="796">
        <v>338</v>
      </c>
      <c r="D98" s="1152" t="s">
        <v>5353</v>
      </c>
      <c r="E98" s="1152" t="s">
        <v>5354</v>
      </c>
      <c r="F98" s="767" t="s">
        <v>123</v>
      </c>
      <c r="G98" s="843"/>
      <c r="H98" s="844"/>
      <c r="I98" s="844"/>
      <c r="J98" s="641"/>
      <c r="K98" s="641"/>
      <c r="L98" s="641"/>
      <c r="M98" s="793"/>
      <c r="N98" s="793"/>
      <c r="O98" s="773"/>
      <c r="P98" s="727"/>
      <c r="Q98" s="727"/>
      <c r="R98" s="728"/>
      <c r="S98" s="728"/>
      <c r="T98" s="728"/>
      <c r="U98" s="729"/>
      <c r="V98" s="729"/>
      <c r="W98" s="1121">
        <v>0.5</v>
      </c>
      <c r="X98" s="1141">
        <v>0.55943287037037037</v>
      </c>
      <c r="Y98" s="1141">
        <v>0.57541666666666669</v>
      </c>
      <c r="Z98" s="1098">
        <v>5.9432870370370372E-2</v>
      </c>
      <c r="AA98" s="1098">
        <v>1.5983796296296315E-2</v>
      </c>
      <c r="AB98" s="1098">
        <v>7.5416666666666687E-2</v>
      </c>
      <c r="AC98" s="701">
        <v>17.526777020447906</v>
      </c>
      <c r="AD98" s="701">
        <v>13.812154696132596</v>
      </c>
      <c r="AE98" s="1102"/>
      <c r="AF98" s="1102"/>
      <c r="AG98" s="1102"/>
      <c r="AH98" s="1102"/>
      <c r="AI98" s="1102"/>
      <c r="AJ98" s="1129"/>
      <c r="AK98" s="1129"/>
      <c r="AL98" s="1129"/>
      <c r="AM98" s="1129"/>
      <c r="AN98" s="1129"/>
      <c r="AO98" s="1129"/>
      <c r="AP98" s="1102"/>
      <c r="AQ98" s="1098"/>
      <c r="AR98" s="1102"/>
      <c r="AS98" s="1102"/>
      <c r="AT98" s="1102"/>
      <c r="AU98" s="1102"/>
      <c r="AV98" s="1102"/>
      <c r="AW98" s="1102"/>
      <c r="AX98" s="1102"/>
      <c r="AY98" s="1102"/>
      <c r="AZ98" s="1129"/>
      <c r="BA98" s="1129"/>
      <c r="BB98" s="1129"/>
      <c r="BC98" s="1129"/>
      <c r="BD98" s="1129"/>
      <c r="BE98" s="1129"/>
      <c r="BF98" s="1102"/>
      <c r="BG98" s="1098"/>
      <c r="BH98" s="1102"/>
      <c r="BI98" s="1102"/>
      <c r="BJ98" s="1102"/>
      <c r="BK98" s="1121">
        <v>0.59625000000000006</v>
      </c>
      <c r="BL98" s="1140" t="s">
        <v>5666</v>
      </c>
      <c r="BM98" s="1140" t="s">
        <v>5666</v>
      </c>
      <c r="BN98" s="1140" t="s">
        <v>5666</v>
      </c>
      <c r="BO98" s="1142"/>
      <c r="BP98" s="1141"/>
      <c r="BQ98" s="1140"/>
      <c r="BR98" s="1140"/>
      <c r="BS98" s="1140"/>
      <c r="BT98" s="1142"/>
      <c r="BU98" s="1141"/>
      <c r="BV98" s="703"/>
      <c r="BW98" s="641"/>
      <c r="BX98" s="703"/>
      <c r="BY98" s="701"/>
      <c r="BZ98" s="701"/>
      <c r="CA98" s="795"/>
      <c r="CB98" s="708"/>
      <c r="CC98" s="709"/>
      <c r="CD98" s="709"/>
      <c r="CE98" s="710"/>
      <c r="CF98" s="711"/>
      <c r="CG98" s="712"/>
      <c r="CH98" s="712"/>
      <c r="CI98" s="713"/>
      <c r="CJ98" s="713"/>
      <c r="CK98" s="714"/>
      <c r="CL98" s="714"/>
      <c r="CM98" s="714"/>
      <c r="CN98" s="714"/>
      <c r="CO98" s="714"/>
      <c r="CP98" s="714"/>
      <c r="CQ98" s="714"/>
      <c r="CR98" s="714"/>
      <c r="CS98" s="715"/>
    </row>
    <row r="99" spans="1:97" s="370" customFormat="1">
      <c r="A99" s="691">
        <v>23</v>
      </c>
      <c r="B99" s="692">
        <v>40</v>
      </c>
      <c r="C99" s="796">
        <v>363</v>
      </c>
      <c r="D99" s="1152" t="s">
        <v>5355</v>
      </c>
      <c r="E99" s="1152" t="s">
        <v>5356</v>
      </c>
      <c r="F99" s="767" t="s">
        <v>81</v>
      </c>
      <c r="G99" s="843"/>
      <c r="H99" s="844"/>
      <c r="I99" s="844"/>
      <c r="J99" s="641"/>
      <c r="K99" s="641"/>
      <c r="L99" s="641"/>
      <c r="M99" s="793"/>
      <c r="N99" s="793"/>
      <c r="O99" s="773"/>
      <c r="P99" s="727"/>
      <c r="Q99" s="727"/>
      <c r="R99" s="728"/>
      <c r="S99" s="728"/>
      <c r="T99" s="728"/>
      <c r="U99" s="729"/>
      <c r="V99" s="729"/>
      <c r="W99" s="1121">
        <v>0.5</v>
      </c>
      <c r="X99" s="1141">
        <v>0.55729166666666663</v>
      </c>
      <c r="Y99" s="1141">
        <v>0.57040509259259264</v>
      </c>
      <c r="Z99" s="1098">
        <v>5.729166666666663E-2</v>
      </c>
      <c r="AA99" s="1098">
        <v>1.3113425925926014E-2</v>
      </c>
      <c r="AB99" s="1098">
        <v>7.0405092592592644E-2</v>
      </c>
      <c r="AC99" s="701">
        <v>18.181818181818183</v>
      </c>
      <c r="AD99" s="701">
        <v>14.795331251027452</v>
      </c>
      <c r="AE99" s="1102"/>
      <c r="AF99" s="1102"/>
      <c r="AG99" s="1102"/>
      <c r="AH99" s="1102"/>
      <c r="AI99" s="1102"/>
      <c r="AJ99" s="1129"/>
      <c r="AK99" s="1129"/>
      <c r="AL99" s="1129"/>
      <c r="AM99" s="1129"/>
      <c r="AN99" s="1129"/>
      <c r="AO99" s="1129"/>
      <c r="AP99" s="1102"/>
      <c r="AQ99" s="1098"/>
      <c r="AR99" s="1102"/>
      <c r="AS99" s="1102"/>
      <c r="AT99" s="1102"/>
      <c r="AU99" s="1102"/>
      <c r="AV99" s="1102"/>
      <c r="AW99" s="1102"/>
      <c r="AX99" s="1102"/>
      <c r="AY99" s="1102"/>
      <c r="AZ99" s="1129"/>
      <c r="BA99" s="1129"/>
      <c r="BB99" s="1129"/>
      <c r="BC99" s="1129"/>
      <c r="BD99" s="1129"/>
      <c r="BE99" s="1129"/>
      <c r="BF99" s="1102"/>
      <c r="BG99" s="1098"/>
      <c r="BH99" s="1102"/>
      <c r="BI99" s="1102"/>
      <c r="BJ99" s="1102"/>
      <c r="BK99" s="1121">
        <v>0.59123842592592601</v>
      </c>
      <c r="BL99" s="1140" t="s">
        <v>5666</v>
      </c>
      <c r="BM99" s="1140" t="s">
        <v>5666</v>
      </c>
      <c r="BN99" s="1140" t="s">
        <v>5666</v>
      </c>
      <c r="BO99" s="1142"/>
      <c r="BP99" s="1141">
        <v>0.62268518518518523</v>
      </c>
      <c r="BQ99" s="1140"/>
      <c r="BR99" s="1140"/>
      <c r="BS99" s="1140"/>
      <c r="BT99" s="1142"/>
      <c r="BU99" s="1141">
        <v>0.62805555555555559</v>
      </c>
      <c r="BV99" s="703">
        <v>3.1446759259259216E-2</v>
      </c>
      <c r="BW99" s="641">
        <v>5.3703703703703587E-3</v>
      </c>
      <c r="BX99" s="703">
        <v>3.6817129629629575E-2</v>
      </c>
      <c r="BY99" s="701">
        <v>19.874861980125139</v>
      </c>
      <c r="BZ99" s="701">
        <v>16.975793775542282</v>
      </c>
      <c r="CA99" s="795"/>
      <c r="CB99" s="708"/>
      <c r="CC99" s="709"/>
      <c r="CD99" s="709"/>
      <c r="CE99" s="710"/>
      <c r="CF99" s="711"/>
      <c r="CG99" s="712"/>
      <c r="CH99" s="712"/>
      <c r="CI99" s="713"/>
      <c r="CJ99" s="713"/>
      <c r="CK99" s="714"/>
      <c r="CL99" s="714"/>
      <c r="CM99" s="714"/>
      <c r="CN99" s="714"/>
      <c r="CO99" s="714"/>
      <c r="CP99" s="714"/>
      <c r="CQ99" s="714"/>
      <c r="CR99" s="714"/>
      <c r="CS99" s="715"/>
    </row>
    <row r="100" spans="1:97" s="370" customFormat="1">
      <c r="A100" s="691">
        <v>24</v>
      </c>
      <c r="B100" s="692">
        <v>40</v>
      </c>
      <c r="C100" s="796">
        <v>309</v>
      </c>
      <c r="D100" s="1152" t="s">
        <v>5357</v>
      </c>
      <c r="E100" s="1152" t="s">
        <v>5358</v>
      </c>
      <c r="F100" s="767" t="s">
        <v>123</v>
      </c>
      <c r="G100" s="843"/>
      <c r="H100" s="844"/>
      <c r="I100" s="844"/>
      <c r="J100" s="641"/>
      <c r="K100" s="641"/>
      <c r="L100" s="641"/>
      <c r="M100" s="793"/>
      <c r="N100" s="793"/>
      <c r="O100" s="773"/>
      <c r="P100" s="727"/>
      <c r="Q100" s="727"/>
      <c r="R100" s="728"/>
      <c r="S100" s="728"/>
      <c r="T100" s="728"/>
      <c r="U100" s="729"/>
      <c r="V100" s="729"/>
      <c r="W100" s="1121">
        <v>0.5</v>
      </c>
      <c r="X100" s="1141">
        <v>0.56163194444444442</v>
      </c>
      <c r="Y100" s="1141">
        <v>0.57916666666666672</v>
      </c>
      <c r="Z100" s="1098">
        <v>6.163194444444442E-2</v>
      </c>
      <c r="AA100" s="1098">
        <v>1.7534722222222299E-2</v>
      </c>
      <c r="AB100" s="1098">
        <v>7.9166666666666718E-2</v>
      </c>
      <c r="AC100" s="701">
        <v>16.901408450704224</v>
      </c>
      <c r="AD100" s="701">
        <v>13.157894736842106</v>
      </c>
      <c r="AE100" s="1102"/>
      <c r="AF100" s="1102"/>
      <c r="AG100" s="1102"/>
      <c r="AH100" s="1102"/>
      <c r="AI100" s="1102"/>
      <c r="AJ100" s="1129"/>
      <c r="AK100" s="1129"/>
      <c r="AL100" s="1129"/>
      <c r="AM100" s="1129"/>
      <c r="AN100" s="1129"/>
      <c r="AO100" s="1129"/>
      <c r="AP100" s="1102"/>
      <c r="AQ100" s="1098"/>
      <c r="AR100" s="1102"/>
      <c r="AS100" s="1102"/>
      <c r="AT100" s="1102"/>
      <c r="AU100" s="1102"/>
      <c r="AV100" s="1102"/>
      <c r="AW100" s="1102"/>
      <c r="AX100" s="1102"/>
      <c r="AY100" s="1102"/>
      <c r="AZ100" s="1129"/>
      <c r="BA100" s="1129"/>
      <c r="BB100" s="1129"/>
      <c r="BC100" s="1129"/>
      <c r="BD100" s="1129"/>
      <c r="BE100" s="1129"/>
      <c r="BF100" s="1102"/>
      <c r="BG100" s="1098"/>
      <c r="BH100" s="1102"/>
      <c r="BI100" s="1102"/>
      <c r="BJ100" s="1102"/>
      <c r="BK100" s="1121">
        <v>0.60000000000000009</v>
      </c>
      <c r="BL100" s="1140" t="s">
        <v>5666</v>
      </c>
      <c r="BM100" s="1140" t="s">
        <v>5666</v>
      </c>
      <c r="BN100" s="1140" t="s">
        <v>5666</v>
      </c>
      <c r="BO100" s="1142"/>
      <c r="BP100" s="1141"/>
      <c r="BQ100" s="1140"/>
      <c r="BR100" s="1140"/>
      <c r="BS100" s="1140"/>
      <c r="BT100" s="1142"/>
      <c r="BU100" s="1141"/>
      <c r="BV100" s="703"/>
      <c r="BW100" s="641"/>
      <c r="BX100" s="703"/>
      <c r="BY100" s="701"/>
      <c r="BZ100" s="701"/>
      <c r="CA100" s="795"/>
      <c r="CB100" s="708"/>
      <c r="CC100" s="709"/>
      <c r="CD100" s="709"/>
      <c r="CE100" s="710"/>
      <c r="CF100" s="711"/>
      <c r="CG100" s="712"/>
      <c r="CH100" s="712"/>
      <c r="CI100" s="713"/>
      <c r="CJ100" s="713"/>
      <c r="CK100" s="714"/>
      <c r="CL100" s="714"/>
      <c r="CM100" s="714"/>
      <c r="CN100" s="714"/>
      <c r="CO100" s="714"/>
      <c r="CP100" s="714"/>
      <c r="CQ100" s="714"/>
      <c r="CR100" s="714"/>
      <c r="CS100" s="715"/>
    </row>
    <row r="101" spans="1:97" s="370" customFormat="1">
      <c r="A101" s="691">
        <v>25</v>
      </c>
      <c r="B101" s="692">
        <v>40</v>
      </c>
      <c r="C101" s="796">
        <v>342</v>
      </c>
      <c r="D101" s="1152" t="s">
        <v>4331</v>
      </c>
      <c r="E101" s="1152" t="s">
        <v>5359</v>
      </c>
      <c r="F101" s="767" t="s">
        <v>81</v>
      </c>
      <c r="G101" s="843"/>
      <c r="H101" s="844"/>
      <c r="I101" s="844"/>
      <c r="J101" s="641"/>
      <c r="K101" s="641"/>
      <c r="L101" s="641"/>
      <c r="M101" s="793"/>
      <c r="N101" s="793"/>
      <c r="O101" s="773"/>
      <c r="P101" s="727"/>
      <c r="Q101" s="727"/>
      <c r="R101" s="728"/>
      <c r="S101" s="728"/>
      <c r="T101" s="728"/>
      <c r="U101" s="729"/>
      <c r="V101" s="729"/>
      <c r="W101" s="1121">
        <v>0.5</v>
      </c>
      <c r="X101" s="1141">
        <v>0.55810185185185179</v>
      </c>
      <c r="Y101" s="1141">
        <v>0.56482638888888892</v>
      </c>
      <c r="Z101" s="1098">
        <v>5.8101851851851793E-2</v>
      </c>
      <c r="AA101" s="1098">
        <v>6.724537037037126E-3</v>
      </c>
      <c r="AB101" s="1098">
        <v>6.4826388888888919E-2</v>
      </c>
      <c r="AC101" s="701">
        <v>17.928286852589643</v>
      </c>
      <c r="AD101" s="701">
        <v>16.068559185859666</v>
      </c>
      <c r="AE101" s="1102"/>
      <c r="AF101" s="1102"/>
      <c r="AG101" s="1102"/>
      <c r="AH101" s="1102"/>
      <c r="AI101" s="1102"/>
      <c r="AJ101" s="1129"/>
      <c r="AK101" s="1129"/>
      <c r="AL101" s="1129"/>
      <c r="AM101" s="1129"/>
      <c r="AN101" s="1129"/>
      <c r="AO101" s="1129"/>
      <c r="AP101" s="1102"/>
      <c r="AQ101" s="1098"/>
      <c r="AR101" s="1102"/>
      <c r="AS101" s="1102"/>
      <c r="AT101" s="1102"/>
      <c r="AU101" s="1102"/>
      <c r="AV101" s="1102"/>
      <c r="AW101" s="1102"/>
      <c r="AX101" s="1102"/>
      <c r="AY101" s="1102"/>
      <c r="AZ101" s="1129"/>
      <c r="BA101" s="1129"/>
      <c r="BB101" s="1129"/>
      <c r="BC101" s="1129"/>
      <c r="BD101" s="1129"/>
      <c r="BE101" s="1129"/>
      <c r="BF101" s="1102"/>
      <c r="BG101" s="1098"/>
      <c r="BH101" s="1102"/>
      <c r="BI101" s="1102"/>
      <c r="BJ101" s="1102"/>
      <c r="BK101" s="1121">
        <v>0.58565972222222229</v>
      </c>
      <c r="BL101" s="1140" t="s">
        <v>5666</v>
      </c>
      <c r="BM101" s="1140" t="s">
        <v>5666</v>
      </c>
      <c r="BN101" s="1140" t="s">
        <v>5666</v>
      </c>
      <c r="BO101" s="1142"/>
      <c r="BP101" s="1141"/>
      <c r="BQ101" s="1140"/>
      <c r="BR101" s="1140"/>
      <c r="BS101" s="1140"/>
      <c r="BT101" s="1142"/>
      <c r="BU101" s="1141"/>
      <c r="BV101" s="703"/>
      <c r="BW101" s="641"/>
      <c r="BX101" s="703"/>
      <c r="BY101" s="701"/>
      <c r="BZ101" s="701"/>
      <c r="CA101" s="795"/>
      <c r="CB101" s="708"/>
      <c r="CC101" s="709"/>
      <c r="CD101" s="709"/>
      <c r="CE101" s="710"/>
      <c r="CF101" s="711"/>
      <c r="CG101" s="712"/>
      <c r="CH101" s="712"/>
      <c r="CI101" s="713"/>
      <c r="CJ101" s="713"/>
      <c r="CK101" s="714"/>
      <c r="CL101" s="714"/>
      <c r="CM101" s="714"/>
      <c r="CN101" s="714"/>
      <c r="CO101" s="714"/>
      <c r="CP101" s="714"/>
      <c r="CQ101" s="714"/>
      <c r="CR101" s="714"/>
      <c r="CS101" s="715"/>
    </row>
    <row r="102" spans="1:97" s="370" customFormat="1">
      <c r="A102" s="691">
        <v>26</v>
      </c>
      <c r="B102" s="692">
        <v>40</v>
      </c>
      <c r="C102" s="796">
        <v>359</v>
      </c>
      <c r="D102" s="1152" t="s">
        <v>5360</v>
      </c>
      <c r="E102" s="1152" t="s">
        <v>3524</v>
      </c>
      <c r="F102" s="767" t="s">
        <v>5252</v>
      </c>
      <c r="G102" s="843"/>
      <c r="H102" s="844"/>
      <c r="I102" s="844"/>
      <c r="J102" s="641"/>
      <c r="K102" s="641"/>
      <c r="L102" s="641"/>
      <c r="M102" s="793"/>
      <c r="N102" s="793"/>
      <c r="O102" s="773"/>
      <c r="P102" s="727"/>
      <c r="Q102" s="727"/>
      <c r="R102" s="728"/>
      <c r="S102" s="728"/>
      <c r="T102" s="728"/>
      <c r="U102" s="729"/>
      <c r="V102" s="729"/>
      <c r="W102" s="1121">
        <v>0.5</v>
      </c>
      <c r="X102" s="1141">
        <v>0.56079861111111107</v>
      </c>
      <c r="Y102" s="1141">
        <v>0.56784722222222228</v>
      </c>
      <c r="Z102" s="1098">
        <v>6.0798611111111067E-2</v>
      </c>
      <c r="AA102" s="1098">
        <v>7.0486111111112137E-3</v>
      </c>
      <c r="AB102" s="1098">
        <v>6.7847222222222281E-2</v>
      </c>
      <c r="AC102" s="701">
        <v>17.133066818960593</v>
      </c>
      <c r="AD102" s="701">
        <v>15.353121801432957</v>
      </c>
      <c r="AE102" s="1102"/>
      <c r="AF102" s="1102"/>
      <c r="AG102" s="1102"/>
      <c r="AH102" s="1102"/>
      <c r="AI102" s="1102"/>
      <c r="AJ102" s="1129"/>
      <c r="AK102" s="1129"/>
      <c r="AL102" s="1129"/>
      <c r="AM102" s="1129"/>
      <c r="AN102" s="1129"/>
      <c r="AO102" s="1129"/>
      <c r="AP102" s="1102"/>
      <c r="AQ102" s="1098"/>
      <c r="AR102" s="1102"/>
      <c r="AS102" s="1102"/>
      <c r="AT102" s="1102"/>
      <c r="AU102" s="1102"/>
      <c r="AV102" s="1102"/>
      <c r="AW102" s="1102"/>
      <c r="AX102" s="1102"/>
      <c r="AY102" s="1102"/>
      <c r="AZ102" s="1129"/>
      <c r="BA102" s="1129"/>
      <c r="BB102" s="1129"/>
      <c r="BC102" s="1129"/>
      <c r="BD102" s="1129"/>
      <c r="BE102" s="1129"/>
      <c r="BF102" s="1102"/>
      <c r="BG102" s="1098"/>
      <c r="BH102" s="1102"/>
      <c r="BI102" s="1102"/>
      <c r="BJ102" s="1102"/>
      <c r="BK102" s="1121">
        <v>0.58868055555555565</v>
      </c>
      <c r="BL102" s="1140" t="s">
        <v>5666</v>
      </c>
      <c r="BM102" s="1140" t="s">
        <v>5666</v>
      </c>
      <c r="BN102" s="1140" t="s">
        <v>5666</v>
      </c>
      <c r="BO102" s="1142"/>
      <c r="BP102" s="1141"/>
      <c r="BQ102" s="1140"/>
      <c r="BR102" s="1140"/>
      <c r="BS102" s="1140"/>
      <c r="BT102" s="1142"/>
      <c r="BU102" s="1141"/>
      <c r="BV102" s="703"/>
      <c r="BW102" s="641"/>
      <c r="BX102" s="703"/>
      <c r="BY102" s="701"/>
      <c r="BZ102" s="701"/>
      <c r="CA102" s="795"/>
      <c r="CB102" s="708"/>
      <c r="CC102" s="709"/>
      <c r="CD102" s="709"/>
      <c r="CE102" s="710"/>
      <c r="CF102" s="711">
        <v>40</v>
      </c>
      <c r="CG102" s="712">
        <v>0</v>
      </c>
      <c r="CH102" s="712"/>
      <c r="CI102" s="713"/>
      <c r="CJ102" s="713"/>
      <c r="CK102" s="714"/>
      <c r="CL102" s="714"/>
      <c r="CM102" s="714"/>
      <c r="CN102" s="714"/>
      <c r="CO102" s="714"/>
      <c r="CP102" s="714"/>
      <c r="CQ102" s="714"/>
      <c r="CR102" s="714"/>
      <c r="CS102" s="715"/>
    </row>
    <row r="103" spans="1:97" s="370" customFormat="1">
      <c r="A103" s="691">
        <v>27</v>
      </c>
      <c r="B103" s="692">
        <v>40</v>
      </c>
      <c r="C103" s="796">
        <v>347</v>
      </c>
      <c r="D103" s="1152" t="s">
        <v>5361</v>
      </c>
      <c r="E103" s="1152" t="s">
        <v>413</v>
      </c>
      <c r="F103" s="767" t="s">
        <v>83</v>
      </c>
      <c r="G103" s="843"/>
      <c r="H103" s="844"/>
      <c r="I103" s="844"/>
      <c r="J103" s="641"/>
      <c r="K103" s="641"/>
      <c r="L103" s="641"/>
      <c r="M103" s="793"/>
      <c r="N103" s="793"/>
      <c r="O103" s="773"/>
      <c r="P103" s="727"/>
      <c r="Q103" s="727"/>
      <c r="R103" s="728"/>
      <c r="S103" s="728"/>
      <c r="T103" s="728"/>
      <c r="U103" s="729"/>
      <c r="V103" s="729"/>
      <c r="W103" s="1121">
        <v>0.5</v>
      </c>
      <c r="X103" s="1141">
        <v>0.63436342592592598</v>
      </c>
      <c r="Y103" s="1141">
        <v>0</v>
      </c>
      <c r="Z103" s="1098">
        <v>0.13436342592592598</v>
      </c>
      <c r="AA103" s="1098"/>
      <c r="AB103" s="1098"/>
      <c r="AC103" s="701"/>
      <c r="AD103" s="701"/>
      <c r="AE103" s="1102"/>
      <c r="AF103" s="1102"/>
      <c r="AG103" s="1102"/>
      <c r="AH103" s="1102"/>
      <c r="AI103" s="1102"/>
      <c r="AJ103" s="1129"/>
      <c r="AK103" s="1129"/>
      <c r="AL103" s="1129"/>
      <c r="AM103" s="1129"/>
      <c r="AN103" s="1129"/>
      <c r="AO103" s="1129"/>
      <c r="AP103" s="1102"/>
      <c r="AQ103" s="1098"/>
      <c r="AR103" s="1102"/>
      <c r="AS103" s="1102"/>
      <c r="AT103" s="1102"/>
      <c r="AU103" s="1102"/>
      <c r="AV103" s="1102"/>
      <c r="AW103" s="1102"/>
      <c r="AX103" s="1102"/>
      <c r="AY103" s="1102"/>
      <c r="AZ103" s="1129"/>
      <c r="BA103" s="1129"/>
      <c r="BB103" s="1129"/>
      <c r="BC103" s="1129"/>
      <c r="BD103" s="1129"/>
      <c r="BE103" s="1129"/>
      <c r="BF103" s="1102"/>
      <c r="BG103" s="1098"/>
      <c r="BH103" s="1102"/>
      <c r="BI103" s="1102"/>
      <c r="BJ103" s="1102"/>
      <c r="BK103" s="1121">
        <v>2.0833333333333332E-2</v>
      </c>
      <c r="BL103" s="1140" t="s">
        <v>5666</v>
      </c>
      <c r="BM103" s="1140" t="s">
        <v>5666</v>
      </c>
      <c r="BN103" s="1140" t="s">
        <v>5666</v>
      </c>
      <c r="BO103" s="1142"/>
      <c r="BP103" s="1141"/>
      <c r="BQ103" s="1140"/>
      <c r="BR103" s="1140"/>
      <c r="BS103" s="1140"/>
      <c r="BT103" s="1142"/>
      <c r="BU103" s="1141"/>
      <c r="BV103" s="706"/>
      <c r="BW103" s="707"/>
      <c r="BX103" s="706"/>
      <c r="BY103" s="699"/>
      <c r="BZ103" s="699"/>
      <c r="CA103" s="699"/>
      <c r="CB103" s="708"/>
      <c r="CC103" s="709"/>
      <c r="CD103" s="709"/>
      <c r="CE103" s="710"/>
      <c r="CF103" s="848"/>
      <c r="CG103" s="712"/>
      <c r="CH103" s="712"/>
      <c r="CI103" s="713"/>
      <c r="CJ103" s="713"/>
      <c r="CK103" s="714"/>
      <c r="CL103" s="714"/>
      <c r="CM103" s="714"/>
      <c r="CN103" s="714"/>
      <c r="CO103" s="714"/>
      <c r="CP103" s="714"/>
      <c r="CQ103" s="714"/>
      <c r="CR103" s="714"/>
      <c r="CS103" s="715"/>
    </row>
    <row r="104" spans="1:97" s="370" customFormat="1">
      <c r="A104" s="691">
        <v>28</v>
      </c>
      <c r="B104" s="692">
        <v>40</v>
      </c>
      <c r="C104" s="796">
        <v>306</v>
      </c>
      <c r="D104" s="1152" t="s">
        <v>5362</v>
      </c>
      <c r="E104" s="1152" t="s">
        <v>5326</v>
      </c>
      <c r="F104" s="767" t="s">
        <v>83</v>
      </c>
      <c r="G104" s="843"/>
      <c r="H104" s="844"/>
      <c r="I104" s="844"/>
      <c r="J104" s="641"/>
      <c r="K104" s="641"/>
      <c r="L104" s="641"/>
      <c r="M104" s="793"/>
      <c r="N104" s="793"/>
      <c r="O104" s="773"/>
      <c r="P104" s="727"/>
      <c r="Q104" s="727"/>
      <c r="R104" s="728"/>
      <c r="S104" s="728"/>
      <c r="T104" s="728"/>
      <c r="U104" s="729"/>
      <c r="V104" s="729"/>
      <c r="W104" s="1121">
        <v>0.5</v>
      </c>
      <c r="X104" s="1141">
        <v>0.60100694444444447</v>
      </c>
      <c r="Y104" s="1141">
        <v>0.60549768518518521</v>
      </c>
      <c r="Z104" s="1098">
        <v>0.10100694444444447</v>
      </c>
      <c r="AA104" s="1098">
        <v>4.4907407407407396E-3</v>
      </c>
      <c r="AB104" s="1098">
        <v>0.10549768518518521</v>
      </c>
      <c r="AC104" s="701">
        <v>10.312822275696117</v>
      </c>
      <c r="AD104" s="701">
        <v>9.873834339001645</v>
      </c>
      <c r="AE104" s="1102"/>
      <c r="AF104" s="1102"/>
      <c r="AG104" s="1102"/>
      <c r="AH104" s="1102"/>
      <c r="AI104" s="1102"/>
      <c r="AJ104" s="1129"/>
      <c r="AK104" s="1129"/>
      <c r="AL104" s="1129"/>
      <c r="AM104" s="1129"/>
      <c r="AN104" s="1129"/>
      <c r="AO104" s="1129"/>
      <c r="AP104" s="1102"/>
      <c r="AQ104" s="1098"/>
      <c r="AR104" s="1102"/>
      <c r="AS104" s="1102"/>
      <c r="AT104" s="1102"/>
      <c r="AU104" s="1102"/>
      <c r="AV104" s="1102"/>
      <c r="AW104" s="1102"/>
      <c r="AX104" s="1102"/>
      <c r="AY104" s="1102"/>
      <c r="AZ104" s="1129"/>
      <c r="BA104" s="1129"/>
      <c r="BB104" s="1129"/>
      <c r="BC104" s="1129"/>
      <c r="BD104" s="1129"/>
      <c r="BE104" s="1129"/>
      <c r="BF104" s="1102"/>
      <c r="BG104" s="1098"/>
      <c r="BH104" s="1102"/>
      <c r="BI104" s="1102"/>
      <c r="BJ104" s="1102"/>
      <c r="BK104" s="1121">
        <v>0.62633101851851858</v>
      </c>
      <c r="BL104" s="1140" t="s">
        <v>5666</v>
      </c>
      <c r="BM104" s="1140" t="s">
        <v>5666</v>
      </c>
      <c r="BN104" s="1140" t="s">
        <v>5666</v>
      </c>
      <c r="BO104" s="1142"/>
      <c r="BP104" s="1141"/>
      <c r="BQ104" s="1140"/>
      <c r="BR104" s="1140"/>
      <c r="BS104" s="1140"/>
      <c r="BT104" s="1142"/>
      <c r="BU104" s="1141"/>
      <c r="BV104" s="706"/>
      <c r="BW104" s="707"/>
      <c r="BX104" s="706"/>
      <c r="BY104" s="699"/>
      <c r="BZ104" s="699"/>
      <c r="CA104" s="699"/>
      <c r="CB104" s="708"/>
      <c r="CC104" s="709"/>
      <c r="CD104" s="709"/>
      <c r="CE104" s="710"/>
      <c r="CF104" s="848"/>
      <c r="CG104" s="712"/>
      <c r="CH104" s="712"/>
      <c r="CI104" s="713"/>
      <c r="CJ104" s="713"/>
      <c r="CK104" s="714"/>
      <c r="CL104" s="714"/>
      <c r="CM104" s="714"/>
      <c r="CN104" s="714"/>
      <c r="CO104" s="714"/>
      <c r="CP104" s="714"/>
      <c r="CQ104" s="714"/>
      <c r="CR104" s="714"/>
      <c r="CS104" s="715"/>
    </row>
    <row r="105" spans="1:97">
      <c r="A105" s="855" t="s">
        <v>0</v>
      </c>
      <c r="B105" s="856">
        <v>40</v>
      </c>
      <c r="C105" s="857" t="s">
        <v>55</v>
      </c>
      <c r="D105" s="1151"/>
      <c r="E105" s="1151"/>
      <c r="F105" s="857"/>
      <c r="G105" s="858"/>
      <c r="H105" s="859"/>
      <c r="I105" s="859"/>
      <c r="J105" s="860"/>
      <c r="K105" s="860"/>
      <c r="L105" s="860"/>
      <c r="M105" s="861"/>
      <c r="N105" s="861"/>
      <c r="O105" s="868"/>
      <c r="P105" s="864"/>
      <c r="Q105" s="864"/>
      <c r="R105" s="864"/>
      <c r="S105" s="871"/>
      <c r="T105" s="868"/>
      <c r="U105" s="868"/>
      <c r="V105" s="868"/>
      <c r="W105" s="1092"/>
      <c r="X105" s="1092"/>
      <c r="Y105" s="1092"/>
      <c r="Z105" s="1092"/>
      <c r="AA105" s="1125"/>
      <c r="AB105" s="1092"/>
      <c r="AC105" s="1154"/>
      <c r="AD105" s="1154"/>
      <c r="AE105" s="1092"/>
      <c r="AF105" s="1092"/>
      <c r="AG105" s="1092"/>
      <c r="AH105" s="1092"/>
      <c r="AI105" s="1092"/>
      <c r="AJ105" s="1092"/>
      <c r="AK105" s="1092"/>
      <c r="AL105" s="1092"/>
      <c r="AM105" s="1092"/>
      <c r="AN105" s="1092"/>
      <c r="AO105" s="1092"/>
      <c r="AP105" s="1092"/>
      <c r="AQ105" s="1126"/>
      <c r="AR105" s="1092"/>
      <c r="AS105" s="1092"/>
      <c r="AT105" s="1092"/>
      <c r="AU105" s="1092"/>
      <c r="AV105" s="1092"/>
      <c r="AW105" s="1092"/>
      <c r="AX105" s="1092"/>
      <c r="AY105" s="1092"/>
      <c r="AZ105" s="1127"/>
      <c r="BA105" s="1127"/>
      <c r="BB105" s="1127"/>
      <c r="BC105" s="1127"/>
      <c r="BD105" s="1127"/>
      <c r="BE105" s="1127"/>
      <c r="BF105" s="1092"/>
      <c r="BG105" s="1125"/>
      <c r="BH105" s="1092"/>
      <c r="BI105" s="1092"/>
      <c r="BJ105" s="1092"/>
      <c r="BK105" s="1092"/>
      <c r="BL105" s="1092"/>
      <c r="BM105" s="1092"/>
      <c r="BN105" s="1092"/>
      <c r="BO105" s="1092"/>
      <c r="BP105" s="1092"/>
      <c r="BQ105" s="1092"/>
      <c r="BR105" s="1092"/>
      <c r="BS105" s="1092"/>
      <c r="BT105" s="1092"/>
      <c r="BU105" s="1092"/>
      <c r="BV105" s="868"/>
      <c r="BW105" s="871"/>
      <c r="BX105" s="868"/>
      <c r="BY105" s="868"/>
      <c r="BZ105" s="868"/>
      <c r="CA105" s="1154"/>
      <c r="CB105" s="872"/>
      <c r="CC105" s="866"/>
      <c r="CD105" s="856">
        <v>40</v>
      </c>
      <c r="CE105" s="589"/>
      <c r="CF105" s="873">
        <v>0.67013888888888884</v>
      </c>
      <c r="CG105" s="874"/>
      <c r="CH105" s="875" t="s">
        <v>0</v>
      </c>
      <c r="CI105" s="875"/>
      <c r="CJ105" s="875"/>
      <c r="CK105" s="875"/>
      <c r="CL105" s="875"/>
      <c r="CM105" s="875"/>
      <c r="CN105" s="875"/>
      <c r="CO105" s="875"/>
      <c r="CP105" s="875"/>
      <c r="CQ105" s="875"/>
      <c r="CR105" s="875"/>
      <c r="CS105" s="649"/>
    </row>
    <row r="106" spans="1:97" s="345" customFormat="1">
      <c r="A106" s="628">
        <v>1</v>
      </c>
      <c r="B106" s="629">
        <v>40</v>
      </c>
      <c r="C106" s="854">
        <v>371</v>
      </c>
      <c r="D106" s="1150" t="s">
        <v>5363</v>
      </c>
      <c r="E106" s="1150" t="s">
        <v>5364</v>
      </c>
      <c r="F106" s="726"/>
      <c r="G106" s="827"/>
      <c r="H106" s="821"/>
      <c r="I106" s="821"/>
      <c r="J106" s="634"/>
      <c r="K106" s="635"/>
      <c r="L106" s="634"/>
      <c r="M106" s="789"/>
      <c r="N106" s="789"/>
      <c r="O106" s="754"/>
      <c r="P106" s="722"/>
      <c r="Q106" s="722"/>
      <c r="R106" s="723"/>
      <c r="S106" s="791"/>
      <c r="T106" s="723"/>
      <c r="U106" s="724"/>
      <c r="V106" s="724"/>
      <c r="W106" s="1099">
        <v>0.47916666666666669</v>
      </c>
      <c r="X106" s="1089">
        <v>0.5408101851851852</v>
      </c>
      <c r="Y106" s="1089">
        <v>0.54532407407407402</v>
      </c>
      <c r="Z106" s="1097">
        <v>6.1643518518518514E-2</v>
      </c>
      <c r="AA106" s="1098">
        <v>4.5138888888888173E-3</v>
      </c>
      <c r="AB106" s="1097">
        <v>6.6157407407407332E-2</v>
      </c>
      <c r="AC106" s="636">
        <v>16.898235073225685</v>
      </c>
      <c r="AD106" s="636">
        <v>15.745276417074876</v>
      </c>
      <c r="AE106" s="1101"/>
      <c r="AF106" s="1101"/>
      <c r="AG106" s="1101"/>
      <c r="AH106" s="1101"/>
      <c r="AI106" s="1101"/>
      <c r="AJ106" s="1128"/>
      <c r="AK106" s="1128"/>
      <c r="AL106" s="1128"/>
      <c r="AM106" s="1128"/>
      <c r="AN106" s="1128"/>
      <c r="AO106" s="1128"/>
      <c r="AP106" s="1101"/>
      <c r="AQ106" s="1100"/>
      <c r="AR106" s="1101"/>
      <c r="AS106" s="1101"/>
      <c r="AT106" s="1101"/>
      <c r="AU106" s="1113"/>
      <c r="AV106" s="1113"/>
      <c r="AW106" s="1113"/>
      <c r="AX106" s="1113"/>
      <c r="AY106" s="1113"/>
      <c r="AZ106" s="1130"/>
      <c r="BA106" s="1130"/>
      <c r="BB106" s="1130"/>
      <c r="BC106" s="1130"/>
      <c r="BD106" s="1130"/>
      <c r="BE106" s="1130"/>
      <c r="BF106" s="1101"/>
      <c r="BG106" s="1098"/>
      <c r="BH106" s="1101"/>
      <c r="BI106" s="1101"/>
      <c r="BJ106" s="1101"/>
      <c r="BK106" s="1099">
        <v>0.56615740740740739</v>
      </c>
      <c r="BL106" s="1095" t="s">
        <v>5666</v>
      </c>
      <c r="BM106" s="1095" t="s">
        <v>5666</v>
      </c>
      <c r="BN106" s="1095" t="s">
        <v>5666</v>
      </c>
      <c r="BO106" s="1096"/>
      <c r="BP106" s="1089">
        <v>0.59429398148148149</v>
      </c>
      <c r="BQ106" s="1095"/>
      <c r="BR106" s="1095"/>
      <c r="BS106" s="1095"/>
      <c r="BT106" s="1096"/>
      <c r="BU106" s="1089">
        <v>0.59900462962962964</v>
      </c>
      <c r="BV106" s="639">
        <v>2.8136574074074105E-2</v>
      </c>
      <c r="BW106" s="635">
        <v>4.7106481481481444E-3</v>
      </c>
      <c r="BX106" s="639">
        <v>3.284722222222225E-2</v>
      </c>
      <c r="BY106" s="636">
        <v>22.213081036610451</v>
      </c>
      <c r="BZ106" s="636">
        <v>19.027484143763214</v>
      </c>
      <c r="CA106" s="758">
        <v>16.834229600187047</v>
      </c>
      <c r="CB106" s="688">
        <v>18.563877787804564</v>
      </c>
      <c r="CC106" s="645">
        <v>8.978009259259262E-2</v>
      </c>
      <c r="CD106" s="645">
        <v>9.9004629629629581E-2</v>
      </c>
      <c r="CE106" s="589"/>
      <c r="CF106" s="646">
        <v>40</v>
      </c>
      <c r="CG106" s="647">
        <v>2.154722222222222</v>
      </c>
      <c r="CH106" s="647">
        <v>2.3761111111111113</v>
      </c>
      <c r="CI106" s="595">
        <v>200</v>
      </c>
      <c r="CJ106" s="595">
        <v>0</v>
      </c>
      <c r="CK106" s="648">
        <v>240</v>
      </c>
      <c r="CL106" s="648">
        <v>240</v>
      </c>
      <c r="CM106" s="648">
        <v>240</v>
      </c>
      <c r="CN106" s="648">
        <v>240</v>
      </c>
      <c r="CO106" s="648">
        <v>240</v>
      </c>
      <c r="CP106" s="648">
        <v>240</v>
      </c>
      <c r="CQ106" s="648">
        <v>240</v>
      </c>
      <c r="CR106" s="648">
        <v>240</v>
      </c>
      <c r="CS106" s="649">
        <v>240</v>
      </c>
    </row>
    <row r="107" spans="1:97" s="345" customFormat="1">
      <c r="A107" s="628">
        <v>2</v>
      </c>
      <c r="B107" s="629">
        <v>40</v>
      </c>
      <c r="C107" s="854">
        <v>341</v>
      </c>
      <c r="D107" s="1150" t="s">
        <v>5365</v>
      </c>
      <c r="E107" s="1150" t="s">
        <v>5366</v>
      </c>
      <c r="F107" s="726"/>
      <c r="G107" s="827"/>
      <c r="H107" s="821"/>
      <c r="I107" s="821"/>
      <c r="J107" s="634"/>
      <c r="K107" s="635"/>
      <c r="L107" s="634"/>
      <c r="M107" s="789"/>
      <c r="N107" s="789"/>
      <c r="O107" s="754"/>
      <c r="P107" s="722"/>
      <c r="Q107" s="722"/>
      <c r="R107" s="723"/>
      <c r="S107" s="791"/>
      <c r="T107" s="723"/>
      <c r="U107" s="724"/>
      <c r="V107" s="724"/>
      <c r="W107" s="1099">
        <v>0.47916666666666669</v>
      </c>
      <c r="X107" s="1089">
        <v>0.54093749999999996</v>
      </c>
      <c r="Y107" s="1089">
        <v>0.54454861111111108</v>
      </c>
      <c r="Z107" s="1097">
        <v>6.1770833333333275E-2</v>
      </c>
      <c r="AA107" s="1098">
        <v>3.6111111111111205E-3</v>
      </c>
      <c r="AB107" s="1097">
        <v>6.5381944444444395E-2</v>
      </c>
      <c r="AC107" s="636">
        <v>16.863406408094434</v>
      </c>
      <c r="AD107" s="636">
        <v>15.932023366967606</v>
      </c>
      <c r="AE107" s="1101"/>
      <c r="AF107" s="1101"/>
      <c r="AG107" s="1101"/>
      <c r="AH107" s="1101"/>
      <c r="AI107" s="1101"/>
      <c r="AJ107" s="1128"/>
      <c r="AK107" s="1128"/>
      <c r="AL107" s="1128"/>
      <c r="AM107" s="1128"/>
      <c r="AN107" s="1128"/>
      <c r="AO107" s="1128"/>
      <c r="AP107" s="1101"/>
      <c r="AQ107" s="1100"/>
      <c r="AR107" s="1101"/>
      <c r="AS107" s="1101"/>
      <c r="AT107" s="1101"/>
      <c r="AU107" s="1113"/>
      <c r="AV107" s="1113"/>
      <c r="AW107" s="1113"/>
      <c r="AX107" s="1113"/>
      <c r="AY107" s="1113"/>
      <c r="AZ107" s="1130"/>
      <c r="BA107" s="1130"/>
      <c r="BB107" s="1130"/>
      <c r="BC107" s="1130"/>
      <c r="BD107" s="1130"/>
      <c r="BE107" s="1130"/>
      <c r="BF107" s="1101"/>
      <c r="BG107" s="1098"/>
      <c r="BH107" s="1101"/>
      <c r="BI107" s="1101"/>
      <c r="BJ107" s="1101"/>
      <c r="BK107" s="1099">
        <v>0.56538194444444445</v>
      </c>
      <c r="BL107" s="1095" t="s">
        <v>5666</v>
      </c>
      <c r="BM107" s="1095" t="s">
        <v>5666</v>
      </c>
      <c r="BN107" s="1095" t="s">
        <v>5666</v>
      </c>
      <c r="BO107" s="1096"/>
      <c r="BP107" s="1089">
        <v>0.59707175925925926</v>
      </c>
      <c r="BQ107" s="1095"/>
      <c r="BR107" s="1095"/>
      <c r="BS107" s="1095"/>
      <c r="BT107" s="1096"/>
      <c r="BU107" s="1089">
        <v>0.60043981481481479</v>
      </c>
      <c r="BV107" s="639">
        <v>3.168981481481481E-2</v>
      </c>
      <c r="BW107" s="635">
        <v>3.3680555555555269E-3</v>
      </c>
      <c r="BX107" s="639">
        <v>3.5057870370370336E-2</v>
      </c>
      <c r="BY107" s="636">
        <v>19.722425127830533</v>
      </c>
      <c r="BZ107" s="636">
        <v>17.827665896335422</v>
      </c>
      <c r="CA107" s="758">
        <v>16.593685180917262</v>
      </c>
      <c r="CB107" s="688">
        <v>17.832817337461297</v>
      </c>
      <c r="CC107" s="645">
        <v>9.3460648148148084E-2</v>
      </c>
      <c r="CD107" s="645">
        <v>0.10043981481481473</v>
      </c>
      <c r="CE107" s="589"/>
      <c r="CF107" s="646">
        <v>40</v>
      </c>
      <c r="CG107" s="647">
        <v>2.2430555555555558</v>
      </c>
      <c r="CH107" s="647">
        <v>2.4105555555555553</v>
      </c>
      <c r="CI107" s="595">
        <v>195</v>
      </c>
      <c r="CJ107" s="595">
        <v>-2.0666666666666669</v>
      </c>
      <c r="CK107" s="648">
        <v>232.93333333333334</v>
      </c>
      <c r="CL107" s="648">
        <v>232.93333333333334</v>
      </c>
      <c r="CM107" s="648">
        <v>232.93333333333334</v>
      </c>
      <c r="CN107" s="648">
        <v>232.93333333333334</v>
      </c>
      <c r="CO107" s="648">
        <v>232.93333333333334</v>
      </c>
      <c r="CP107" s="648">
        <v>232.93333333333334</v>
      </c>
      <c r="CQ107" s="648">
        <v>232.93333333333334</v>
      </c>
      <c r="CR107" s="648">
        <v>232.93333333333334</v>
      </c>
      <c r="CS107" s="649">
        <v>232.93333333333337</v>
      </c>
    </row>
    <row r="108" spans="1:97" s="345" customFormat="1">
      <c r="A108" s="628">
        <v>3</v>
      </c>
      <c r="B108" s="629">
        <v>40</v>
      </c>
      <c r="C108" s="854">
        <v>357</v>
      </c>
      <c r="D108" s="1150" t="s">
        <v>5367</v>
      </c>
      <c r="E108" s="1150" t="s">
        <v>259</v>
      </c>
      <c r="F108" s="726"/>
      <c r="G108" s="827"/>
      <c r="H108" s="821"/>
      <c r="I108" s="821"/>
      <c r="J108" s="634"/>
      <c r="K108" s="635"/>
      <c r="L108" s="634"/>
      <c r="M108" s="789"/>
      <c r="N108" s="789"/>
      <c r="O108" s="754"/>
      <c r="P108" s="722"/>
      <c r="Q108" s="722"/>
      <c r="R108" s="723"/>
      <c r="S108" s="791"/>
      <c r="T108" s="723"/>
      <c r="U108" s="724"/>
      <c r="V108" s="724"/>
      <c r="W108" s="1099">
        <v>0.47916666666666702</v>
      </c>
      <c r="X108" s="1089">
        <v>0.54035879629629624</v>
      </c>
      <c r="Y108" s="1089">
        <v>0.54730324074074077</v>
      </c>
      <c r="Z108" s="1097">
        <v>6.1192129629629222E-2</v>
      </c>
      <c r="AA108" s="1098">
        <v>6.9444444444445308E-3</v>
      </c>
      <c r="AB108" s="1097">
        <v>6.8136574074073752E-2</v>
      </c>
      <c r="AC108" s="636">
        <v>17.022886324947983</v>
      </c>
      <c r="AD108" s="636">
        <v>15.287922541192458</v>
      </c>
      <c r="AE108" s="1101"/>
      <c r="AF108" s="1101"/>
      <c r="AG108" s="1101"/>
      <c r="AH108" s="1101"/>
      <c r="AI108" s="1101"/>
      <c r="AJ108" s="1128"/>
      <c r="AK108" s="1128"/>
      <c r="AL108" s="1128"/>
      <c r="AM108" s="1128"/>
      <c r="AN108" s="1128"/>
      <c r="AO108" s="1128"/>
      <c r="AP108" s="1101"/>
      <c r="AQ108" s="1100"/>
      <c r="AR108" s="1101"/>
      <c r="AS108" s="1101"/>
      <c r="AT108" s="1101"/>
      <c r="AU108" s="1113"/>
      <c r="AV108" s="1113"/>
      <c r="AW108" s="1113"/>
      <c r="AX108" s="1113"/>
      <c r="AY108" s="1113"/>
      <c r="AZ108" s="1130"/>
      <c r="BA108" s="1130"/>
      <c r="BB108" s="1130"/>
      <c r="BC108" s="1130"/>
      <c r="BD108" s="1130"/>
      <c r="BE108" s="1130"/>
      <c r="BF108" s="1101"/>
      <c r="BG108" s="1098"/>
      <c r="BH108" s="1101"/>
      <c r="BI108" s="1101"/>
      <c r="BJ108" s="1101"/>
      <c r="BK108" s="1099">
        <v>0.56813657407407414</v>
      </c>
      <c r="BL108" s="1095" t="s">
        <v>5666</v>
      </c>
      <c r="BM108" s="1095" t="s">
        <v>5666</v>
      </c>
      <c r="BN108" s="1095" t="s">
        <v>5666</v>
      </c>
      <c r="BO108" s="1096"/>
      <c r="BP108" s="1089">
        <v>0.60546296296296298</v>
      </c>
      <c r="BQ108" s="1095"/>
      <c r="BR108" s="1095"/>
      <c r="BS108" s="1095"/>
      <c r="BT108" s="1096"/>
      <c r="BU108" s="1089">
        <v>0.60870370370370364</v>
      </c>
      <c r="BV108" s="639">
        <v>3.732638888888884E-2</v>
      </c>
      <c r="BW108" s="635">
        <v>3.2407407407406552E-3</v>
      </c>
      <c r="BX108" s="639">
        <v>4.0567129629629495E-2</v>
      </c>
      <c r="BY108" s="636">
        <v>16.744186046511629</v>
      </c>
      <c r="BZ108" s="636">
        <v>15.406562054208274</v>
      </c>
      <c r="CA108" s="758">
        <v>15.332197614991481</v>
      </c>
      <c r="CB108" s="688">
        <v>16.917293233082706</v>
      </c>
      <c r="CC108" s="645">
        <v>9.8518518518518061E-2</v>
      </c>
      <c r="CD108" s="645">
        <v>0.10870370370370325</v>
      </c>
      <c r="CE108" s="589"/>
      <c r="CF108" s="646">
        <v>40</v>
      </c>
      <c r="CG108" s="647">
        <v>2.3644444444444446</v>
      </c>
      <c r="CH108" s="647">
        <v>2.608888888888889</v>
      </c>
      <c r="CI108" s="595">
        <v>190</v>
      </c>
      <c r="CJ108" s="595">
        <v>-13.966666666666667</v>
      </c>
      <c r="CK108" s="648">
        <v>216.03333333333333</v>
      </c>
      <c r="CL108" s="648">
        <v>216.03333333333333</v>
      </c>
      <c r="CM108" s="648">
        <v>216.03333333333333</v>
      </c>
      <c r="CN108" s="648">
        <v>216.03333333333333</v>
      </c>
      <c r="CO108" s="648">
        <v>216.03333333333333</v>
      </c>
      <c r="CP108" s="648">
        <v>216.03333333333333</v>
      </c>
      <c r="CQ108" s="648">
        <v>216.03333333333333</v>
      </c>
      <c r="CR108" s="648">
        <v>216.03333333333333</v>
      </c>
      <c r="CS108" s="649">
        <v>216.03333333333333</v>
      </c>
    </row>
    <row r="109" spans="1:97" s="345" customFormat="1">
      <c r="A109" s="628">
        <v>4</v>
      </c>
      <c r="B109" s="629">
        <v>40</v>
      </c>
      <c r="C109" s="854">
        <v>314</v>
      </c>
      <c r="D109" s="1150" t="s">
        <v>5368</v>
      </c>
      <c r="E109" s="1150" t="s">
        <v>369</v>
      </c>
      <c r="F109" s="726"/>
      <c r="G109" s="827"/>
      <c r="H109" s="821"/>
      <c r="I109" s="821"/>
      <c r="J109" s="634"/>
      <c r="K109" s="635"/>
      <c r="L109" s="634"/>
      <c r="M109" s="789"/>
      <c r="N109" s="789"/>
      <c r="O109" s="754"/>
      <c r="P109" s="722"/>
      <c r="Q109" s="722"/>
      <c r="R109" s="723"/>
      <c r="S109" s="791"/>
      <c r="T109" s="723"/>
      <c r="U109" s="724"/>
      <c r="V109" s="724"/>
      <c r="W109" s="1099">
        <v>0.47916666666666702</v>
      </c>
      <c r="X109" s="1089">
        <v>0.5401273148148148</v>
      </c>
      <c r="Y109" s="1089">
        <v>0.54546296296296293</v>
      </c>
      <c r="Z109" s="1097">
        <v>6.0960648148147778E-2</v>
      </c>
      <c r="AA109" s="1098">
        <v>5.335648148148131E-3</v>
      </c>
      <c r="AB109" s="1097">
        <v>6.6296296296295909E-2</v>
      </c>
      <c r="AC109" s="636">
        <v>17.087526105942661</v>
      </c>
      <c r="AD109" s="636">
        <v>15.712290502793294</v>
      </c>
      <c r="AE109" s="1101"/>
      <c r="AF109" s="1101"/>
      <c r="AG109" s="1101"/>
      <c r="AH109" s="1101"/>
      <c r="AI109" s="1101"/>
      <c r="AJ109" s="1128"/>
      <c r="AK109" s="1128"/>
      <c r="AL109" s="1128"/>
      <c r="AM109" s="1128"/>
      <c r="AN109" s="1128"/>
      <c r="AO109" s="1128"/>
      <c r="AP109" s="1101"/>
      <c r="AQ109" s="1100"/>
      <c r="AR109" s="1101"/>
      <c r="AS109" s="1101"/>
      <c r="AT109" s="1101"/>
      <c r="AU109" s="1113"/>
      <c r="AV109" s="1113"/>
      <c r="AW109" s="1113"/>
      <c r="AX109" s="1113"/>
      <c r="AY109" s="1113"/>
      <c r="AZ109" s="1130"/>
      <c r="BA109" s="1130"/>
      <c r="BB109" s="1130"/>
      <c r="BC109" s="1130"/>
      <c r="BD109" s="1130"/>
      <c r="BE109" s="1130"/>
      <c r="BF109" s="1101"/>
      <c r="BG109" s="1098"/>
      <c r="BH109" s="1101"/>
      <c r="BI109" s="1101"/>
      <c r="BJ109" s="1101"/>
      <c r="BK109" s="1099">
        <v>0.5662962962962963</v>
      </c>
      <c r="BL109" s="1095" t="s">
        <v>5666</v>
      </c>
      <c r="BM109" s="1095" t="s">
        <v>5666</v>
      </c>
      <c r="BN109" s="1095" t="s">
        <v>5666</v>
      </c>
      <c r="BO109" s="1096"/>
      <c r="BP109" s="1089">
        <v>0.6076273148148148</v>
      </c>
      <c r="BQ109" s="1095"/>
      <c r="BR109" s="1095"/>
      <c r="BS109" s="1095"/>
      <c r="BT109" s="1096"/>
      <c r="BU109" s="1089">
        <v>0.61097222222222225</v>
      </c>
      <c r="BV109" s="639">
        <v>4.1331018518518503E-2</v>
      </c>
      <c r="BW109" s="635">
        <v>3.3449074074074492E-3</v>
      </c>
      <c r="BX109" s="639">
        <v>4.4675925925925952E-2</v>
      </c>
      <c r="BY109" s="636">
        <v>15.121814617754131</v>
      </c>
      <c r="BZ109" s="636">
        <v>13.989637305699482</v>
      </c>
      <c r="CA109" s="758">
        <v>15.018773466833544</v>
      </c>
      <c r="CB109" s="688">
        <v>16.293279022403258</v>
      </c>
      <c r="CC109" s="645">
        <v>0.10229166666666628</v>
      </c>
      <c r="CD109" s="645">
        <v>0.11097222222222186</v>
      </c>
      <c r="CE109" s="589"/>
      <c r="CF109" s="646">
        <v>40</v>
      </c>
      <c r="CG109" s="647">
        <v>2.4550000000000001</v>
      </c>
      <c r="CH109" s="647">
        <v>2.6633333333333331</v>
      </c>
      <c r="CI109" s="595">
        <v>185</v>
      </c>
      <c r="CJ109" s="595">
        <v>-17.233333333333334</v>
      </c>
      <c r="CK109" s="648">
        <v>207.76666666666665</v>
      </c>
      <c r="CL109" s="648">
        <v>207.76666666666665</v>
      </c>
      <c r="CM109" s="648">
        <v>207.76666666666665</v>
      </c>
      <c r="CN109" s="648">
        <v>207.76666666666665</v>
      </c>
      <c r="CO109" s="648">
        <v>207.76666666666665</v>
      </c>
      <c r="CP109" s="648">
        <v>207.76666666666665</v>
      </c>
      <c r="CQ109" s="648">
        <v>207.76666666666665</v>
      </c>
      <c r="CR109" s="648">
        <v>207.76666666666665</v>
      </c>
      <c r="CS109" s="649">
        <v>207.76666666666665</v>
      </c>
    </row>
    <row r="110" spans="1:97" s="345" customFormat="1">
      <c r="A110" s="628">
        <v>5</v>
      </c>
      <c r="B110" s="629">
        <v>40</v>
      </c>
      <c r="C110" s="854">
        <v>388</v>
      </c>
      <c r="D110" s="1150" t="s">
        <v>5133</v>
      </c>
      <c r="E110" s="1150" t="s">
        <v>5369</v>
      </c>
      <c r="F110" s="726"/>
      <c r="G110" s="827"/>
      <c r="H110" s="821"/>
      <c r="I110" s="821"/>
      <c r="J110" s="634"/>
      <c r="K110" s="634"/>
      <c r="L110" s="634"/>
      <c r="M110" s="789"/>
      <c r="N110" s="789"/>
      <c r="O110" s="754"/>
      <c r="P110" s="722"/>
      <c r="Q110" s="722"/>
      <c r="R110" s="723"/>
      <c r="S110" s="791"/>
      <c r="T110" s="723"/>
      <c r="U110" s="724"/>
      <c r="V110" s="724"/>
      <c r="W110" s="1099">
        <v>0.47916666666666702</v>
      </c>
      <c r="X110" s="1089">
        <v>0.5408101851851852</v>
      </c>
      <c r="Y110" s="1089">
        <v>0.54746527777777776</v>
      </c>
      <c r="Z110" s="1097">
        <v>6.1643518518518181E-2</v>
      </c>
      <c r="AA110" s="1098">
        <v>6.6550925925925597E-3</v>
      </c>
      <c r="AB110" s="1097">
        <v>6.8298611111110741E-2</v>
      </c>
      <c r="AC110" s="636">
        <v>16.898235073225685</v>
      </c>
      <c r="AD110" s="636">
        <v>15.251652262328419</v>
      </c>
      <c r="AE110" s="1101"/>
      <c r="AF110" s="1101"/>
      <c r="AG110" s="1101"/>
      <c r="AH110" s="1101"/>
      <c r="AI110" s="1101"/>
      <c r="AJ110" s="1128"/>
      <c r="AK110" s="1128"/>
      <c r="AL110" s="1128"/>
      <c r="AM110" s="1128"/>
      <c r="AN110" s="1128"/>
      <c r="AO110" s="1128"/>
      <c r="AP110" s="1101"/>
      <c r="AQ110" s="1100"/>
      <c r="AR110" s="1101"/>
      <c r="AS110" s="1101"/>
      <c r="AT110" s="1101"/>
      <c r="AU110" s="1113"/>
      <c r="AV110" s="1113"/>
      <c r="AW110" s="1113"/>
      <c r="AX110" s="1113"/>
      <c r="AY110" s="1113"/>
      <c r="AZ110" s="1130"/>
      <c r="BA110" s="1130"/>
      <c r="BB110" s="1130"/>
      <c r="BC110" s="1130"/>
      <c r="BD110" s="1130"/>
      <c r="BE110" s="1130"/>
      <c r="BF110" s="1101"/>
      <c r="BG110" s="1098"/>
      <c r="BH110" s="1101"/>
      <c r="BI110" s="1101"/>
      <c r="BJ110" s="1101"/>
      <c r="BK110" s="1099">
        <v>0.56829861111111113</v>
      </c>
      <c r="BL110" s="1095" t="s">
        <v>5666</v>
      </c>
      <c r="BM110" s="1095" t="s">
        <v>5666</v>
      </c>
      <c r="BN110" s="1095" t="s">
        <v>5666</v>
      </c>
      <c r="BO110" s="1096"/>
      <c r="BP110" s="1089">
        <v>0.60538194444444449</v>
      </c>
      <c r="BQ110" s="1095"/>
      <c r="BR110" s="1095"/>
      <c r="BS110" s="1095"/>
      <c r="BT110" s="1096"/>
      <c r="BU110" s="1089">
        <v>0.61160879629629628</v>
      </c>
      <c r="BV110" s="639">
        <v>3.7083333333333357E-2</v>
      </c>
      <c r="BW110" s="635">
        <v>6.226851851851789E-3</v>
      </c>
      <c r="BX110" s="639">
        <v>4.3310185185185146E-2</v>
      </c>
      <c r="BY110" s="636">
        <v>16.853932584269664</v>
      </c>
      <c r="BZ110" s="636">
        <v>14.43078567610903</v>
      </c>
      <c r="CA110" s="643">
        <v>14.933112102042934</v>
      </c>
      <c r="CB110" s="688">
        <v>16.881594372801874</v>
      </c>
      <c r="CC110" s="645">
        <v>9.8726851851851538E-2</v>
      </c>
      <c r="CD110" s="645">
        <v>0.11160879629629589</v>
      </c>
      <c r="CE110" s="589"/>
      <c r="CF110" s="646">
        <v>40</v>
      </c>
      <c r="CG110" s="647">
        <v>2.3694444444444445</v>
      </c>
      <c r="CH110" s="647">
        <v>2.6786111111111111</v>
      </c>
      <c r="CI110" s="595">
        <v>180</v>
      </c>
      <c r="CJ110" s="595">
        <v>-18.149999999999999</v>
      </c>
      <c r="CK110" s="648">
        <v>201.85</v>
      </c>
      <c r="CL110" s="648">
        <v>201.85</v>
      </c>
      <c r="CM110" s="648">
        <v>201.85</v>
      </c>
      <c r="CN110" s="648">
        <v>201.85</v>
      </c>
      <c r="CO110" s="648">
        <v>201.85</v>
      </c>
      <c r="CP110" s="648">
        <v>201.85</v>
      </c>
      <c r="CQ110" s="648">
        <v>201.85</v>
      </c>
      <c r="CR110" s="648">
        <v>201.85</v>
      </c>
      <c r="CS110" s="649">
        <v>201.85000000000002</v>
      </c>
    </row>
    <row r="111" spans="1:97" s="468" customFormat="1">
      <c r="A111" s="628">
        <v>6</v>
      </c>
      <c r="B111" s="629">
        <v>40</v>
      </c>
      <c r="C111" s="854">
        <v>331</v>
      </c>
      <c r="D111" s="1150" t="s">
        <v>5370</v>
      </c>
      <c r="E111" s="1150" t="s">
        <v>5371</v>
      </c>
      <c r="F111" s="726"/>
      <c r="G111" s="827"/>
      <c r="H111" s="821"/>
      <c r="I111" s="821"/>
      <c r="J111" s="634"/>
      <c r="K111" s="634"/>
      <c r="L111" s="634"/>
      <c r="M111" s="789"/>
      <c r="N111" s="789"/>
      <c r="O111" s="754"/>
      <c r="P111" s="722"/>
      <c r="Q111" s="722"/>
      <c r="R111" s="723"/>
      <c r="S111" s="791"/>
      <c r="T111" s="723"/>
      <c r="U111" s="724"/>
      <c r="V111" s="724"/>
      <c r="W111" s="1099">
        <v>0.47916666666666702</v>
      </c>
      <c r="X111" s="1089">
        <v>0.54083333333333339</v>
      </c>
      <c r="Y111" s="1089">
        <v>0.54775462962962962</v>
      </c>
      <c r="Z111" s="1097">
        <v>6.166666666666637E-2</v>
      </c>
      <c r="AA111" s="1098">
        <v>6.921296296296231E-3</v>
      </c>
      <c r="AB111" s="1097">
        <v>6.8587962962962601E-2</v>
      </c>
      <c r="AC111" s="636">
        <v>16.891891891891891</v>
      </c>
      <c r="AD111" s="636">
        <v>15.187310158623017</v>
      </c>
      <c r="AE111" s="1101"/>
      <c r="AF111" s="1101"/>
      <c r="AG111" s="1101"/>
      <c r="AH111" s="1101"/>
      <c r="AI111" s="1101"/>
      <c r="AJ111" s="1128"/>
      <c r="AK111" s="1128"/>
      <c r="AL111" s="1128"/>
      <c r="AM111" s="1128"/>
      <c r="AN111" s="1128"/>
      <c r="AO111" s="1128"/>
      <c r="AP111" s="1101"/>
      <c r="AQ111" s="1100"/>
      <c r="AR111" s="1101"/>
      <c r="AS111" s="1101"/>
      <c r="AT111" s="1101"/>
      <c r="AU111" s="1113"/>
      <c r="AV111" s="1113"/>
      <c r="AW111" s="1113"/>
      <c r="AX111" s="1113"/>
      <c r="AY111" s="1113"/>
      <c r="AZ111" s="1130"/>
      <c r="BA111" s="1130"/>
      <c r="BB111" s="1130"/>
      <c r="BC111" s="1130"/>
      <c r="BD111" s="1130"/>
      <c r="BE111" s="1130"/>
      <c r="BF111" s="1101"/>
      <c r="BG111" s="1098"/>
      <c r="BH111" s="1101"/>
      <c r="BI111" s="1101"/>
      <c r="BJ111" s="1101"/>
      <c r="BK111" s="1099">
        <v>0.56858796296296299</v>
      </c>
      <c r="BL111" s="1095" t="s">
        <v>5666</v>
      </c>
      <c r="BM111" s="1095" t="s">
        <v>5666</v>
      </c>
      <c r="BN111" s="1095" t="s">
        <v>5666</v>
      </c>
      <c r="BO111" s="1096"/>
      <c r="BP111" s="1089">
        <v>0.60844907407407411</v>
      </c>
      <c r="BQ111" s="1095"/>
      <c r="BR111" s="1095"/>
      <c r="BS111" s="1095"/>
      <c r="BT111" s="1096"/>
      <c r="BU111" s="1089">
        <v>0.61331018518518521</v>
      </c>
      <c r="BV111" s="639">
        <v>3.9861111111111125E-2</v>
      </c>
      <c r="BW111" s="635">
        <v>4.8611111111110938E-3</v>
      </c>
      <c r="BX111" s="639">
        <v>4.4722222222222219E-2</v>
      </c>
      <c r="BY111" s="636">
        <v>15.679442508710801</v>
      </c>
      <c r="BZ111" s="636">
        <v>13.975155279503106</v>
      </c>
      <c r="CA111" s="643">
        <v>14.708886618998978</v>
      </c>
      <c r="CB111" s="688">
        <v>16.415868673050614</v>
      </c>
      <c r="CC111" s="645">
        <v>0.10152777777777749</v>
      </c>
      <c r="CD111" s="645">
        <v>0.11331018518518482</v>
      </c>
      <c r="CE111" s="689"/>
      <c r="CF111" s="646">
        <v>40</v>
      </c>
      <c r="CG111" s="647">
        <v>2.436666666666667</v>
      </c>
      <c r="CH111" s="647">
        <v>2.7194444444444446</v>
      </c>
      <c r="CI111" s="595">
        <v>175</v>
      </c>
      <c r="CJ111" s="595">
        <v>-20.6</v>
      </c>
      <c r="CK111" s="648">
        <v>194.4</v>
      </c>
      <c r="CL111" s="648">
        <v>194.4</v>
      </c>
      <c r="CM111" s="648">
        <v>194.4</v>
      </c>
      <c r="CN111" s="648">
        <v>194.4</v>
      </c>
      <c r="CO111" s="648">
        <v>194.4</v>
      </c>
      <c r="CP111" s="648">
        <v>194.4</v>
      </c>
      <c r="CQ111" s="648">
        <v>194.4</v>
      </c>
      <c r="CR111" s="648">
        <v>194.4</v>
      </c>
      <c r="CS111" s="649">
        <v>194.39999999999995</v>
      </c>
    </row>
    <row r="112" spans="1:97" s="468" customFormat="1">
      <c r="A112" s="628">
        <v>7</v>
      </c>
      <c r="B112" s="629">
        <v>40</v>
      </c>
      <c r="C112" s="854">
        <v>343</v>
      </c>
      <c r="D112" s="1150" t="s">
        <v>5372</v>
      </c>
      <c r="E112" s="1150" t="s">
        <v>5373</v>
      </c>
      <c r="F112" s="726"/>
      <c r="G112" s="827"/>
      <c r="H112" s="821"/>
      <c r="I112" s="821"/>
      <c r="J112" s="634"/>
      <c r="K112" s="635"/>
      <c r="L112" s="634"/>
      <c r="M112" s="789"/>
      <c r="N112" s="789"/>
      <c r="O112" s="754"/>
      <c r="P112" s="722"/>
      <c r="Q112" s="722"/>
      <c r="R112" s="723"/>
      <c r="S112" s="791"/>
      <c r="T112" s="723"/>
      <c r="U112" s="724"/>
      <c r="V112" s="724"/>
      <c r="W112" s="1099">
        <v>0.47916666666666702</v>
      </c>
      <c r="X112" s="1089">
        <v>0.54047453703703707</v>
      </c>
      <c r="Y112" s="1089">
        <v>0.55188657407407404</v>
      </c>
      <c r="Z112" s="1097">
        <v>6.1307870370370054E-2</v>
      </c>
      <c r="AA112" s="1098">
        <v>1.1412037037036971E-2</v>
      </c>
      <c r="AB112" s="1097">
        <v>7.2719907407407025E-2</v>
      </c>
      <c r="AC112" s="636">
        <v>16.990749480838208</v>
      </c>
      <c r="AD112" s="636">
        <v>14.324367340442462</v>
      </c>
      <c r="AE112" s="1101"/>
      <c r="AF112" s="1101"/>
      <c r="AG112" s="1101"/>
      <c r="AH112" s="1101"/>
      <c r="AI112" s="1101"/>
      <c r="AJ112" s="1128"/>
      <c r="AK112" s="1128"/>
      <c r="AL112" s="1128"/>
      <c r="AM112" s="1128"/>
      <c r="AN112" s="1128"/>
      <c r="AO112" s="1128"/>
      <c r="AP112" s="1101"/>
      <c r="AQ112" s="1100"/>
      <c r="AR112" s="1101"/>
      <c r="AS112" s="1101"/>
      <c r="AT112" s="1101"/>
      <c r="AU112" s="1113"/>
      <c r="AV112" s="1113"/>
      <c r="AW112" s="1113"/>
      <c r="AX112" s="1113"/>
      <c r="AY112" s="1113"/>
      <c r="AZ112" s="1130"/>
      <c r="BA112" s="1130"/>
      <c r="BB112" s="1130"/>
      <c r="BC112" s="1130"/>
      <c r="BD112" s="1130"/>
      <c r="BE112" s="1130"/>
      <c r="BF112" s="1101"/>
      <c r="BG112" s="1098"/>
      <c r="BH112" s="1101"/>
      <c r="BI112" s="1101"/>
      <c r="BJ112" s="1101"/>
      <c r="BK112" s="1099">
        <v>0.57271990740740741</v>
      </c>
      <c r="BL112" s="1095" t="s">
        <v>5666</v>
      </c>
      <c r="BM112" s="1095" t="s">
        <v>5666</v>
      </c>
      <c r="BN112" s="1095" t="s">
        <v>5666</v>
      </c>
      <c r="BO112" s="1096"/>
      <c r="BP112" s="1089">
        <v>0.60842592592592593</v>
      </c>
      <c r="BQ112" s="1095"/>
      <c r="BR112" s="1095"/>
      <c r="BS112" s="1095"/>
      <c r="BT112" s="1096"/>
      <c r="BU112" s="1089">
        <v>0.61616898148148147</v>
      </c>
      <c r="BV112" s="639">
        <v>3.5706018518518512E-2</v>
      </c>
      <c r="BW112" s="635">
        <v>7.7430555555555447E-3</v>
      </c>
      <c r="BX112" s="639">
        <v>4.3449074074074057E-2</v>
      </c>
      <c r="BY112" s="636">
        <v>17.504051863857374</v>
      </c>
      <c r="BZ112" s="636">
        <v>14.384656366542355</v>
      </c>
      <c r="CA112" s="643">
        <v>14.346916409285644</v>
      </c>
      <c r="CB112" s="688">
        <v>17.179670722977811</v>
      </c>
      <c r="CC112" s="645">
        <v>9.7013888888888566E-2</v>
      </c>
      <c r="CD112" s="645">
        <v>0.11616898148148108</v>
      </c>
      <c r="CE112" s="689"/>
      <c r="CF112" s="646">
        <v>40</v>
      </c>
      <c r="CG112" s="647">
        <v>2.3283333333333331</v>
      </c>
      <c r="CH112" s="647">
        <v>2.7880555555555553</v>
      </c>
      <c r="CI112" s="595">
        <v>170</v>
      </c>
      <c r="CJ112" s="595">
        <v>-24.716666666666665</v>
      </c>
      <c r="CK112" s="648">
        <v>185.28333333333333</v>
      </c>
      <c r="CL112" s="648">
        <v>185.28333333333333</v>
      </c>
      <c r="CM112" s="648">
        <v>185.28333333333333</v>
      </c>
      <c r="CN112" s="648">
        <v>185.28333333333333</v>
      </c>
      <c r="CO112" s="648">
        <v>185.28333333333333</v>
      </c>
      <c r="CP112" s="648">
        <v>185.28333333333333</v>
      </c>
      <c r="CQ112" s="648">
        <v>185.28333333333333</v>
      </c>
      <c r="CR112" s="648">
        <v>185.28333333333333</v>
      </c>
      <c r="CS112" s="649">
        <v>185.2833333333333</v>
      </c>
    </row>
    <row r="113" spans="1:97" s="468" customFormat="1">
      <c r="A113" s="628">
        <v>8</v>
      </c>
      <c r="B113" s="629">
        <v>40</v>
      </c>
      <c r="C113" s="854">
        <v>311</v>
      </c>
      <c r="D113" s="1150" t="s">
        <v>5374</v>
      </c>
      <c r="E113" s="1150" t="s">
        <v>3657</v>
      </c>
      <c r="F113" s="726"/>
      <c r="G113" s="827"/>
      <c r="H113" s="821"/>
      <c r="I113" s="821"/>
      <c r="J113" s="634"/>
      <c r="K113" s="634"/>
      <c r="L113" s="634"/>
      <c r="M113" s="789"/>
      <c r="N113" s="789"/>
      <c r="O113" s="754"/>
      <c r="P113" s="722"/>
      <c r="Q113" s="722"/>
      <c r="R113" s="723"/>
      <c r="S113" s="723"/>
      <c r="T113" s="723"/>
      <c r="U113" s="724"/>
      <c r="V113" s="724"/>
      <c r="W113" s="1099">
        <v>0.47916666666666702</v>
      </c>
      <c r="X113" s="1089">
        <v>0.55718750000000006</v>
      </c>
      <c r="Y113" s="1089">
        <v>0.56655092592592593</v>
      </c>
      <c r="Z113" s="1097">
        <v>7.8020833333333039E-2</v>
      </c>
      <c r="AA113" s="1098">
        <v>9.3634259259258723E-3</v>
      </c>
      <c r="AB113" s="1097">
        <v>8.7384259259258912E-2</v>
      </c>
      <c r="AC113" s="636">
        <v>13.351134846461949</v>
      </c>
      <c r="AD113" s="636">
        <v>11.920529801324502</v>
      </c>
      <c r="AE113" s="1101"/>
      <c r="AF113" s="1101"/>
      <c r="AG113" s="1101"/>
      <c r="AH113" s="1101"/>
      <c r="AI113" s="1101"/>
      <c r="AJ113" s="1128"/>
      <c r="AK113" s="1128"/>
      <c r="AL113" s="1128"/>
      <c r="AM113" s="1128"/>
      <c r="AN113" s="1128"/>
      <c r="AO113" s="1128"/>
      <c r="AP113" s="1101"/>
      <c r="AQ113" s="1097"/>
      <c r="AR113" s="1101"/>
      <c r="AS113" s="1101"/>
      <c r="AT113" s="1101"/>
      <c r="AU113" s="1113"/>
      <c r="AV113" s="1113"/>
      <c r="AW113" s="1113"/>
      <c r="AX113" s="1113"/>
      <c r="AY113" s="1113"/>
      <c r="AZ113" s="1130"/>
      <c r="BA113" s="1130"/>
      <c r="BB113" s="1130"/>
      <c r="BC113" s="1130"/>
      <c r="BD113" s="1130"/>
      <c r="BE113" s="1130"/>
      <c r="BF113" s="1101"/>
      <c r="BG113" s="1098"/>
      <c r="BH113" s="1101"/>
      <c r="BI113" s="1101"/>
      <c r="BJ113" s="1101"/>
      <c r="BK113" s="1099">
        <v>0.5873842592592593</v>
      </c>
      <c r="BL113" s="1095" t="s">
        <v>5666</v>
      </c>
      <c r="BM113" s="1095" t="s">
        <v>5666</v>
      </c>
      <c r="BN113" s="1095" t="s">
        <v>5666</v>
      </c>
      <c r="BO113" s="1096"/>
      <c r="BP113" s="1089">
        <v>0.61353009259259261</v>
      </c>
      <c r="BQ113" s="1095"/>
      <c r="BR113" s="1095"/>
      <c r="BS113" s="1095"/>
      <c r="BT113" s="1096"/>
      <c r="BU113" s="1089">
        <v>0.62260416666666674</v>
      </c>
      <c r="BV113" s="639">
        <v>2.6145833333333313E-2</v>
      </c>
      <c r="BW113" s="635">
        <v>9.0740740740741233E-3</v>
      </c>
      <c r="BX113" s="639">
        <v>3.5219907407407436E-2</v>
      </c>
      <c r="BY113" s="636">
        <v>23.904382470119518</v>
      </c>
      <c r="BZ113" s="636">
        <v>17.745645744331252</v>
      </c>
      <c r="CA113" s="643">
        <v>13.593882752761257</v>
      </c>
      <c r="CB113" s="688">
        <v>16</v>
      </c>
      <c r="CC113" s="645">
        <v>0.10416666666666635</v>
      </c>
      <c r="CD113" s="645">
        <v>0.12260416666666635</v>
      </c>
      <c r="CE113" s="589"/>
      <c r="CF113" s="646">
        <v>40</v>
      </c>
      <c r="CG113" s="647">
        <v>2.5</v>
      </c>
      <c r="CH113" s="647">
        <v>2.9425000000000003</v>
      </c>
      <c r="CI113" s="595">
        <v>165</v>
      </c>
      <c r="CJ113" s="595">
        <v>-33.983333333333334</v>
      </c>
      <c r="CK113" s="648">
        <v>171.01666666666665</v>
      </c>
      <c r="CL113" s="648">
        <v>171.01666666666665</v>
      </c>
      <c r="CM113" s="648">
        <v>171.01666666666665</v>
      </c>
      <c r="CN113" s="648">
        <v>171.01666666666665</v>
      </c>
      <c r="CO113" s="648">
        <v>171.01666666666665</v>
      </c>
      <c r="CP113" s="648">
        <v>171.01666666666665</v>
      </c>
      <c r="CQ113" s="648">
        <v>171.01666666666665</v>
      </c>
      <c r="CR113" s="648">
        <v>171.01666666666665</v>
      </c>
      <c r="CS113" s="649">
        <v>171.01666666666662</v>
      </c>
    </row>
    <row r="114" spans="1:97" s="468" customFormat="1">
      <c r="A114" s="628">
        <v>9</v>
      </c>
      <c r="B114" s="629">
        <v>40</v>
      </c>
      <c r="C114" s="854">
        <v>320</v>
      </c>
      <c r="D114" s="1150" t="s">
        <v>5375</v>
      </c>
      <c r="E114" s="1150" t="s">
        <v>5376</v>
      </c>
      <c r="F114" s="726"/>
      <c r="G114" s="827"/>
      <c r="H114" s="821"/>
      <c r="I114" s="821"/>
      <c r="J114" s="634"/>
      <c r="K114" s="634"/>
      <c r="L114" s="634"/>
      <c r="M114" s="789"/>
      <c r="N114" s="789"/>
      <c r="O114" s="754"/>
      <c r="P114" s="722"/>
      <c r="Q114" s="722"/>
      <c r="R114" s="723"/>
      <c r="S114" s="723"/>
      <c r="T114" s="723"/>
      <c r="U114" s="724"/>
      <c r="V114" s="724"/>
      <c r="W114" s="1099">
        <v>0.47916666666666702</v>
      </c>
      <c r="X114" s="1089">
        <v>0.55502314814814813</v>
      </c>
      <c r="Y114" s="1089">
        <v>0.56086805555555552</v>
      </c>
      <c r="Z114" s="1097">
        <v>7.5856481481481108E-2</v>
      </c>
      <c r="AA114" s="1098">
        <v>5.8449074074073959E-3</v>
      </c>
      <c r="AB114" s="1097">
        <v>8.1701388888888504E-2</v>
      </c>
      <c r="AC114" s="636">
        <v>13.732072017088802</v>
      </c>
      <c r="AD114" s="636">
        <v>12.749681257968552</v>
      </c>
      <c r="AE114" s="1101"/>
      <c r="AF114" s="1101"/>
      <c r="AG114" s="1101"/>
      <c r="AH114" s="1101"/>
      <c r="AI114" s="1101"/>
      <c r="AJ114" s="1128"/>
      <c r="AK114" s="1128"/>
      <c r="AL114" s="1128"/>
      <c r="AM114" s="1128"/>
      <c r="AN114" s="1128"/>
      <c r="AO114" s="1128"/>
      <c r="AP114" s="1101"/>
      <c r="AQ114" s="1097"/>
      <c r="AR114" s="1101"/>
      <c r="AS114" s="1101"/>
      <c r="AT114" s="1101"/>
      <c r="AU114" s="1113"/>
      <c r="AV114" s="1113"/>
      <c r="AW114" s="1113"/>
      <c r="AX114" s="1113"/>
      <c r="AY114" s="1113"/>
      <c r="AZ114" s="1130"/>
      <c r="BA114" s="1130"/>
      <c r="BB114" s="1130"/>
      <c r="BC114" s="1130"/>
      <c r="BD114" s="1130"/>
      <c r="BE114" s="1130"/>
      <c r="BF114" s="1101"/>
      <c r="BG114" s="1098"/>
      <c r="BH114" s="1101"/>
      <c r="BI114" s="1101"/>
      <c r="BJ114" s="1101"/>
      <c r="BK114" s="1099">
        <v>0.58170138888888889</v>
      </c>
      <c r="BL114" s="1095" t="s">
        <v>5666</v>
      </c>
      <c r="BM114" s="1095" t="s">
        <v>5666</v>
      </c>
      <c r="BN114" s="1095" t="s">
        <v>5666</v>
      </c>
      <c r="BO114" s="1096"/>
      <c r="BP114" s="1089">
        <v>0.61658564814814809</v>
      </c>
      <c r="BQ114" s="1095"/>
      <c r="BR114" s="1095"/>
      <c r="BS114" s="1095"/>
      <c r="BT114" s="1096"/>
      <c r="BU114" s="1089">
        <v>0.62315972222222216</v>
      </c>
      <c r="BV114" s="639">
        <v>3.4884259259259198E-2</v>
      </c>
      <c r="BW114" s="635">
        <v>6.5740740740740655E-3</v>
      </c>
      <c r="BX114" s="639">
        <v>4.1458333333333264E-2</v>
      </c>
      <c r="BY114" s="636">
        <v>17.916390179163901</v>
      </c>
      <c r="BZ114" s="636">
        <v>15.075376884422111</v>
      </c>
      <c r="CA114" s="643">
        <v>13.532562729066816</v>
      </c>
      <c r="CB114" s="688">
        <v>15.050167224080269</v>
      </c>
      <c r="CC114" s="645">
        <v>0.11074074074074031</v>
      </c>
      <c r="CD114" s="645">
        <v>0.12315972222222177</v>
      </c>
      <c r="CE114" s="589"/>
      <c r="CF114" s="646">
        <v>40</v>
      </c>
      <c r="CG114" s="647">
        <v>2.6577777777777776</v>
      </c>
      <c r="CH114" s="647">
        <v>2.9558333333333335</v>
      </c>
      <c r="CI114" s="595">
        <v>160</v>
      </c>
      <c r="CJ114" s="595">
        <v>-34.783333333333331</v>
      </c>
      <c r="CK114" s="648">
        <v>165.21666666666667</v>
      </c>
      <c r="CL114" s="648">
        <v>165.21666666666667</v>
      </c>
      <c r="CM114" s="648">
        <v>165.21666666666667</v>
      </c>
      <c r="CN114" s="648">
        <v>165.21666666666667</v>
      </c>
      <c r="CO114" s="648">
        <v>165.21666666666667</v>
      </c>
      <c r="CP114" s="648">
        <v>165.21666666666667</v>
      </c>
      <c r="CQ114" s="648">
        <v>165.21666666666667</v>
      </c>
      <c r="CR114" s="648">
        <v>165.21666666666667</v>
      </c>
      <c r="CS114" s="649">
        <v>165.21666666666667</v>
      </c>
    </row>
    <row r="115" spans="1:97" s="370" customFormat="1">
      <c r="A115" s="691">
        <v>10</v>
      </c>
      <c r="B115" s="692">
        <v>40</v>
      </c>
      <c r="C115" s="796">
        <v>372</v>
      </c>
      <c r="D115" s="1152" t="s">
        <v>5377</v>
      </c>
      <c r="E115" s="1152" t="s">
        <v>5378</v>
      </c>
      <c r="F115" s="767" t="s">
        <v>81</v>
      </c>
      <c r="G115" s="843"/>
      <c r="H115" s="844"/>
      <c r="I115" s="844"/>
      <c r="J115" s="641"/>
      <c r="K115" s="641"/>
      <c r="L115" s="641"/>
      <c r="M115" s="793"/>
      <c r="N115" s="793"/>
      <c r="O115" s="773"/>
      <c r="P115" s="727"/>
      <c r="Q115" s="727"/>
      <c r="R115" s="728"/>
      <c r="S115" s="728"/>
      <c r="T115" s="728"/>
      <c r="U115" s="729"/>
      <c r="V115" s="729"/>
      <c r="W115" s="1121">
        <v>0.47916666666666702</v>
      </c>
      <c r="X115" s="1141">
        <v>0.54078703703703701</v>
      </c>
      <c r="Y115" s="1141">
        <v>0.54392361111111109</v>
      </c>
      <c r="Z115" s="1098">
        <v>6.1620370370369992E-2</v>
      </c>
      <c r="AA115" s="1098">
        <v>3.1365740740740833E-3</v>
      </c>
      <c r="AB115" s="1098">
        <v>6.4756944444444076E-2</v>
      </c>
      <c r="AC115" s="701">
        <v>16.9045830202855</v>
      </c>
      <c r="AD115" s="701">
        <v>16.085790884718499</v>
      </c>
      <c r="AE115" s="1102"/>
      <c r="AF115" s="1102"/>
      <c r="AG115" s="1102"/>
      <c r="AH115" s="1102"/>
      <c r="AI115" s="1102"/>
      <c r="AJ115" s="1129"/>
      <c r="AK115" s="1129"/>
      <c r="AL115" s="1129"/>
      <c r="AM115" s="1129"/>
      <c r="AN115" s="1129"/>
      <c r="AO115" s="1129"/>
      <c r="AP115" s="1102"/>
      <c r="AQ115" s="1098"/>
      <c r="AR115" s="1102"/>
      <c r="AS115" s="1102"/>
      <c r="AT115" s="1102"/>
      <c r="AU115" s="1118"/>
      <c r="AV115" s="1118"/>
      <c r="AW115" s="1118"/>
      <c r="AX115" s="1118"/>
      <c r="AY115" s="1118"/>
      <c r="AZ115" s="1123"/>
      <c r="BA115" s="1123"/>
      <c r="BB115" s="1123"/>
      <c r="BC115" s="1123"/>
      <c r="BD115" s="1123"/>
      <c r="BE115" s="1123"/>
      <c r="BF115" s="1102"/>
      <c r="BG115" s="1098"/>
      <c r="BH115" s="1102"/>
      <c r="BI115" s="1102"/>
      <c r="BJ115" s="1102"/>
      <c r="BK115" s="1121">
        <v>0.56475694444444446</v>
      </c>
      <c r="BL115" s="1140" t="s">
        <v>5666</v>
      </c>
      <c r="BM115" s="1140" t="s">
        <v>5666</v>
      </c>
      <c r="BN115" s="1140" t="s">
        <v>5666</v>
      </c>
      <c r="BO115" s="1142"/>
      <c r="BP115" s="1141">
        <v>0.57592592592592595</v>
      </c>
      <c r="BQ115" s="1140"/>
      <c r="BR115" s="1140"/>
      <c r="BS115" s="1140"/>
      <c r="BT115" s="1142"/>
      <c r="BU115" s="1141">
        <v>0.5788888888888889</v>
      </c>
      <c r="BV115" s="703">
        <v>1.1168981481481488E-2</v>
      </c>
      <c r="BW115" s="641">
        <v>2.962962962962945E-3</v>
      </c>
      <c r="BX115" s="703">
        <v>1.4131944444444433E-2</v>
      </c>
      <c r="BY115" s="701">
        <v>55.958549222797927</v>
      </c>
      <c r="BZ115" s="701">
        <v>44.226044226044223</v>
      </c>
      <c r="CA115" s="795"/>
      <c r="CB115" s="708"/>
      <c r="CC115" s="709"/>
      <c r="CD115" s="709"/>
      <c r="CE115" s="710"/>
      <c r="CF115" s="711"/>
      <c r="CG115" s="712"/>
      <c r="CH115" s="712"/>
      <c r="CI115" s="713"/>
      <c r="CJ115" s="713"/>
      <c r="CK115" s="714"/>
      <c r="CL115" s="714"/>
      <c r="CM115" s="714"/>
      <c r="CN115" s="714"/>
      <c r="CO115" s="714"/>
      <c r="CP115" s="714"/>
      <c r="CQ115" s="714"/>
      <c r="CR115" s="714"/>
      <c r="CS115" s="715"/>
    </row>
    <row r="116" spans="1:97" s="370" customFormat="1">
      <c r="A116" s="691">
        <v>11</v>
      </c>
      <c r="B116" s="692">
        <v>40</v>
      </c>
      <c r="C116" s="796">
        <v>330</v>
      </c>
      <c r="D116" s="1152" t="s">
        <v>5379</v>
      </c>
      <c r="E116" s="1152" t="s">
        <v>5380</v>
      </c>
      <c r="F116" s="767" t="s">
        <v>81</v>
      </c>
      <c r="G116" s="843"/>
      <c r="H116" s="844"/>
      <c r="I116" s="844"/>
      <c r="J116" s="641"/>
      <c r="K116" s="641"/>
      <c r="L116" s="641"/>
      <c r="M116" s="793"/>
      <c r="N116" s="793"/>
      <c r="O116" s="773"/>
      <c r="P116" s="727"/>
      <c r="Q116" s="727"/>
      <c r="R116" s="728"/>
      <c r="S116" s="728"/>
      <c r="T116" s="728"/>
      <c r="U116" s="729"/>
      <c r="V116" s="729"/>
      <c r="W116" s="1121">
        <v>0.47916666666666702</v>
      </c>
      <c r="X116" s="1141">
        <v>0.54076388888888893</v>
      </c>
      <c r="Y116" s="1141">
        <v>0.54494212962962962</v>
      </c>
      <c r="Z116" s="1098">
        <v>6.1597222222221915E-2</v>
      </c>
      <c r="AA116" s="1098">
        <v>4.1782407407406907E-3</v>
      </c>
      <c r="AB116" s="1098">
        <v>6.5775462962962605E-2</v>
      </c>
      <c r="AC116" s="701">
        <v>16.910935738444191</v>
      </c>
      <c r="AD116" s="701">
        <v>15.836705965159247</v>
      </c>
      <c r="AE116" s="1102"/>
      <c r="AF116" s="1102"/>
      <c r="AG116" s="1102"/>
      <c r="AH116" s="1102"/>
      <c r="AI116" s="1102"/>
      <c r="AJ116" s="1129"/>
      <c r="AK116" s="1129"/>
      <c r="AL116" s="1129"/>
      <c r="AM116" s="1129"/>
      <c r="AN116" s="1129"/>
      <c r="AO116" s="1129"/>
      <c r="AP116" s="1102"/>
      <c r="AQ116" s="1098"/>
      <c r="AR116" s="1102"/>
      <c r="AS116" s="1102"/>
      <c r="AT116" s="1102"/>
      <c r="AU116" s="1118"/>
      <c r="AV116" s="1118"/>
      <c r="AW116" s="1118"/>
      <c r="AX116" s="1118"/>
      <c r="AY116" s="1118"/>
      <c r="AZ116" s="1123"/>
      <c r="BA116" s="1123"/>
      <c r="BB116" s="1123"/>
      <c r="BC116" s="1123"/>
      <c r="BD116" s="1123"/>
      <c r="BE116" s="1123"/>
      <c r="BF116" s="1102"/>
      <c r="BG116" s="1098"/>
      <c r="BH116" s="1102"/>
      <c r="BI116" s="1102"/>
      <c r="BJ116" s="1102"/>
      <c r="BK116" s="1121">
        <v>0.56577546296296299</v>
      </c>
      <c r="BL116" s="1140" t="s">
        <v>5666</v>
      </c>
      <c r="BM116" s="1140" t="s">
        <v>5666</v>
      </c>
      <c r="BN116" s="1140" t="s">
        <v>5666</v>
      </c>
      <c r="BO116" s="1142"/>
      <c r="BP116" s="1141"/>
      <c r="BQ116" s="1140"/>
      <c r="BR116" s="1140"/>
      <c r="BS116" s="1140"/>
      <c r="BT116" s="1142"/>
      <c r="BU116" s="1141"/>
      <c r="BV116" s="703"/>
      <c r="BW116" s="641"/>
      <c r="BX116" s="703"/>
      <c r="BY116" s="701"/>
      <c r="BZ116" s="701"/>
      <c r="CA116" s="795"/>
      <c r="CB116" s="708"/>
      <c r="CC116" s="709"/>
      <c r="CD116" s="709"/>
      <c r="CE116" s="710"/>
      <c r="CF116" s="711"/>
      <c r="CG116" s="712"/>
      <c r="CH116" s="712"/>
      <c r="CI116" s="713"/>
      <c r="CJ116" s="713"/>
      <c r="CK116" s="714"/>
      <c r="CL116" s="714"/>
      <c r="CM116" s="714"/>
      <c r="CN116" s="714"/>
      <c r="CO116" s="714"/>
      <c r="CP116" s="714"/>
      <c r="CQ116" s="714"/>
      <c r="CR116" s="714"/>
      <c r="CS116" s="715"/>
    </row>
    <row r="117" spans="1:97">
      <c r="A117" s="882"/>
      <c r="B117" s="883"/>
      <c r="C117" s="884" t="s">
        <v>3794</v>
      </c>
      <c r="D117" s="1153"/>
      <c r="E117" s="1153"/>
      <c r="F117" s="885"/>
      <c r="G117" s="886"/>
      <c r="H117" s="887"/>
      <c r="I117" s="887"/>
      <c r="J117" s="888"/>
      <c r="K117" s="888"/>
      <c r="L117" s="888"/>
      <c r="M117" s="889"/>
      <c r="N117" s="889"/>
      <c r="O117" s="890"/>
      <c r="P117" s="891"/>
      <c r="Q117" s="891"/>
      <c r="R117" s="891"/>
      <c r="S117" s="891"/>
      <c r="T117" s="891"/>
      <c r="U117" s="891"/>
      <c r="V117" s="891"/>
      <c r="W117" s="1093"/>
      <c r="X117" s="1093"/>
      <c r="Y117" s="1093"/>
      <c r="Z117" s="1093"/>
      <c r="AA117" s="1131"/>
      <c r="AB117" s="1093"/>
      <c r="AC117" s="1155"/>
      <c r="AD117" s="1155"/>
      <c r="AE117" s="1132"/>
      <c r="AF117" s="1132"/>
      <c r="AG117" s="1132"/>
      <c r="AH117" s="1132"/>
      <c r="AI117" s="1132"/>
      <c r="AJ117" s="1133"/>
      <c r="AK117" s="1133"/>
      <c r="AL117" s="1133"/>
      <c r="AM117" s="1133"/>
      <c r="AN117" s="1133"/>
      <c r="AO117" s="1133"/>
      <c r="AP117" s="1134"/>
      <c r="AQ117" s="1135"/>
      <c r="AR117" s="1134"/>
      <c r="AS117" s="1136"/>
      <c r="AT117" s="1136"/>
      <c r="AU117" s="1093"/>
      <c r="AV117" s="1093"/>
      <c r="AW117" s="1093"/>
      <c r="AX117" s="1093"/>
      <c r="AY117" s="1093"/>
      <c r="AZ117" s="1133"/>
      <c r="BA117" s="1133"/>
      <c r="BB117" s="1133"/>
      <c r="BC117" s="1133"/>
      <c r="BD117" s="1133"/>
      <c r="BE117" s="1133"/>
      <c r="BF117" s="1093"/>
      <c r="BG117" s="1131"/>
      <c r="BH117" s="1093"/>
      <c r="BI117" s="1093"/>
      <c r="BJ117" s="1093"/>
      <c r="BK117" s="1093"/>
      <c r="BL117" s="1093"/>
      <c r="BM117" s="1093"/>
      <c r="BN117" s="1093"/>
      <c r="BO117" s="1093"/>
      <c r="BP117" s="1093"/>
      <c r="BQ117" s="1093"/>
      <c r="BR117" s="1093"/>
      <c r="BS117" s="1093"/>
      <c r="BT117" s="1093"/>
      <c r="BU117" s="1093"/>
      <c r="BV117" s="894"/>
      <c r="BW117" s="901"/>
      <c r="BX117" s="894"/>
      <c r="BY117" s="894"/>
      <c r="BZ117" s="894"/>
      <c r="CA117" s="1155"/>
      <c r="CB117" s="902"/>
      <c r="CC117" s="903"/>
      <c r="CD117" s="904">
        <v>20</v>
      </c>
      <c r="CE117" s="905"/>
      <c r="CF117" s="906"/>
      <c r="CG117" s="906"/>
      <c r="CH117" s="906"/>
      <c r="CI117" s="906"/>
      <c r="CJ117" s="906"/>
      <c r="CK117" s="906"/>
      <c r="CL117" s="906"/>
      <c r="CM117" s="906"/>
      <c r="CN117" s="906"/>
      <c r="CO117" s="906"/>
      <c r="CP117" s="906"/>
      <c r="CQ117" s="906"/>
      <c r="CR117" s="906"/>
      <c r="CS117" s="907"/>
    </row>
    <row r="118" spans="1:97" s="345" customFormat="1">
      <c r="A118" s="628">
        <v>1</v>
      </c>
      <c r="B118" s="629" t="s">
        <v>434</v>
      </c>
      <c r="C118" s="751">
        <v>401</v>
      </c>
      <c r="D118" s="1144" t="s">
        <v>5381</v>
      </c>
      <c r="E118" s="1144" t="s">
        <v>5382</v>
      </c>
      <c r="F118" s="726"/>
      <c r="G118" s="827"/>
      <c r="H118" s="821"/>
      <c r="I118" s="821"/>
      <c r="J118" s="634"/>
      <c r="K118" s="634"/>
      <c r="L118" s="634"/>
      <c r="M118" s="789"/>
      <c r="N118" s="789"/>
      <c r="O118" s="639"/>
      <c r="P118" s="821"/>
      <c r="Q118" s="821"/>
      <c r="R118" s="634"/>
      <c r="S118" s="634"/>
      <c r="T118" s="634"/>
      <c r="U118" s="789"/>
      <c r="V118" s="789"/>
      <c r="W118" s="1099">
        <v>0.52083333333333304</v>
      </c>
      <c r="X118" s="1089">
        <v>0.63223379629629628</v>
      </c>
      <c r="Y118" s="1089">
        <v>0.63708333333333333</v>
      </c>
      <c r="Z118" s="1101">
        <v>0.11140046296296324</v>
      </c>
      <c r="AA118" s="1098">
        <v>4.849537037037055E-3</v>
      </c>
      <c r="AB118" s="1101">
        <v>0.1162500000000003</v>
      </c>
      <c r="AC118" s="636">
        <v>9.3506493506493502</v>
      </c>
      <c r="AD118" s="636">
        <v>8.9605734767025087</v>
      </c>
      <c r="AE118" s="1113"/>
      <c r="AF118" s="1113"/>
      <c r="AG118" s="1113"/>
      <c r="AH118" s="1113"/>
      <c r="AI118" s="1113"/>
      <c r="AJ118" s="1137"/>
      <c r="AK118" s="1137"/>
      <c r="AL118" s="1137"/>
      <c r="AM118" s="1137"/>
      <c r="AN118" s="1137"/>
      <c r="AO118" s="1137"/>
      <c r="AP118" s="1115"/>
      <c r="AQ118" s="1138"/>
      <c r="AR118" s="1115"/>
      <c r="AS118" s="1115"/>
      <c r="AT118" s="1112"/>
      <c r="AU118" s="1113"/>
      <c r="AV118" s="1113"/>
      <c r="AW118" s="1113"/>
      <c r="AX118" s="1113"/>
      <c r="AY118" s="1113"/>
      <c r="AZ118" s="1130"/>
      <c r="BA118" s="1130"/>
      <c r="BB118" s="1130"/>
      <c r="BC118" s="1130"/>
      <c r="BD118" s="1130"/>
      <c r="BE118" s="1130"/>
      <c r="BF118" s="1115"/>
      <c r="BG118" s="1124"/>
      <c r="BH118" s="1115"/>
      <c r="BI118" s="1115"/>
      <c r="BJ118" s="1112"/>
      <c r="BK118" s="1115"/>
      <c r="BL118" s="1115"/>
      <c r="BM118" s="1115"/>
      <c r="BN118" s="1115"/>
      <c r="BO118" s="1115"/>
      <c r="BP118" s="1128"/>
      <c r="BQ118" s="1128"/>
      <c r="BR118" s="1128"/>
      <c r="BS118" s="1128"/>
      <c r="BT118" s="1128"/>
      <c r="BU118" s="1128"/>
      <c r="BV118" s="639"/>
      <c r="BW118" s="635"/>
      <c r="BX118" s="639"/>
      <c r="BY118" s="682"/>
      <c r="BZ118" s="789"/>
      <c r="CA118" s="643">
        <v>7.1684587813620073</v>
      </c>
      <c r="CB118" s="644"/>
      <c r="CC118" s="645">
        <v>0.11140046296296324</v>
      </c>
      <c r="CD118" s="645">
        <v>0.1162500000000003</v>
      </c>
      <c r="CE118" s="589"/>
      <c r="CF118" s="646">
        <v>25</v>
      </c>
      <c r="CG118" s="647">
        <v>2.6736111111111112</v>
      </c>
      <c r="CH118" s="647">
        <v>2.79</v>
      </c>
      <c r="CI118" s="595">
        <v>200</v>
      </c>
      <c r="CJ118" s="595">
        <v>0</v>
      </c>
      <c r="CK118" s="648">
        <v>225</v>
      </c>
      <c r="CL118" s="648">
        <v>225</v>
      </c>
      <c r="CM118" s="648">
        <v>225</v>
      </c>
      <c r="CN118" s="648">
        <v>225</v>
      </c>
      <c r="CO118" s="648">
        <v>225</v>
      </c>
      <c r="CP118" s="648">
        <v>225</v>
      </c>
      <c r="CQ118" s="648">
        <v>225</v>
      </c>
      <c r="CR118" s="648">
        <v>225</v>
      </c>
      <c r="CS118" s="910">
        <v>79.099999999999994</v>
      </c>
    </row>
    <row r="119" spans="1:97" s="345" customFormat="1" ht="13.5" thickBot="1">
      <c r="A119" s="628">
        <v>2</v>
      </c>
      <c r="B119" s="629" t="s">
        <v>434</v>
      </c>
      <c r="C119" s="751">
        <v>407</v>
      </c>
      <c r="D119" s="1144" t="s">
        <v>5383</v>
      </c>
      <c r="E119" s="1144" t="s">
        <v>5384</v>
      </c>
      <c r="F119" s="911"/>
      <c r="G119" s="827"/>
      <c r="H119" s="821"/>
      <c r="I119" s="821"/>
      <c r="J119" s="634"/>
      <c r="K119" s="634"/>
      <c r="L119" s="634"/>
      <c r="M119" s="789"/>
      <c r="N119" s="789"/>
      <c r="O119" s="639"/>
      <c r="P119" s="821"/>
      <c r="Q119" s="821"/>
      <c r="R119" s="634"/>
      <c r="S119" s="634"/>
      <c r="T119" s="634"/>
      <c r="U119" s="789"/>
      <c r="V119" s="789"/>
      <c r="W119" s="1099">
        <v>0.52083333333333337</v>
      </c>
      <c r="X119" s="1089">
        <v>0.63230324074074074</v>
      </c>
      <c r="Y119" s="1089">
        <v>0.6378935185185185</v>
      </c>
      <c r="Z119" s="1101">
        <v>0.11146990740740736</v>
      </c>
      <c r="AA119" s="1098">
        <v>5.5902777777777635E-3</v>
      </c>
      <c r="AB119" s="1101">
        <v>0.11706018518518513</v>
      </c>
      <c r="AC119" s="636">
        <v>9.3448240058145569</v>
      </c>
      <c r="AD119" s="636">
        <v>8.898556456397074</v>
      </c>
      <c r="AE119" s="1113"/>
      <c r="AF119" s="1113"/>
      <c r="AG119" s="1113"/>
      <c r="AH119" s="1113"/>
      <c r="AI119" s="1113"/>
      <c r="AJ119" s="1137"/>
      <c r="AK119" s="1137"/>
      <c r="AL119" s="1137"/>
      <c r="AM119" s="1137"/>
      <c r="AN119" s="1137"/>
      <c r="AO119" s="1137"/>
      <c r="AP119" s="1115"/>
      <c r="AQ119" s="1138"/>
      <c r="AR119" s="1115"/>
      <c r="AS119" s="1115"/>
      <c r="AT119" s="1112"/>
      <c r="AU119" s="1113"/>
      <c r="AV119" s="1113"/>
      <c r="AW119" s="1113"/>
      <c r="AX119" s="1113"/>
      <c r="AY119" s="1113"/>
      <c r="AZ119" s="1130"/>
      <c r="BA119" s="1130"/>
      <c r="BB119" s="1130"/>
      <c r="BC119" s="1130"/>
      <c r="BD119" s="1130"/>
      <c r="BE119" s="1130"/>
      <c r="BF119" s="1115"/>
      <c r="BG119" s="1124"/>
      <c r="BH119" s="1115"/>
      <c r="BI119" s="1115"/>
      <c r="BJ119" s="1112"/>
      <c r="BK119" s="1115"/>
      <c r="BL119" s="1115"/>
      <c r="BM119" s="1115"/>
      <c r="BN119" s="1115"/>
      <c r="BO119" s="1115"/>
      <c r="BP119" s="1128"/>
      <c r="BQ119" s="1128"/>
      <c r="BR119" s="1128"/>
      <c r="BS119" s="1128"/>
      <c r="BT119" s="1128"/>
      <c r="BU119" s="1128"/>
      <c r="BV119" s="639"/>
      <c r="BW119" s="635"/>
      <c r="BX119" s="639"/>
      <c r="BY119" s="682"/>
      <c r="BZ119" s="789"/>
      <c r="CA119" s="643">
        <v>7.1188451651176585</v>
      </c>
      <c r="CB119" s="644"/>
      <c r="CC119" s="645">
        <v>0.11146990740740736</v>
      </c>
      <c r="CD119" s="645">
        <v>0.11706018518518513</v>
      </c>
      <c r="CE119" s="589"/>
      <c r="CF119" s="646">
        <v>25</v>
      </c>
      <c r="CG119" s="647">
        <v>2.6752777777777776</v>
      </c>
      <c r="CH119" s="647">
        <v>2.8094444444444444</v>
      </c>
      <c r="CI119" s="595">
        <v>195</v>
      </c>
      <c r="CJ119" s="595">
        <v>-1.1666666666666667</v>
      </c>
      <c r="CK119" s="648">
        <v>218.83333333333334</v>
      </c>
      <c r="CL119" s="648">
        <v>218.83333333333334</v>
      </c>
      <c r="CM119" s="648">
        <v>218.83333333333334</v>
      </c>
      <c r="CN119" s="648">
        <v>218.83333333333334</v>
      </c>
      <c r="CO119" s="648">
        <v>218.83333333333334</v>
      </c>
      <c r="CP119" s="648">
        <v>218.83333333333334</v>
      </c>
      <c r="CQ119" s="648">
        <v>218.83333333333334</v>
      </c>
      <c r="CR119" s="648">
        <v>218.83333333333334</v>
      </c>
      <c r="CS119" s="912">
        <v>72.933333333333323</v>
      </c>
    </row>
    <row r="120" spans="1:97" ht="13.5" hidden="1" thickBot="1">
      <c r="A120" s="469"/>
      <c r="B120" s="469" t="s">
        <v>56</v>
      </c>
      <c r="C120" s="470" t="s">
        <v>57</v>
      </c>
      <c r="D120" s="470"/>
      <c r="E120" s="470"/>
      <c r="F120" s="470"/>
      <c r="G120" s="471"/>
      <c r="H120" s="472"/>
      <c r="I120" s="472"/>
      <c r="J120" s="471"/>
      <c r="K120" s="471"/>
      <c r="L120" s="471"/>
      <c r="M120" s="471"/>
      <c r="N120" s="471"/>
      <c r="O120" s="473"/>
      <c r="P120" s="472"/>
      <c r="Q120" s="472"/>
      <c r="R120" s="471"/>
      <c r="S120" s="474"/>
      <c r="T120" s="471"/>
      <c r="U120" s="475"/>
      <c r="V120" s="471"/>
      <c r="W120" s="471"/>
      <c r="X120" s="472"/>
      <c r="Y120" s="472"/>
      <c r="Z120" s="471"/>
      <c r="AA120" s="476"/>
      <c r="AB120" s="471"/>
      <c r="AC120" s="471"/>
      <c r="AD120" s="471"/>
      <c r="AE120" s="471"/>
      <c r="AF120" s="471"/>
      <c r="AG120" s="471"/>
      <c r="AH120" s="471"/>
      <c r="AI120" s="471"/>
      <c r="AJ120" s="472"/>
      <c r="AK120" s="472"/>
      <c r="AL120" s="472"/>
      <c r="AM120" s="472"/>
      <c r="AN120" s="472"/>
      <c r="AO120" s="472"/>
      <c r="AP120" s="471"/>
      <c r="AQ120" s="474"/>
      <c r="AR120" s="471"/>
      <c r="AS120" s="469"/>
      <c r="AT120" s="477"/>
      <c r="AU120" s="478"/>
      <c r="AV120" s="478"/>
      <c r="AW120" s="478"/>
      <c r="AX120" s="478"/>
      <c r="AY120" s="478"/>
      <c r="AZ120" s="477"/>
      <c r="BA120" s="477"/>
      <c r="BB120" s="477"/>
      <c r="BC120" s="477"/>
      <c r="BD120" s="477"/>
      <c r="BE120" s="477"/>
      <c r="BF120" s="478"/>
      <c r="BG120" s="479"/>
      <c r="BH120" s="478"/>
      <c r="BI120" s="480"/>
      <c r="BJ120" s="480"/>
      <c r="BK120" s="478"/>
      <c r="BL120" s="478"/>
      <c r="BM120" s="478"/>
      <c r="BN120" s="478"/>
      <c r="BO120" s="478"/>
      <c r="BP120" s="481"/>
      <c r="BQ120" s="481"/>
      <c r="BR120" s="481"/>
      <c r="BS120" s="481"/>
      <c r="BT120" s="481"/>
      <c r="BU120" s="481"/>
      <c r="BV120" s="478"/>
      <c r="BW120" s="482"/>
      <c r="BX120" s="478"/>
      <c r="BY120" s="480"/>
      <c r="BZ120" s="480"/>
      <c r="CA120" s="480"/>
      <c r="CB120" s="470"/>
      <c r="CC120" s="483" t="s">
        <v>0</v>
      </c>
      <c r="CD120" s="469">
        <v>80</v>
      </c>
      <c r="CE120" s="484"/>
      <c r="CF120" s="485"/>
      <c r="CG120" s="485"/>
      <c r="CH120" s="486"/>
      <c r="CI120" s="486"/>
      <c r="CJ120" s="486"/>
      <c r="CK120" s="486"/>
      <c r="CL120" s="486"/>
      <c r="CM120" s="486"/>
      <c r="CN120" s="486"/>
      <c r="CO120" s="486"/>
      <c r="CP120" s="486"/>
      <c r="CQ120" s="486"/>
      <c r="CR120" s="486"/>
      <c r="CS120" s="486"/>
    </row>
    <row r="121" spans="1:97" s="345" customFormat="1" ht="13.5" hidden="1" thickBot="1">
      <c r="A121" s="1088">
        <v>1</v>
      </c>
      <c r="B121" s="629">
        <v>80</v>
      </c>
      <c r="C121" s="489"/>
      <c r="D121" s="490"/>
      <c r="E121" s="490"/>
      <c r="F121" s="490"/>
      <c r="G121" s="491"/>
      <c r="H121" s="492"/>
      <c r="I121" s="492"/>
      <c r="J121" s="493"/>
      <c r="K121" s="494"/>
      <c r="L121" s="493"/>
      <c r="M121" s="495"/>
      <c r="N121" s="495"/>
      <c r="O121" s="496">
        <v>0.35416666666666669</v>
      </c>
      <c r="P121" s="497"/>
      <c r="Q121" s="497"/>
      <c r="R121" s="498">
        <v>-0.35416666666666669</v>
      </c>
      <c r="S121" s="499">
        <v>0</v>
      </c>
      <c r="T121" s="498">
        <v>-0.35416666666666669</v>
      </c>
      <c r="U121" s="500" t="e">
        <v>#NUM!</v>
      </c>
      <c r="V121" s="500" t="e">
        <v>#NUM!</v>
      </c>
      <c r="W121" s="496">
        <v>2.0833333333333332E-2</v>
      </c>
      <c r="X121" s="497"/>
      <c r="Y121" s="497"/>
      <c r="Z121" s="498">
        <v>-2.0833333333333332E-2</v>
      </c>
      <c r="AA121" s="499">
        <v>0</v>
      </c>
      <c r="AB121" s="498">
        <v>-2.0833333333333332E-2</v>
      </c>
      <c r="AC121" s="500" t="e">
        <v>#NUM!</v>
      </c>
      <c r="AD121" s="500" t="e">
        <v>#NUM!</v>
      </c>
      <c r="AE121" s="501"/>
      <c r="AF121" s="501"/>
      <c r="AG121" s="501"/>
      <c r="AH121" s="501"/>
      <c r="AI121" s="501"/>
      <c r="AJ121" s="501"/>
      <c r="AK121" s="501"/>
      <c r="AL121" s="501"/>
      <c r="AM121" s="501"/>
      <c r="AN121" s="501"/>
      <c r="AO121" s="501"/>
      <c r="AP121" s="502"/>
      <c r="AQ121" s="499"/>
      <c r="AR121" s="502"/>
      <c r="AS121" s="495"/>
      <c r="AT121" s="495"/>
      <c r="AU121" s="496">
        <v>2.7777777777777776E-2</v>
      </c>
      <c r="AV121" s="496"/>
      <c r="AW121" s="496"/>
      <c r="AX121" s="496"/>
      <c r="AY121" s="496"/>
      <c r="AZ121" s="1087"/>
      <c r="BA121" s="1087"/>
      <c r="BB121" s="1087"/>
      <c r="BC121" s="1087"/>
      <c r="BD121" s="1087"/>
      <c r="BE121" s="1087"/>
      <c r="BF121" s="502">
        <v>-2.7777777777777776E-2</v>
      </c>
      <c r="BG121" s="504">
        <v>0</v>
      </c>
      <c r="BH121" s="502">
        <v>-2.7777777777777776E-2</v>
      </c>
      <c r="BI121" s="500" t="e">
        <v>#NUM!</v>
      </c>
      <c r="BJ121" s="500" t="e">
        <v>#NUM!</v>
      </c>
      <c r="BK121" s="491"/>
      <c r="BL121" s="491"/>
      <c r="BM121" s="491"/>
      <c r="BN121" s="491"/>
      <c r="BO121" s="491"/>
      <c r="BP121" s="492"/>
      <c r="BQ121" s="492"/>
      <c r="BR121" s="492"/>
      <c r="BS121" s="492"/>
      <c r="BT121" s="492"/>
      <c r="BU121" s="492"/>
      <c r="BV121" s="505"/>
      <c r="BW121" s="494"/>
      <c r="BX121" s="505"/>
      <c r="BY121" s="495"/>
      <c r="BZ121" s="495"/>
      <c r="CA121" s="506" t="e">
        <v>#NUM!</v>
      </c>
      <c r="CB121" s="507" t="e">
        <v>#NUM!</v>
      </c>
      <c r="CC121" s="508">
        <v>-0.40277777777777779</v>
      </c>
      <c r="CD121" s="508">
        <v>-0.40277777777777779</v>
      </c>
      <c r="CE121" s="509"/>
      <c r="CF121" s="510">
        <v>80</v>
      </c>
      <c r="CG121" s="511" t="e">
        <v>#NUM!</v>
      </c>
      <c r="CH121" s="511" t="e">
        <v>#NUM!</v>
      </c>
      <c r="CI121" s="512"/>
      <c r="CJ121" s="512"/>
      <c r="CK121" s="513"/>
      <c r="CL121" s="513"/>
      <c r="CM121" s="513"/>
      <c r="CN121" s="513"/>
      <c r="CO121" s="513"/>
      <c r="CP121" s="513"/>
      <c r="CQ121" s="513"/>
      <c r="CR121" s="513"/>
      <c r="CS121" s="514"/>
    </row>
    <row r="122" spans="1:97" s="345" customFormat="1" ht="13.5" hidden="1" thickBot="1">
      <c r="A122" s="1088">
        <v>2</v>
      </c>
      <c r="B122" s="629">
        <v>80</v>
      </c>
      <c r="C122" s="489"/>
      <c r="D122" s="490"/>
      <c r="E122" s="490"/>
      <c r="F122" s="490"/>
      <c r="G122" s="491"/>
      <c r="H122" s="492"/>
      <c r="I122" s="492"/>
      <c r="J122" s="493"/>
      <c r="K122" s="494"/>
      <c r="L122" s="493"/>
      <c r="M122" s="495"/>
      <c r="N122" s="495"/>
      <c r="O122" s="496">
        <v>0.35416666666666669</v>
      </c>
      <c r="P122" s="497"/>
      <c r="Q122" s="497"/>
      <c r="R122" s="498">
        <v>-0.35416666666666669</v>
      </c>
      <c r="S122" s="499">
        <v>0</v>
      </c>
      <c r="T122" s="498">
        <v>-0.35416666666666669</v>
      </c>
      <c r="U122" s="500" t="e">
        <v>#NUM!</v>
      </c>
      <c r="V122" s="500" t="e">
        <v>#NUM!</v>
      </c>
      <c r="W122" s="496">
        <v>2.0833333333333332E-2</v>
      </c>
      <c r="X122" s="497"/>
      <c r="Y122" s="497"/>
      <c r="Z122" s="498">
        <v>-2.0833333333333332E-2</v>
      </c>
      <c r="AA122" s="499">
        <v>0</v>
      </c>
      <c r="AB122" s="498">
        <v>-2.0833333333333332E-2</v>
      </c>
      <c r="AC122" s="500" t="e">
        <v>#NUM!</v>
      </c>
      <c r="AD122" s="500" t="e">
        <v>#NUM!</v>
      </c>
      <c r="AE122" s="501"/>
      <c r="AF122" s="501"/>
      <c r="AG122" s="501"/>
      <c r="AH122" s="501"/>
      <c r="AI122" s="501"/>
      <c r="AJ122" s="501"/>
      <c r="AK122" s="501"/>
      <c r="AL122" s="501"/>
      <c r="AM122" s="501"/>
      <c r="AN122" s="501"/>
      <c r="AO122" s="501"/>
      <c r="AP122" s="502"/>
      <c r="AQ122" s="499"/>
      <c r="AR122" s="502"/>
      <c r="AS122" s="495"/>
      <c r="AT122" s="495"/>
      <c r="AU122" s="496">
        <v>2.7777777777777776E-2</v>
      </c>
      <c r="AV122" s="496"/>
      <c r="AW122" s="496"/>
      <c r="AX122" s="496"/>
      <c r="AY122" s="496"/>
      <c r="AZ122" s="1087"/>
      <c r="BA122" s="1087"/>
      <c r="BB122" s="1087"/>
      <c r="BC122" s="1087"/>
      <c r="BD122" s="1087"/>
      <c r="BE122" s="1087"/>
      <c r="BF122" s="502">
        <v>-2.7777777777777776E-2</v>
      </c>
      <c r="BG122" s="504">
        <v>0</v>
      </c>
      <c r="BH122" s="502">
        <v>-2.7777777777777776E-2</v>
      </c>
      <c r="BI122" s="500" t="e">
        <v>#NUM!</v>
      </c>
      <c r="BJ122" s="500" t="e">
        <v>#NUM!</v>
      </c>
      <c r="BK122" s="491"/>
      <c r="BL122" s="491"/>
      <c r="BM122" s="491"/>
      <c r="BN122" s="491"/>
      <c r="BO122" s="491"/>
      <c r="BP122" s="515"/>
      <c r="BQ122" s="515"/>
      <c r="BR122" s="515"/>
      <c r="BS122" s="515"/>
      <c r="BT122" s="515"/>
      <c r="BU122" s="492"/>
      <c r="BV122" s="505"/>
      <c r="BW122" s="494"/>
      <c r="BX122" s="505"/>
      <c r="BY122" s="495"/>
      <c r="BZ122" s="495"/>
      <c r="CA122" s="516" t="e">
        <v>#NUM!</v>
      </c>
      <c r="CB122" s="507" t="e">
        <v>#NUM!</v>
      </c>
      <c r="CC122" s="508">
        <v>-0.40277777777777779</v>
      </c>
      <c r="CD122" s="508">
        <v>-0.40277777777777779</v>
      </c>
      <c r="CE122" s="509"/>
      <c r="CF122" s="510">
        <v>80</v>
      </c>
      <c r="CG122" s="511" t="e">
        <v>#NUM!</v>
      </c>
      <c r="CH122" s="511" t="e">
        <v>#NUM!</v>
      </c>
      <c r="CI122" s="512"/>
      <c r="CJ122" s="512"/>
      <c r="CK122" s="513"/>
      <c r="CL122" s="513"/>
      <c r="CM122" s="513"/>
      <c r="CN122" s="513"/>
      <c r="CO122" s="513"/>
      <c r="CP122" s="513"/>
      <c r="CQ122" s="513"/>
      <c r="CR122" s="513"/>
      <c r="CS122" s="514"/>
    </row>
    <row r="123" spans="1:97" s="345" customFormat="1" ht="13.5" hidden="1" thickBot="1">
      <c r="A123" s="1088">
        <v>3</v>
      </c>
      <c r="B123" s="629">
        <v>80</v>
      </c>
      <c r="C123" s="489"/>
      <c r="D123" s="490"/>
      <c r="E123" s="490"/>
      <c r="F123" s="490"/>
      <c r="G123" s="491"/>
      <c r="H123" s="492"/>
      <c r="I123" s="492"/>
      <c r="J123" s="493"/>
      <c r="K123" s="494"/>
      <c r="L123" s="493"/>
      <c r="M123" s="495"/>
      <c r="N123" s="495"/>
      <c r="O123" s="496">
        <v>0.35416666666666669</v>
      </c>
      <c r="P123" s="497"/>
      <c r="Q123" s="497"/>
      <c r="R123" s="498">
        <v>-0.35416666666666669</v>
      </c>
      <c r="S123" s="499">
        <v>0</v>
      </c>
      <c r="T123" s="498">
        <v>-0.35416666666666669</v>
      </c>
      <c r="U123" s="500" t="e">
        <v>#NUM!</v>
      </c>
      <c r="V123" s="500" t="e">
        <v>#NUM!</v>
      </c>
      <c r="W123" s="496">
        <v>2.0833333333333332E-2</v>
      </c>
      <c r="X123" s="497"/>
      <c r="Y123" s="497"/>
      <c r="Z123" s="498">
        <v>-2.0833333333333332E-2</v>
      </c>
      <c r="AA123" s="499">
        <v>0</v>
      </c>
      <c r="AB123" s="498">
        <v>-2.0833333333333332E-2</v>
      </c>
      <c r="AC123" s="500" t="e">
        <v>#NUM!</v>
      </c>
      <c r="AD123" s="500" t="e">
        <v>#NUM!</v>
      </c>
      <c r="AE123" s="501"/>
      <c r="AF123" s="501"/>
      <c r="AG123" s="501"/>
      <c r="AH123" s="501"/>
      <c r="AI123" s="501"/>
      <c r="AJ123" s="501"/>
      <c r="AK123" s="501"/>
      <c r="AL123" s="501"/>
      <c r="AM123" s="501"/>
      <c r="AN123" s="501"/>
      <c r="AO123" s="501"/>
      <c r="AP123" s="502"/>
      <c r="AQ123" s="499"/>
      <c r="AR123" s="502"/>
      <c r="AS123" s="495"/>
      <c r="AT123" s="495"/>
      <c r="AU123" s="496">
        <v>2.7777777777777776E-2</v>
      </c>
      <c r="AV123" s="496"/>
      <c r="AW123" s="496"/>
      <c r="AX123" s="496"/>
      <c r="AY123" s="496"/>
      <c r="AZ123" s="1087"/>
      <c r="BA123" s="1087"/>
      <c r="BB123" s="1087"/>
      <c r="BC123" s="1087"/>
      <c r="BD123" s="1087"/>
      <c r="BE123" s="1087"/>
      <c r="BF123" s="502">
        <v>-2.7777777777777776E-2</v>
      </c>
      <c r="BG123" s="504">
        <v>0</v>
      </c>
      <c r="BH123" s="502">
        <v>-2.7777777777777776E-2</v>
      </c>
      <c r="BI123" s="500" t="e">
        <v>#NUM!</v>
      </c>
      <c r="BJ123" s="500" t="e">
        <v>#NUM!</v>
      </c>
      <c r="BK123" s="491"/>
      <c r="BL123" s="491"/>
      <c r="BM123" s="491"/>
      <c r="BN123" s="491"/>
      <c r="BO123" s="491"/>
      <c r="BP123" s="492"/>
      <c r="BQ123" s="492"/>
      <c r="BR123" s="492"/>
      <c r="BS123" s="492"/>
      <c r="BT123" s="492"/>
      <c r="BU123" s="492"/>
      <c r="BV123" s="505"/>
      <c r="BW123" s="494"/>
      <c r="BX123" s="505"/>
      <c r="BY123" s="495"/>
      <c r="BZ123" s="495"/>
      <c r="CA123" s="506" t="e">
        <v>#NUM!</v>
      </c>
      <c r="CB123" s="507" t="e">
        <v>#NUM!</v>
      </c>
      <c r="CC123" s="508">
        <v>-0.40277777777777779</v>
      </c>
      <c r="CD123" s="508">
        <v>-0.40277777777777779</v>
      </c>
      <c r="CE123" s="509"/>
      <c r="CF123" s="510">
        <v>80</v>
      </c>
      <c r="CG123" s="511" t="e">
        <v>#NUM!</v>
      </c>
      <c r="CH123" s="511" t="e">
        <v>#NUM!</v>
      </c>
      <c r="CI123" s="512"/>
      <c r="CJ123" s="512"/>
      <c r="CK123" s="513"/>
      <c r="CL123" s="513"/>
      <c r="CM123" s="513"/>
      <c r="CN123" s="513"/>
      <c r="CO123" s="513"/>
      <c r="CP123" s="513"/>
      <c r="CQ123" s="513"/>
      <c r="CR123" s="513"/>
      <c r="CS123" s="514"/>
    </row>
    <row r="124" spans="1:97" s="345" customFormat="1" ht="13.5" hidden="1" thickBot="1">
      <c r="A124" s="1088">
        <v>4</v>
      </c>
      <c r="B124" s="629">
        <v>80</v>
      </c>
      <c r="C124" s="489"/>
      <c r="D124" s="490"/>
      <c r="E124" s="490"/>
      <c r="F124" s="490"/>
      <c r="G124" s="491"/>
      <c r="H124" s="492"/>
      <c r="I124" s="492"/>
      <c r="J124" s="493"/>
      <c r="K124" s="494"/>
      <c r="L124" s="493"/>
      <c r="M124" s="495"/>
      <c r="N124" s="495"/>
      <c r="O124" s="496">
        <v>0.35416666666666669</v>
      </c>
      <c r="P124" s="497"/>
      <c r="Q124" s="497"/>
      <c r="R124" s="498">
        <v>-0.35416666666666669</v>
      </c>
      <c r="S124" s="499">
        <v>0</v>
      </c>
      <c r="T124" s="498">
        <v>-0.35416666666666669</v>
      </c>
      <c r="U124" s="500" t="e">
        <v>#NUM!</v>
      </c>
      <c r="V124" s="500" t="e">
        <v>#NUM!</v>
      </c>
      <c r="W124" s="496">
        <v>2.0833333333333332E-2</v>
      </c>
      <c r="X124" s="497"/>
      <c r="Y124" s="497"/>
      <c r="Z124" s="498">
        <v>-2.0833333333333332E-2</v>
      </c>
      <c r="AA124" s="499">
        <v>0</v>
      </c>
      <c r="AB124" s="498">
        <v>-2.0833333333333332E-2</v>
      </c>
      <c r="AC124" s="500" t="e">
        <v>#NUM!</v>
      </c>
      <c r="AD124" s="500" t="e">
        <v>#NUM!</v>
      </c>
      <c r="AE124" s="501"/>
      <c r="AF124" s="501"/>
      <c r="AG124" s="501"/>
      <c r="AH124" s="501"/>
      <c r="AI124" s="501"/>
      <c r="AJ124" s="501"/>
      <c r="AK124" s="501"/>
      <c r="AL124" s="501"/>
      <c r="AM124" s="501"/>
      <c r="AN124" s="501"/>
      <c r="AO124" s="501"/>
      <c r="AP124" s="502"/>
      <c r="AQ124" s="499"/>
      <c r="AR124" s="502"/>
      <c r="AS124" s="495"/>
      <c r="AT124" s="495"/>
      <c r="AU124" s="496">
        <v>2.7777777777777776E-2</v>
      </c>
      <c r="AV124" s="496"/>
      <c r="AW124" s="496"/>
      <c r="AX124" s="496"/>
      <c r="AY124" s="496"/>
      <c r="AZ124" s="1087"/>
      <c r="BA124" s="1087"/>
      <c r="BB124" s="1087"/>
      <c r="BC124" s="1087"/>
      <c r="BD124" s="1087"/>
      <c r="BE124" s="1087"/>
      <c r="BF124" s="502">
        <v>-2.7777777777777776E-2</v>
      </c>
      <c r="BG124" s="504">
        <v>0</v>
      </c>
      <c r="BH124" s="502">
        <v>-2.7777777777777776E-2</v>
      </c>
      <c r="BI124" s="500" t="e">
        <v>#NUM!</v>
      </c>
      <c r="BJ124" s="500" t="e">
        <v>#NUM!</v>
      </c>
      <c r="BK124" s="491"/>
      <c r="BL124" s="491"/>
      <c r="BM124" s="491"/>
      <c r="BN124" s="491"/>
      <c r="BO124" s="491"/>
      <c r="BP124" s="515"/>
      <c r="BQ124" s="515"/>
      <c r="BR124" s="515"/>
      <c r="BS124" s="515"/>
      <c r="BT124" s="515"/>
      <c r="BU124" s="492"/>
      <c r="BV124" s="505"/>
      <c r="BW124" s="494"/>
      <c r="BX124" s="505"/>
      <c r="BY124" s="495"/>
      <c r="BZ124" s="495"/>
      <c r="CA124" s="516" t="e">
        <v>#NUM!</v>
      </c>
      <c r="CB124" s="507" t="e">
        <v>#NUM!</v>
      </c>
      <c r="CC124" s="508">
        <v>-0.40277777777777779</v>
      </c>
      <c r="CD124" s="508">
        <v>-0.40277777777777779</v>
      </c>
      <c r="CE124" s="509"/>
      <c r="CF124" s="510">
        <v>80</v>
      </c>
      <c r="CG124" s="511" t="e">
        <v>#NUM!</v>
      </c>
      <c r="CH124" s="511" t="e">
        <v>#NUM!</v>
      </c>
      <c r="CI124" s="512"/>
      <c r="CJ124" s="512"/>
      <c r="CK124" s="513"/>
      <c r="CL124" s="513"/>
      <c r="CM124" s="513"/>
      <c r="CN124" s="513"/>
      <c r="CO124" s="513"/>
      <c r="CP124" s="513"/>
      <c r="CQ124" s="513"/>
      <c r="CR124" s="513"/>
      <c r="CS124" s="514"/>
    </row>
    <row r="125" spans="1:97" s="345" customFormat="1" ht="13.5" hidden="1" thickBot="1">
      <c r="A125" s="1088">
        <v>5</v>
      </c>
      <c r="B125" s="629">
        <v>80</v>
      </c>
      <c r="C125" s="489"/>
      <c r="D125" s="490"/>
      <c r="E125" s="490"/>
      <c r="F125" s="490"/>
      <c r="G125" s="491"/>
      <c r="H125" s="492"/>
      <c r="I125" s="492"/>
      <c r="J125" s="493"/>
      <c r="K125" s="494"/>
      <c r="L125" s="493"/>
      <c r="M125" s="495"/>
      <c r="N125" s="495"/>
      <c r="O125" s="496">
        <v>0.35416666666666669</v>
      </c>
      <c r="P125" s="497"/>
      <c r="Q125" s="497"/>
      <c r="R125" s="498">
        <v>-0.35416666666666669</v>
      </c>
      <c r="S125" s="499">
        <v>0</v>
      </c>
      <c r="T125" s="498">
        <v>-0.35416666666666669</v>
      </c>
      <c r="U125" s="500" t="e">
        <v>#NUM!</v>
      </c>
      <c r="V125" s="500" t="e">
        <v>#NUM!</v>
      </c>
      <c r="W125" s="496">
        <v>2.0833333333333332E-2</v>
      </c>
      <c r="X125" s="497"/>
      <c r="Y125" s="497"/>
      <c r="Z125" s="498">
        <v>-2.0833333333333332E-2</v>
      </c>
      <c r="AA125" s="499">
        <v>0</v>
      </c>
      <c r="AB125" s="498">
        <v>-2.0833333333333332E-2</v>
      </c>
      <c r="AC125" s="500" t="e">
        <v>#NUM!</v>
      </c>
      <c r="AD125" s="500" t="e">
        <v>#NUM!</v>
      </c>
      <c r="AE125" s="501"/>
      <c r="AF125" s="501"/>
      <c r="AG125" s="501"/>
      <c r="AH125" s="501"/>
      <c r="AI125" s="501"/>
      <c r="AJ125" s="501"/>
      <c r="AK125" s="501"/>
      <c r="AL125" s="501"/>
      <c r="AM125" s="501"/>
      <c r="AN125" s="501"/>
      <c r="AO125" s="501"/>
      <c r="AP125" s="502"/>
      <c r="AQ125" s="499"/>
      <c r="AR125" s="502"/>
      <c r="AS125" s="495"/>
      <c r="AT125" s="495"/>
      <c r="AU125" s="496">
        <v>2.7777777777777776E-2</v>
      </c>
      <c r="AV125" s="496"/>
      <c r="AW125" s="496"/>
      <c r="AX125" s="496"/>
      <c r="AY125" s="496"/>
      <c r="AZ125" s="1087"/>
      <c r="BA125" s="1087"/>
      <c r="BB125" s="1087"/>
      <c r="BC125" s="1087"/>
      <c r="BD125" s="1087"/>
      <c r="BE125" s="1087"/>
      <c r="BF125" s="502">
        <v>-2.7777777777777776E-2</v>
      </c>
      <c r="BG125" s="504">
        <v>0</v>
      </c>
      <c r="BH125" s="502">
        <v>-2.7777777777777776E-2</v>
      </c>
      <c r="BI125" s="500" t="e">
        <v>#NUM!</v>
      </c>
      <c r="BJ125" s="500" t="e">
        <v>#NUM!</v>
      </c>
      <c r="BK125" s="491"/>
      <c r="BL125" s="491"/>
      <c r="BM125" s="491"/>
      <c r="BN125" s="491"/>
      <c r="BO125" s="491"/>
      <c r="BP125" s="492"/>
      <c r="BQ125" s="492"/>
      <c r="BR125" s="492"/>
      <c r="BS125" s="492"/>
      <c r="BT125" s="492"/>
      <c r="BU125" s="492"/>
      <c r="BV125" s="505"/>
      <c r="BW125" s="494"/>
      <c r="BX125" s="505"/>
      <c r="BY125" s="495"/>
      <c r="BZ125" s="495"/>
      <c r="CA125" s="506" t="e">
        <v>#NUM!</v>
      </c>
      <c r="CB125" s="507" t="e">
        <v>#NUM!</v>
      </c>
      <c r="CC125" s="508">
        <v>-0.40277777777777779</v>
      </c>
      <c r="CD125" s="508">
        <v>-0.40277777777777779</v>
      </c>
      <c r="CE125" s="509"/>
      <c r="CF125" s="510">
        <v>80</v>
      </c>
      <c r="CG125" s="511" t="e">
        <v>#NUM!</v>
      </c>
      <c r="CH125" s="511" t="e">
        <v>#NUM!</v>
      </c>
      <c r="CI125" s="512"/>
      <c r="CJ125" s="512"/>
      <c r="CK125" s="513"/>
      <c r="CL125" s="513"/>
      <c r="CM125" s="513"/>
      <c r="CN125" s="513"/>
      <c r="CO125" s="513"/>
      <c r="CP125" s="513"/>
      <c r="CQ125" s="513"/>
      <c r="CR125" s="513"/>
      <c r="CS125" s="514"/>
    </row>
    <row r="126" spans="1:97" s="345" customFormat="1" ht="13.5" hidden="1" thickBot="1">
      <c r="A126" s="1088">
        <v>6</v>
      </c>
      <c r="B126" s="629">
        <v>80</v>
      </c>
      <c r="C126" s="489"/>
      <c r="D126" s="490"/>
      <c r="E126" s="490"/>
      <c r="F126" s="490"/>
      <c r="G126" s="491"/>
      <c r="H126" s="492"/>
      <c r="I126" s="492"/>
      <c r="J126" s="493"/>
      <c r="K126" s="494"/>
      <c r="L126" s="493"/>
      <c r="M126" s="495"/>
      <c r="N126" s="495"/>
      <c r="O126" s="496">
        <v>0.35416666666666702</v>
      </c>
      <c r="P126" s="497"/>
      <c r="Q126" s="497"/>
      <c r="R126" s="498">
        <v>-0.35416666666666702</v>
      </c>
      <c r="S126" s="499">
        <v>0</v>
      </c>
      <c r="T126" s="498">
        <v>-0.35416666666666702</v>
      </c>
      <c r="U126" s="500" t="e">
        <v>#NUM!</v>
      </c>
      <c r="V126" s="500" t="e">
        <v>#NUM!</v>
      </c>
      <c r="W126" s="496">
        <v>2.0833333333333332E-2</v>
      </c>
      <c r="X126" s="497"/>
      <c r="Y126" s="497"/>
      <c r="Z126" s="498">
        <v>-2.0833333333333332E-2</v>
      </c>
      <c r="AA126" s="499">
        <v>0</v>
      </c>
      <c r="AB126" s="498">
        <v>-2.0833333333333332E-2</v>
      </c>
      <c r="AC126" s="500" t="e">
        <v>#NUM!</v>
      </c>
      <c r="AD126" s="500" t="e">
        <v>#NUM!</v>
      </c>
      <c r="AE126" s="501"/>
      <c r="AF126" s="501"/>
      <c r="AG126" s="501"/>
      <c r="AH126" s="501"/>
      <c r="AI126" s="501"/>
      <c r="AJ126" s="501"/>
      <c r="AK126" s="501"/>
      <c r="AL126" s="501"/>
      <c r="AM126" s="501"/>
      <c r="AN126" s="501"/>
      <c r="AO126" s="501"/>
      <c r="AP126" s="502"/>
      <c r="AQ126" s="499"/>
      <c r="AR126" s="502"/>
      <c r="AS126" s="495"/>
      <c r="AT126" s="495"/>
      <c r="AU126" s="496">
        <v>2.7777777777777776E-2</v>
      </c>
      <c r="AV126" s="496"/>
      <c r="AW126" s="496"/>
      <c r="AX126" s="496"/>
      <c r="AY126" s="496"/>
      <c r="AZ126" s="1087"/>
      <c r="BA126" s="1087"/>
      <c r="BB126" s="1087"/>
      <c r="BC126" s="1087"/>
      <c r="BD126" s="1087"/>
      <c r="BE126" s="1087"/>
      <c r="BF126" s="502">
        <v>-2.7777777777777776E-2</v>
      </c>
      <c r="BG126" s="504">
        <v>0</v>
      </c>
      <c r="BH126" s="502">
        <v>-2.7777777777777776E-2</v>
      </c>
      <c r="BI126" s="500" t="e">
        <v>#NUM!</v>
      </c>
      <c r="BJ126" s="500" t="e">
        <v>#NUM!</v>
      </c>
      <c r="BK126" s="491"/>
      <c r="BL126" s="491"/>
      <c r="BM126" s="491"/>
      <c r="BN126" s="491"/>
      <c r="BO126" s="491"/>
      <c r="BP126" s="515"/>
      <c r="BQ126" s="515"/>
      <c r="BR126" s="515"/>
      <c r="BS126" s="515"/>
      <c r="BT126" s="515"/>
      <c r="BU126" s="492"/>
      <c r="BV126" s="505"/>
      <c r="BW126" s="494"/>
      <c r="BX126" s="505"/>
      <c r="BY126" s="495"/>
      <c r="BZ126" s="495"/>
      <c r="CA126" s="516" t="e">
        <v>#NUM!</v>
      </c>
      <c r="CB126" s="507" t="e">
        <v>#NUM!</v>
      </c>
      <c r="CC126" s="508">
        <v>-0.40277777777777812</v>
      </c>
      <c r="CD126" s="508">
        <v>-0.40277777777777812</v>
      </c>
      <c r="CE126" s="509"/>
      <c r="CF126" s="510">
        <v>80</v>
      </c>
      <c r="CG126" s="511" t="e">
        <v>#NUM!</v>
      </c>
      <c r="CH126" s="511" t="e">
        <v>#NUM!</v>
      </c>
      <c r="CI126" s="512"/>
      <c r="CJ126" s="512"/>
      <c r="CK126" s="513"/>
      <c r="CL126" s="513"/>
      <c r="CM126" s="513"/>
      <c r="CN126" s="513"/>
      <c r="CO126" s="513"/>
      <c r="CP126" s="513"/>
      <c r="CQ126" s="513"/>
      <c r="CR126" s="513"/>
      <c r="CS126" s="514"/>
    </row>
    <row r="127" spans="1:97" s="345" customFormat="1" ht="13.5" hidden="1" thickBot="1">
      <c r="A127" s="1088">
        <v>7</v>
      </c>
      <c r="B127" s="629">
        <v>80</v>
      </c>
      <c r="C127" s="489"/>
      <c r="D127" s="490"/>
      <c r="E127" s="490"/>
      <c r="F127" s="490"/>
      <c r="G127" s="491"/>
      <c r="H127" s="492"/>
      <c r="I127" s="492"/>
      <c r="J127" s="493"/>
      <c r="K127" s="494"/>
      <c r="L127" s="493"/>
      <c r="M127" s="495"/>
      <c r="N127" s="495"/>
      <c r="O127" s="496">
        <v>0.35416666666666702</v>
      </c>
      <c r="P127" s="497"/>
      <c r="Q127" s="497"/>
      <c r="R127" s="498">
        <v>-0.35416666666666702</v>
      </c>
      <c r="S127" s="499">
        <v>0</v>
      </c>
      <c r="T127" s="498">
        <v>-0.35416666666666702</v>
      </c>
      <c r="U127" s="500" t="e">
        <v>#NUM!</v>
      </c>
      <c r="V127" s="500" t="e">
        <v>#NUM!</v>
      </c>
      <c r="W127" s="496">
        <v>2.0833333333333332E-2</v>
      </c>
      <c r="X127" s="497"/>
      <c r="Y127" s="497"/>
      <c r="Z127" s="498">
        <v>-2.0833333333333332E-2</v>
      </c>
      <c r="AA127" s="499">
        <v>0</v>
      </c>
      <c r="AB127" s="498">
        <v>-2.0833333333333332E-2</v>
      </c>
      <c r="AC127" s="500" t="e">
        <v>#NUM!</v>
      </c>
      <c r="AD127" s="500" t="e">
        <v>#NUM!</v>
      </c>
      <c r="AE127" s="501"/>
      <c r="AF127" s="501"/>
      <c r="AG127" s="501"/>
      <c r="AH127" s="501"/>
      <c r="AI127" s="501"/>
      <c r="AJ127" s="501"/>
      <c r="AK127" s="501"/>
      <c r="AL127" s="501"/>
      <c r="AM127" s="501"/>
      <c r="AN127" s="501"/>
      <c r="AO127" s="501"/>
      <c r="AP127" s="502"/>
      <c r="AQ127" s="499"/>
      <c r="AR127" s="502"/>
      <c r="AS127" s="495"/>
      <c r="AT127" s="495"/>
      <c r="AU127" s="496">
        <v>2.7777777777777776E-2</v>
      </c>
      <c r="AV127" s="496"/>
      <c r="AW127" s="496"/>
      <c r="AX127" s="496"/>
      <c r="AY127" s="496"/>
      <c r="AZ127" s="1087"/>
      <c r="BA127" s="1087"/>
      <c r="BB127" s="1087"/>
      <c r="BC127" s="1087"/>
      <c r="BD127" s="1087"/>
      <c r="BE127" s="1087"/>
      <c r="BF127" s="502">
        <v>-2.7777777777777776E-2</v>
      </c>
      <c r="BG127" s="504">
        <v>0</v>
      </c>
      <c r="BH127" s="502">
        <v>-2.7777777777777776E-2</v>
      </c>
      <c r="BI127" s="500" t="e">
        <v>#NUM!</v>
      </c>
      <c r="BJ127" s="500" t="e">
        <v>#NUM!</v>
      </c>
      <c r="BK127" s="491"/>
      <c r="BL127" s="491"/>
      <c r="BM127" s="491"/>
      <c r="BN127" s="491"/>
      <c r="BO127" s="491"/>
      <c r="BP127" s="492"/>
      <c r="BQ127" s="492"/>
      <c r="BR127" s="492"/>
      <c r="BS127" s="492"/>
      <c r="BT127" s="492"/>
      <c r="BU127" s="492"/>
      <c r="BV127" s="505"/>
      <c r="BW127" s="494"/>
      <c r="BX127" s="505"/>
      <c r="BY127" s="495"/>
      <c r="BZ127" s="495"/>
      <c r="CA127" s="506" t="e">
        <v>#NUM!</v>
      </c>
      <c r="CB127" s="507" t="e">
        <v>#NUM!</v>
      </c>
      <c r="CC127" s="508">
        <v>-0.40277777777777812</v>
      </c>
      <c r="CD127" s="508">
        <v>-0.40277777777777812</v>
      </c>
      <c r="CE127" s="509"/>
      <c r="CF127" s="510">
        <v>80</v>
      </c>
      <c r="CG127" s="511" t="e">
        <v>#NUM!</v>
      </c>
      <c r="CH127" s="511" t="e">
        <v>#NUM!</v>
      </c>
      <c r="CI127" s="512"/>
      <c r="CJ127" s="512"/>
      <c r="CK127" s="513"/>
      <c r="CL127" s="513"/>
      <c r="CM127" s="513"/>
      <c r="CN127" s="513"/>
      <c r="CO127" s="513"/>
      <c r="CP127" s="513"/>
      <c r="CQ127" s="513"/>
      <c r="CR127" s="513"/>
      <c r="CS127" s="514"/>
    </row>
    <row r="128" spans="1:97" s="332" customFormat="1" ht="13.5" hidden="1" thickBot="1">
      <c r="A128" s="517"/>
      <c r="B128" s="517" t="s">
        <v>58</v>
      </c>
      <c r="C128" s="518" t="s">
        <v>59</v>
      </c>
      <c r="D128" s="518"/>
      <c r="E128" s="518"/>
      <c r="F128" s="518"/>
      <c r="G128" s="519"/>
      <c r="H128" s="520"/>
      <c r="I128" s="520"/>
      <c r="J128" s="521"/>
      <c r="K128" s="521"/>
      <c r="L128" s="521"/>
      <c r="M128" s="521"/>
      <c r="N128" s="521"/>
      <c r="O128" s="519"/>
      <c r="P128" s="522"/>
      <c r="Q128" s="522"/>
      <c r="R128" s="521"/>
      <c r="S128" s="523"/>
      <c r="T128" s="521"/>
      <c r="U128" s="521"/>
      <c r="V128" s="524"/>
      <c r="W128" s="524"/>
      <c r="X128" s="525"/>
      <c r="Y128" s="525"/>
      <c r="Z128" s="525"/>
      <c r="AA128" s="526"/>
      <c r="AB128" s="525"/>
      <c r="AC128" s="525"/>
      <c r="AD128" s="525"/>
      <c r="AE128" s="527"/>
      <c r="AF128" s="527"/>
      <c r="AG128" s="527"/>
      <c r="AH128" s="527"/>
      <c r="AI128" s="527"/>
      <c r="AJ128" s="522"/>
      <c r="AK128" s="522"/>
      <c r="AL128" s="522"/>
      <c r="AM128" s="522"/>
      <c r="AN128" s="522"/>
      <c r="AO128" s="522"/>
      <c r="AP128" s="527"/>
      <c r="AQ128" s="528"/>
      <c r="AR128" s="527"/>
      <c r="AS128" s="527"/>
      <c r="AT128" s="527"/>
      <c r="AU128" s="527"/>
      <c r="AV128" s="527"/>
      <c r="AW128" s="527"/>
      <c r="AX128" s="527"/>
      <c r="AY128" s="527"/>
      <c r="AZ128" s="522"/>
      <c r="BA128" s="522"/>
      <c r="BB128" s="522"/>
      <c r="BC128" s="522"/>
      <c r="BD128" s="522"/>
      <c r="BE128" s="522"/>
      <c r="BF128" s="519"/>
      <c r="BG128" s="529"/>
      <c r="BH128" s="519"/>
      <c r="BI128" s="527"/>
      <c r="BJ128" s="527"/>
      <c r="BK128" s="519"/>
      <c r="BL128" s="519"/>
      <c r="BM128" s="519"/>
      <c r="BN128" s="519"/>
      <c r="BO128" s="519"/>
      <c r="BP128" s="519"/>
      <c r="BQ128" s="519"/>
      <c r="BR128" s="519"/>
      <c r="BS128" s="519"/>
      <c r="BT128" s="519"/>
      <c r="BU128" s="519"/>
      <c r="BV128" s="519"/>
      <c r="BW128" s="530"/>
      <c r="BX128" s="519"/>
      <c r="BY128" s="519"/>
      <c r="BZ128" s="519"/>
      <c r="CA128" s="519"/>
      <c r="CB128" s="531"/>
      <c r="CC128" s="527"/>
      <c r="CD128" s="531">
        <v>60</v>
      </c>
      <c r="CE128" s="509"/>
      <c r="CF128" s="532">
        <v>0.67361111111111116</v>
      </c>
      <c r="CG128" s="533">
        <v>0.67361111111111116</v>
      </c>
      <c r="CH128" s="534"/>
      <c r="CI128" s="534"/>
      <c r="CJ128" s="534"/>
      <c r="CK128" s="534"/>
      <c r="CL128" s="534"/>
      <c r="CM128" s="534"/>
      <c r="CN128" s="534"/>
      <c r="CO128" s="534"/>
      <c r="CP128" s="534"/>
      <c r="CQ128" s="534"/>
      <c r="CR128" s="534"/>
      <c r="CS128" s="534"/>
    </row>
    <row r="129" spans="1:97" s="345" customFormat="1" ht="13.5" hidden="1" thickBot="1">
      <c r="A129" s="1088">
        <v>1</v>
      </c>
      <c r="B129" s="629">
        <v>60</v>
      </c>
      <c r="C129" s="489"/>
      <c r="D129" s="490"/>
      <c r="E129" s="490"/>
      <c r="F129" s="490"/>
      <c r="G129" s="535"/>
      <c r="H129" s="536"/>
      <c r="I129" s="536"/>
      <c r="J129" s="498"/>
      <c r="K129" s="498"/>
      <c r="L129" s="498"/>
      <c r="M129" s="537"/>
      <c r="N129" s="537"/>
      <c r="O129" s="491"/>
      <c r="P129" s="538"/>
      <c r="Q129" s="538"/>
      <c r="R129" s="493"/>
      <c r="S129" s="494"/>
      <c r="T129" s="493"/>
      <c r="U129" s="495"/>
      <c r="V129" s="495"/>
      <c r="W129" s="496">
        <v>0.5</v>
      </c>
      <c r="X129" s="497"/>
      <c r="Y129" s="497"/>
      <c r="Z129" s="498">
        <v>-0.5</v>
      </c>
      <c r="AA129" s="504">
        <v>0</v>
      </c>
      <c r="AB129" s="498">
        <v>-0.5</v>
      </c>
      <c r="AC129" s="500" t="e">
        <v>#NUM!</v>
      </c>
      <c r="AD129" s="500" t="e">
        <v>#NUM!</v>
      </c>
      <c r="AE129" s="491"/>
      <c r="AF129" s="491"/>
      <c r="AG129" s="491"/>
      <c r="AH129" s="491"/>
      <c r="AI129" s="491"/>
      <c r="AJ129" s="538"/>
      <c r="AK129" s="538"/>
      <c r="AL129" s="538"/>
      <c r="AM129" s="538"/>
      <c r="AN129" s="538"/>
      <c r="AO129" s="538"/>
      <c r="AP129" s="505"/>
      <c r="AQ129" s="494"/>
      <c r="AR129" s="505"/>
      <c r="AS129" s="539"/>
      <c r="AT129" s="495"/>
      <c r="AU129" s="496">
        <v>2.0833333333333332E-2</v>
      </c>
      <c r="AV129" s="496"/>
      <c r="AW129" s="496"/>
      <c r="AX129" s="496"/>
      <c r="AY129" s="496"/>
      <c r="AZ129" s="633"/>
      <c r="BA129" s="633"/>
      <c r="BB129" s="633"/>
      <c r="BC129" s="633"/>
      <c r="BD129" s="633"/>
      <c r="BE129" s="633"/>
      <c r="BF129" s="502">
        <v>-2.0833333333333332E-2</v>
      </c>
      <c r="BG129" s="504">
        <v>0</v>
      </c>
      <c r="BH129" s="502">
        <v>-2.0833333333333332E-2</v>
      </c>
      <c r="BI129" s="537" t="e">
        <v>#NUM!</v>
      </c>
      <c r="BJ129" s="500" t="e">
        <v>#NUM!</v>
      </c>
      <c r="BK129" s="496">
        <v>2.0833333333333332E-2</v>
      </c>
      <c r="BL129" s="496"/>
      <c r="BM129" s="496"/>
      <c r="BN129" s="496"/>
      <c r="BO129" s="496"/>
      <c r="BP129" s="497"/>
      <c r="BQ129" s="497"/>
      <c r="BR129" s="497"/>
      <c r="BS129" s="497"/>
      <c r="BT129" s="497"/>
      <c r="BU129" s="497"/>
      <c r="BV129" s="502">
        <v>-2.0833333333333332E-2</v>
      </c>
      <c r="BW129" s="499">
        <v>0</v>
      </c>
      <c r="BX129" s="502">
        <v>-2.0833333333333332E-2</v>
      </c>
      <c r="BY129" s="500" t="e">
        <v>#NUM!</v>
      </c>
      <c r="BZ129" s="500" t="e">
        <v>#NUM!</v>
      </c>
      <c r="CA129" s="506" t="e">
        <v>#NUM!</v>
      </c>
      <c r="CB129" s="507" t="e">
        <v>#NUM!</v>
      </c>
      <c r="CC129" s="508">
        <v>-0.54166666666666674</v>
      </c>
      <c r="CD129" s="508">
        <v>-0.54166666666666674</v>
      </c>
      <c r="CE129" s="509"/>
      <c r="CF129" s="510">
        <v>60</v>
      </c>
      <c r="CG129" s="511" t="e">
        <v>#NUM!</v>
      </c>
      <c r="CH129" s="511" t="e">
        <v>#NUM!</v>
      </c>
      <c r="CI129" s="512"/>
      <c r="CJ129" s="512"/>
      <c r="CK129" s="513"/>
      <c r="CL129" s="513"/>
      <c r="CM129" s="513"/>
      <c r="CN129" s="513"/>
      <c r="CO129" s="513"/>
      <c r="CP129" s="513"/>
      <c r="CQ129" s="513"/>
      <c r="CR129" s="513"/>
      <c r="CS129" s="514"/>
    </row>
    <row r="130" spans="1:97" s="345" customFormat="1" ht="13.5" hidden="1" thickBot="1">
      <c r="A130" s="1088">
        <v>2</v>
      </c>
      <c r="B130" s="629">
        <v>60</v>
      </c>
      <c r="C130" s="489"/>
      <c r="D130" s="490"/>
      <c r="E130" s="490"/>
      <c r="F130" s="490"/>
      <c r="G130" s="535"/>
      <c r="H130" s="536"/>
      <c r="I130" s="536"/>
      <c r="J130" s="498"/>
      <c r="K130" s="498"/>
      <c r="L130" s="498"/>
      <c r="M130" s="537"/>
      <c r="N130" s="537"/>
      <c r="O130" s="491"/>
      <c r="P130" s="538"/>
      <c r="Q130" s="538"/>
      <c r="R130" s="493"/>
      <c r="S130" s="494"/>
      <c r="T130" s="493"/>
      <c r="U130" s="495"/>
      <c r="V130" s="495"/>
      <c r="W130" s="496">
        <v>0.5</v>
      </c>
      <c r="X130" s="497"/>
      <c r="Y130" s="497"/>
      <c r="Z130" s="498">
        <v>-0.5</v>
      </c>
      <c r="AA130" s="504">
        <v>0</v>
      </c>
      <c r="AB130" s="498">
        <v>-0.5</v>
      </c>
      <c r="AC130" s="500" t="e">
        <v>#NUM!</v>
      </c>
      <c r="AD130" s="500" t="e">
        <v>#NUM!</v>
      </c>
      <c r="AE130" s="491"/>
      <c r="AF130" s="491"/>
      <c r="AG130" s="491"/>
      <c r="AH130" s="491"/>
      <c r="AI130" s="491"/>
      <c r="AJ130" s="538"/>
      <c r="AK130" s="538"/>
      <c r="AL130" s="538"/>
      <c r="AM130" s="538"/>
      <c r="AN130" s="538"/>
      <c r="AO130" s="538"/>
      <c r="AP130" s="505"/>
      <c r="AQ130" s="494"/>
      <c r="AR130" s="505"/>
      <c r="AS130" s="539"/>
      <c r="AT130" s="495"/>
      <c r="AU130" s="496">
        <v>2.0833333333333332E-2</v>
      </c>
      <c r="AV130" s="496"/>
      <c r="AW130" s="496"/>
      <c r="AX130" s="496"/>
      <c r="AY130" s="496"/>
      <c r="AZ130" s="633"/>
      <c r="BA130" s="633"/>
      <c r="BB130" s="633"/>
      <c r="BC130" s="633"/>
      <c r="BD130" s="633"/>
      <c r="BE130" s="633"/>
      <c r="BF130" s="502">
        <v>-2.0833333333333332E-2</v>
      </c>
      <c r="BG130" s="504">
        <v>0</v>
      </c>
      <c r="BH130" s="502">
        <v>-2.0833333333333332E-2</v>
      </c>
      <c r="BI130" s="537" t="e">
        <v>#NUM!</v>
      </c>
      <c r="BJ130" s="500" t="e">
        <v>#NUM!</v>
      </c>
      <c r="BK130" s="496">
        <v>2.0833333333333332E-2</v>
      </c>
      <c r="BL130" s="496"/>
      <c r="BM130" s="496"/>
      <c r="BN130" s="496"/>
      <c r="BO130" s="496"/>
      <c r="BP130" s="497"/>
      <c r="BQ130" s="497"/>
      <c r="BR130" s="497"/>
      <c r="BS130" s="497"/>
      <c r="BT130" s="497"/>
      <c r="BU130" s="497"/>
      <c r="BV130" s="502">
        <v>-2.0833333333333332E-2</v>
      </c>
      <c r="BW130" s="499">
        <v>0</v>
      </c>
      <c r="BX130" s="502">
        <v>-2.0833333333333332E-2</v>
      </c>
      <c r="BY130" s="500" t="e">
        <v>#NUM!</v>
      </c>
      <c r="BZ130" s="500" t="e">
        <v>#NUM!</v>
      </c>
      <c r="CA130" s="506" t="e">
        <v>#NUM!</v>
      </c>
      <c r="CB130" s="507" t="e">
        <v>#NUM!</v>
      </c>
      <c r="CC130" s="508">
        <v>-0.54166666666666674</v>
      </c>
      <c r="CD130" s="508">
        <v>-0.54166666666666674</v>
      </c>
      <c r="CE130" s="509"/>
      <c r="CF130" s="510">
        <v>60</v>
      </c>
      <c r="CG130" s="511" t="e">
        <v>#NUM!</v>
      </c>
      <c r="CH130" s="511" t="e">
        <v>#NUM!</v>
      </c>
      <c r="CI130" s="512"/>
      <c r="CJ130" s="512"/>
      <c r="CK130" s="513"/>
      <c r="CL130" s="513"/>
      <c r="CM130" s="513"/>
      <c r="CN130" s="513"/>
      <c r="CO130" s="513"/>
      <c r="CP130" s="513"/>
      <c r="CQ130" s="513"/>
      <c r="CR130" s="513"/>
      <c r="CS130" s="514"/>
    </row>
    <row r="131" spans="1:97" s="345" customFormat="1" ht="13.5" hidden="1" thickBot="1">
      <c r="A131" s="1088">
        <v>3</v>
      </c>
      <c r="B131" s="629">
        <v>60</v>
      </c>
      <c r="C131" s="489"/>
      <c r="D131" s="490"/>
      <c r="E131" s="490"/>
      <c r="F131" s="490"/>
      <c r="G131" s="535"/>
      <c r="H131" s="536"/>
      <c r="I131" s="536"/>
      <c r="J131" s="498"/>
      <c r="K131" s="498"/>
      <c r="L131" s="498"/>
      <c r="M131" s="537"/>
      <c r="N131" s="537"/>
      <c r="O131" s="491"/>
      <c r="P131" s="538"/>
      <c r="Q131" s="538"/>
      <c r="R131" s="493"/>
      <c r="S131" s="494"/>
      <c r="T131" s="493"/>
      <c r="U131" s="495"/>
      <c r="V131" s="495"/>
      <c r="W131" s="496">
        <v>0.5</v>
      </c>
      <c r="X131" s="497"/>
      <c r="Y131" s="497"/>
      <c r="Z131" s="498">
        <v>-0.5</v>
      </c>
      <c r="AA131" s="504">
        <v>0</v>
      </c>
      <c r="AB131" s="498">
        <v>-0.5</v>
      </c>
      <c r="AC131" s="500" t="e">
        <v>#NUM!</v>
      </c>
      <c r="AD131" s="500" t="e">
        <v>#NUM!</v>
      </c>
      <c r="AE131" s="491"/>
      <c r="AF131" s="491"/>
      <c r="AG131" s="491"/>
      <c r="AH131" s="491"/>
      <c r="AI131" s="491"/>
      <c r="AJ131" s="538"/>
      <c r="AK131" s="538"/>
      <c r="AL131" s="538"/>
      <c r="AM131" s="538"/>
      <c r="AN131" s="538"/>
      <c r="AO131" s="538"/>
      <c r="AP131" s="505"/>
      <c r="AQ131" s="494"/>
      <c r="AR131" s="505"/>
      <c r="AS131" s="539"/>
      <c r="AT131" s="495"/>
      <c r="AU131" s="496">
        <v>2.0833333333333332E-2</v>
      </c>
      <c r="AV131" s="496"/>
      <c r="AW131" s="496"/>
      <c r="AX131" s="496"/>
      <c r="AY131" s="496"/>
      <c r="AZ131" s="633"/>
      <c r="BA131" s="633"/>
      <c r="BB131" s="633"/>
      <c r="BC131" s="633"/>
      <c r="BD131" s="633"/>
      <c r="BE131" s="633"/>
      <c r="BF131" s="502">
        <v>-2.0833333333333332E-2</v>
      </c>
      <c r="BG131" s="504">
        <v>0</v>
      </c>
      <c r="BH131" s="502">
        <v>-2.0833333333333332E-2</v>
      </c>
      <c r="BI131" s="537" t="e">
        <v>#NUM!</v>
      </c>
      <c r="BJ131" s="500" t="e">
        <v>#NUM!</v>
      </c>
      <c r="BK131" s="496">
        <v>2.0833333333333332E-2</v>
      </c>
      <c r="BL131" s="496"/>
      <c r="BM131" s="496"/>
      <c r="BN131" s="496"/>
      <c r="BO131" s="496"/>
      <c r="BP131" s="497"/>
      <c r="BQ131" s="497"/>
      <c r="BR131" s="497"/>
      <c r="BS131" s="497"/>
      <c r="BT131" s="497"/>
      <c r="BU131" s="497"/>
      <c r="BV131" s="502">
        <v>-2.0833333333333332E-2</v>
      </c>
      <c r="BW131" s="499">
        <v>0</v>
      </c>
      <c r="BX131" s="502">
        <v>-2.0833333333333332E-2</v>
      </c>
      <c r="BY131" s="500" t="e">
        <v>#NUM!</v>
      </c>
      <c r="BZ131" s="500" t="e">
        <v>#NUM!</v>
      </c>
      <c r="CA131" s="506" t="e">
        <v>#NUM!</v>
      </c>
      <c r="CB131" s="507" t="e">
        <v>#NUM!</v>
      </c>
      <c r="CC131" s="508">
        <v>-0.54166666666666674</v>
      </c>
      <c r="CD131" s="508">
        <v>-0.54166666666666674</v>
      </c>
      <c r="CE131" s="509"/>
      <c r="CF131" s="510">
        <v>60</v>
      </c>
      <c r="CG131" s="511" t="e">
        <v>#NUM!</v>
      </c>
      <c r="CH131" s="511" t="e">
        <v>#NUM!</v>
      </c>
      <c r="CI131" s="512"/>
      <c r="CJ131" s="512"/>
      <c r="CK131" s="513"/>
      <c r="CL131" s="513"/>
      <c r="CM131" s="513"/>
      <c r="CN131" s="513"/>
      <c r="CO131" s="513"/>
      <c r="CP131" s="513"/>
      <c r="CQ131" s="513"/>
      <c r="CR131" s="513"/>
      <c r="CS131" s="514"/>
    </row>
    <row r="132" spans="1:97" s="345" customFormat="1" ht="13.5" hidden="1" thickBot="1">
      <c r="A132" s="1088">
        <v>4</v>
      </c>
      <c r="B132" s="629">
        <v>60</v>
      </c>
      <c r="C132" s="489"/>
      <c r="D132" s="490"/>
      <c r="E132" s="490"/>
      <c r="F132" s="490"/>
      <c r="G132" s="535"/>
      <c r="H132" s="536"/>
      <c r="I132" s="536"/>
      <c r="J132" s="498"/>
      <c r="K132" s="498"/>
      <c r="L132" s="498"/>
      <c r="M132" s="537"/>
      <c r="N132" s="537"/>
      <c r="O132" s="491"/>
      <c r="P132" s="538"/>
      <c r="Q132" s="538"/>
      <c r="R132" s="493"/>
      <c r="S132" s="494"/>
      <c r="T132" s="493"/>
      <c r="U132" s="495"/>
      <c r="V132" s="495"/>
      <c r="W132" s="496">
        <v>0.5</v>
      </c>
      <c r="X132" s="497"/>
      <c r="Y132" s="497"/>
      <c r="Z132" s="498">
        <v>-0.5</v>
      </c>
      <c r="AA132" s="504">
        <v>0</v>
      </c>
      <c r="AB132" s="498">
        <v>-0.5</v>
      </c>
      <c r="AC132" s="500" t="e">
        <v>#NUM!</v>
      </c>
      <c r="AD132" s="500" t="e">
        <v>#NUM!</v>
      </c>
      <c r="AE132" s="491"/>
      <c r="AF132" s="491"/>
      <c r="AG132" s="491"/>
      <c r="AH132" s="491"/>
      <c r="AI132" s="491"/>
      <c r="AJ132" s="538"/>
      <c r="AK132" s="538"/>
      <c r="AL132" s="538"/>
      <c r="AM132" s="538"/>
      <c r="AN132" s="538"/>
      <c r="AO132" s="538"/>
      <c r="AP132" s="505"/>
      <c r="AQ132" s="494"/>
      <c r="AR132" s="505"/>
      <c r="AS132" s="539"/>
      <c r="AT132" s="495"/>
      <c r="AU132" s="496">
        <v>2.0833333333333332E-2</v>
      </c>
      <c r="AV132" s="496"/>
      <c r="AW132" s="496"/>
      <c r="AX132" s="496"/>
      <c r="AY132" s="496"/>
      <c r="AZ132" s="633"/>
      <c r="BA132" s="633"/>
      <c r="BB132" s="633"/>
      <c r="BC132" s="633"/>
      <c r="BD132" s="633"/>
      <c r="BE132" s="633"/>
      <c r="BF132" s="502">
        <v>-2.0833333333333332E-2</v>
      </c>
      <c r="BG132" s="504">
        <v>0</v>
      </c>
      <c r="BH132" s="502">
        <v>-2.0833333333333332E-2</v>
      </c>
      <c r="BI132" s="537" t="e">
        <v>#NUM!</v>
      </c>
      <c r="BJ132" s="500" t="e">
        <v>#NUM!</v>
      </c>
      <c r="BK132" s="496">
        <v>2.0833333333333332E-2</v>
      </c>
      <c r="BL132" s="496"/>
      <c r="BM132" s="496"/>
      <c r="BN132" s="496"/>
      <c r="BO132" s="496"/>
      <c r="BP132" s="497"/>
      <c r="BQ132" s="497"/>
      <c r="BR132" s="497"/>
      <c r="BS132" s="497"/>
      <c r="BT132" s="497"/>
      <c r="BU132" s="497"/>
      <c r="BV132" s="502">
        <v>-2.0833333333333332E-2</v>
      </c>
      <c r="BW132" s="499">
        <v>0</v>
      </c>
      <c r="BX132" s="502">
        <v>-2.0833333333333332E-2</v>
      </c>
      <c r="BY132" s="500" t="e">
        <v>#NUM!</v>
      </c>
      <c r="BZ132" s="500" t="e">
        <v>#NUM!</v>
      </c>
      <c r="CA132" s="506" t="e">
        <v>#NUM!</v>
      </c>
      <c r="CB132" s="507" t="e">
        <v>#NUM!</v>
      </c>
      <c r="CC132" s="508">
        <v>-0.54166666666666674</v>
      </c>
      <c r="CD132" s="508">
        <v>-0.54166666666666674</v>
      </c>
      <c r="CE132" s="509"/>
      <c r="CF132" s="510">
        <v>60</v>
      </c>
      <c r="CG132" s="511" t="e">
        <v>#NUM!</v>
      </c>
      <c r="CH132" s="511" t="e">
        <v>#NUM!</v>
      </c>
      <c r="CI132" s="512"/>
      <c r="CJ132" s="512"/>
      <c r="CK132" s="513"/>
      <c r="CL132" s="513"/>
      <c r="CM132" s="513"/>
      <c r="CN132" s="513"/>
      <c r="CO132" s="513"/>
      <c r="CP132" s="513"/>
      <c r="CQ132" s="513"/>
      <c r="CR132" s="513"/>
      <c r="CS132" s="514"/>
    </row>
    <row r="133" spans="1:97" s="345" customFormat="1" ht="13.5" hidden="1" thickBot="1">
      <c r="A133" s="1088">
        <v>5</v>
      </c>
      <c r="B133" s="629">
        <v>60</v>
      </c>
      <c r="C133" s="489"/>
      <c r="D133" s="490"/>
      <c r="E133" s="490"/>
      <c r="F133" s="490"/>
      <c r="G133" s="535"/>
      <c r="H133" s="536"/>
      <c r="I133" s="536"/>
      <c r="J133" s="498"/>
      <c r="K133" s="498"/>
      <c r="L133" s="498"/>
      <c r="M133" s="537"/>
      <c r="N133" s="537"/>
      <c r="O133" s="491"/>
      <c r="P133" s="538"/>
      <c r="Q133" s="538"/>
      <c r="R133" s="493"/>
      <c r="S133" s="494"/>
      <c r="T133" s="493"/>
      <c r="U133" s="495"/>
      <c r="V133" s="495"/>
      <c r="W133" s="496">
        <v>0.5</v>
      </c>
      <c r="X133" s="497"/>
      <c r="Y133" s="497"/>
      <c r="Z133" s="498">
        <v>-0.5</v>
      </c>
      <c r="AA133" s="504">
        <v>0</v>
      </c>
      <c r="AB133" s="498">
        <v>-0.5</v>
      </c>
      <c r="AC133" s="500" t="e">
        <v>#NUM!</v>
      </c>
      <c r="AD133" s="500" t="e">
        <v>#NUM!</v>
      </c>
      <c r="AE133" s="491"/>
      <c r="AF133" s="491"/>
      <c r="AG133" s="491"/>
      <c r="AH133" s="491"/>
      <c r="AI133" s="491"/>
      <c r="AJ133" s="538"/>
      <c r="AK133" s="538"/>
      <c r="AL133" s="538"/>
      <c r="AM133" s="538"/>
      <c r="AN133" s="538"/>
      <c r="AO133" s="538"/>
      <c r="AP133" s="505"/>
      <c r="AQ133" s="494"/>
      <c r="AR133" s="505"/>
      <c r="AS133" s="539"/>
      <c r="AT133" s="495"/>
      <c r="AU133" s="496">
        <v>2.0833333333333332E-2</v>
      </c>
      <c r="AV133" s="496"/>
      <c r="AW133" s="496"/>
      <c r="AX133" s="496"/>
      <c r="AY133" s="496"/>
      <c r="AZ133" s="633"/>
      <c r="BA133" s="633"/>
      <c r="BB133" s="633"/>
      <c r="BC133" s="633"/>
      <c r="BD133" s="633"/>
      <c r="BE133" s="633"/>
      <c r="BF133" s="502">
        <v>-2.0833333333333332E-2</v>
      </c>
      <c r="BG133" s="504">
        <v>0</v>
      </c>
      <c r="BH133" s="502">
        <v>-2.0833333333333332E-2</v>
      </c>
      <c r="BI133" s="537" t="e">
        <v>#NUM!</v>
      </c>
      <c r="BJ133" s="500" t="e">
        <v>#NUM!</v>
      </c>
      <c r="BK133" s="496">
        <v>2.0833333333333332E-2</v>
      </c>
      <c r="BL133" s="496"/>
      <c r="BM133" s="496"/>
      <c r="BN133" s="496"/>
      <c r="BO133" s="496"/>
      <c r="BP133" s="497"/>
      <c r="BQ133" s="497"/>
      <c r="BR133" s="497"/>
      <c r="BS133" s="497"/>
      <c r="BT133" s="497"/>
      <c r="BU133" s="497"/>
      <c r="BV133" s="502">
        <v>-2.0833333333333332E-2</v>
      </c>
      <c r="BW133" s="499">
        <v>0</v>
      </c>
      <c r="BX133" s="502">
        <v>-2.0833333333333332E-2</v>
      </c>
      <c r="BY133" s="500" t="e">
        <v>#NUM!</v>
      </c>
      <c r="BZ133" s="500" t="e">
        <v>#NUM!</v>
      </c>
      <c r="CA133" s="506" t="e">
        <v>#NUM!</v>
      </c>
      <c r="CB133" s="507" t="e">
        <v>#NUM!</v>
      </c>
      <c r="CC133" s="508">
        <v>-0.54166666666666674</v>
      </c>
      <c r="CD133" s="508">
        <v>-0.54166666666666674</v>
      </c>
      <c r="CE133" s="509"/>
      <c r="CF133" s="510">
        <v>60</v>
      </c>
      <c r="CG133" s="511" t="e">
        <v>#NUM!</v>
      </c>
      <c r="CH133" s="511" t="e">
        <v>#NUM!</v>
      </c>
      <c r="CI133" s="512"/>
      <c r="CJ133" s="512"/>
      <c r="CK133" s="513"/>
      <c r="CL133" s="513"/>
      <c r="CM133" s="513"/>
      <c r="CN133" s="513"/>
      <c r="CO133" s="513"/>
      <c r="CP133" s="513"/>
      <c r="CQ133" s="513"/>
      <c r="CR133" s="513"/>
      <c r="CS133" s="514"/>
    </row>
    <row r="134" spans="1:97" s="345" customFormat="1" ht="13.5" hidden="1" thickBot="1">
      <c r="A134" s="1088">
        <v>6</v>
      </c>
      <c r="B134" s="629">
        <v>60</v>
      </c>
      <c r="C134" s="489"/>
      <c r="D134" s="490"/>
      <c r="E134" s="490"/>
      <c r="F134" s="490"/>
      <c r="G134" s="535"/>
      <c r="H134" s="536"/>
      <c r="I134" s="536"/>
      <c r="J134" s="498"/>
      <c r="K134" s="498"/>
      <c r="L134" s="498"/>
      <c r="M134" s="537"/>
      <c r="N134" s="537"/>
      <c r="O134" s="491"/>
      <c r="P134" s="538"/>
      <c r="Q134" s="538"/>
      <c r="R134" s="493"/>
      <c r="S134" s="494"/>
      <c r="T134" s="493"/>
      <c r="U134" s="495"/>
      <c r="V134" s="495"/>
      <c r="W134" s="496">
        <v>0.5</v>
      </c>
      <c r="X134" s="497"/>
      <c r="Y134" s="497"/>
      <c r="Z134" s="498">
        <v>-0.5</v>
      </c>
      <c r="AA134" s="504">
        <v>0</v>
      </c>
      <c r="AB134" s="498">
        <v>-0.5</v>
      </c>
      <c r="AC134" s="500" t="e">
        <v>#NUM!</v>
      </c>
      <c r="AD134" s="500" t="e">
        <v>#NUM!</v>
      </c>
      <c r="AE134" s="491"/>
      <c r="AF134" s="491"/>
      <c r="AG134" s="491"/>
      <c r="AH134" s="491"/>
      <c r="AI134" s="491"/>
      <c r="AJ134" s="538"/>
      <c r="AK134" s="538"/>
      <c r="AL134" s="538"/>
      <c r="AM134" s="538"/>
      <c r="AN134" s="538"/>
      <c r="AO134" s="538"/>
      <c r="AP134" s="505"/>
      <c r="AQ134" s="494"/>
      <c r="AR134" s="505"/>
      <c r="AS134" s="539"/>
      <c r="AT134" s="495"/>
      <c r="AU134" s="496">
        <v>2.0833333333333332E-2</v>
      </c>
      <c r="AV134" s="496"/>
      <c r="AW134" s="496"/>
      <c r="AX134" s="496"/>
      <c r="AY134" s="496"/>
      <c r="AZ134" s="633"/>
      <c r="BA134" s="633"/>
      <c r="BB134" s="633"/>
      <c r="BC134" s="633"/>
      <c r="BD134" s="633"/>
      <c r="BE134" s="633"/>
      <c r="BF134" s="502">
        <v>-2.0833333333333332E-2</v>
      </c>
      <c r="BG134" s="504">
        <v>0</v>
      </c>
      <c r="BH134" s="502">
        <v>-2.0833333333333332E-2</v>
      </c>
      <c r="BI134" s="537" t="e">
        <v>#NUM!</v>
      </c>
      <c r="BJ134" s="500" t="e">
        <v>#NUM!</v>
      </c>
      <c r="BK134" s="496">
        <v>2.0833333333333332E-2</v>
      </c>
      <c r="BL134" s="496"/>
      <c r="BM134" s="496"/>
      <c r="BN134" s="496"/>
      <c r="BO134" s="496"/>
      <c r="BP134" s="497"/>
      <c r="BQ134" s="497"/>
      <c r="BR134" s="497"/>
      <c r="BS134" s="497"/>
      <c r="BT134" s="497"/>
      <c r="BU134" s="497"/>
      <c r="BV134" s="502">
        <v>-2.0833333333333332E-2</v>
      </c>
      <c r="BW134" s="499">
        <v>0</v>
      </c>
      <c r="BX134" s="502">
        <v>-2.0833333333333332E-2</v>
      </c>
      <c r="BY134" s="500" t="e">
        <v>#NUM!</v>
      </c>
      <c r="BZ134" s="500" t="e">
        <v>#NUM!</v>
      </c>
      <c r="CA134" s="506" t="e">
        <v>#NUM!</v>
      </c>
      <c r="CB134" s="507" t="e">
        <v>#NUM!</v>
      </c>
      <c r="CC134" s="508">
        <v>-0.54166666666666674</v>
      </c>
      <c r="CD134" s="508">
        <v>-0.54166666666666674</v>
      </c>
      <c r="CE134" s="509"/>
      <c r="CF134" s="510">
        <v>60</v>
      </c>
      <c r="CG134" s="511" t="e">
        <v>#NUM!</v>
      </c>
      <c r="CH134" s="511" t="e">
        <v>#NUM!</v>
      </c>
      <c r="CI134" s="512"/>
      <c r="CJ134" s="512"/>
      <c r="CK134" s="513"/>
      <c r="CL134" s="513"/>
      <c r="CM134" s="513"/>
      <c r="CN134" s="513"/>
      <c r="CO134" s="513"/>
      <c r="CP134" s="513"/>
      <c r="CQ134" s="513"/>
      <c r="CR134" s="513"/>
      <c r="CS134" s="514"/>
    </row>
    <row r="135" spans="1:97" s="345" customFormat="1" ht="13.5" hidden="1" thickBot="1">
      <c r="A135" s="1088">
        <v>7</v>
      </c>
      <c r="B135" s="629">
        <v>60</v>
      </c>
      <c r="C135" s="489"/>
      <c r="D135" s="490"/>
      <c r="E135" s="490"/>
      <c r="F135" s="490"/>
      <c r="G135" s="535"/>
      <c r="H135" s="536"/>
      <c r="I135" s="536"/>
      <c r="J135" s="498"/>
      <c r="K135" s="498"/>
      <c r="L135" s="498"/>
      <c r="M135" s="537"/>
      <c r="N135" s="537"/>
      <c r="O135" s="491"/>
      <c r="P135" s="538"/>
      <c r="Q135" s="538"/>
      <c r="R135" s="493"/>
      <c r="S135" s="494"/>
      <c r="T135" s="493"/>
      <c r="U135" s="495"/>
      <c r="V135" s="495"/>
      <c r="W135" s="496">
        <v>0.5</v>
      </c>
      <c r="X135" s="497"/>
      <c r="Y135" s="497"/>
      <c r="Z135" s="498">
        <v>-0.5</v>
      </c>
      <c r="AA135" s="504">
        <v>0</v>
      </c>
      <c r="AB135" s="498">
        <v>-0.5</v>
      </c>
      <c r="AC135" s="500" t="e">
        <v>#NUM!</v>
      </c>
      <c r="AD135" s="500" t="e">
        <v>#NUM!</v>
      </c>
      <c r="AE135" s="491"/>
      <c r="AF135" s="491"/>
      <c r="AG135" s="491"/>
      <c r="AH135" s="491"/>
      <c r="AI135" s="491"/>
      <c r="AJ135" s="538"/>
      <c r="AK135" s="538"/>
      <c r="AL135" s="538"/>
      <c r="AM135" s="538"/>
      <c r="AN135" s="538"/>
      <c r="AO135" s="538"/>
      <c r="AP135" s="505"/>
      <c r="AQ135" s="494"/>
      <c r="AR135" s="505"/>
      <c r="AS135" s="539"/>
      <c r="AT135" s="495"/>
      <c r="AU135" s="496">
        <v>2.0833333333333332E-2</v>
      </c>
      <c r="AV135" s="496"/>
      <c r="AW135" s="496"/>
      <c r="AX135" s="496"/>
      <c r="AY135" s="496"/>
      <c r="AZ135" s="633"/>
      <c r="BA135" s="633"/>
      <c r="BB135" s="633"/>
      <c r="BC135" s="633"/>
      <c r="BD135" s="633"/>
      <c r="BE135" s="633"/>
      <c r="BF135" s="502">
        <v>-2.0833333333333332E-2</v>
      </c>
      <c r="BG135" s="504">
        <v>0</v>
      </c>
      <c r="BH135" s="502">
        <v>-2.0833333333333332E-2</v>
      </c>
      <c r="BI135" s="537" t="e">
        <v>#NUM!</v>
      </c>
      <c r="BJ135" s="500" t="e">
        <v>#NUM!</v>
      </c>
      <c r="BK135" s="496">
        <v>2.0833333333333332E-2</v>
      </c>
      <c r="BL135" s="496"/>
      <c r="BM135" s="496"/>
      <c r="BN135" s="496"/>
      <c r="BO135" s="496"/>
      <c r="BP135" s="497"/>
      <c r="BQ135" s="497"/>
      <c r="BR135" s="497"/>
      <c r="BS135" s="497"/>
      <c r="BT135" s="497"/>
      <c r="BU135" s="497"/>
      <c r="BV135" s="502">
        <v>-2.0833333333333332E-2</v>
      </c>
      <c r="BW135" s="499">
        <v>0</v>
      </c>
      <c r="BX135" s="502">
        <v>-2.0833333333333332E-2</v>
      </c>
      <c r="BY135" s="500" t="e">
        <v>#NUM!</v>
      </c>
      <c r="BZ135" s="500" t="e">
        <v>#NUM!</v>
      </c>
      <c r="CA135" s="506" t="e">
        <v>#NUM!</v>
      </c>
      <c r="CB135" s="507" t="e">
        <v>#NUM!</v>
      </c>
      <c r="CC135" s="508">
        <v>-0.54166666666666674</v>
      </c>
      <c r="CD135" s="508">
        <v>-0.54166666666666674</v>
      </c>
      <c r="CE135" s="509"/>
      <c r="CF135" s="510">
        <v>60</v>
      </c>
      <c r="CG135" s="511" t="e">
        <v>#NUM!</v>
      </c>
      <c r="CH135" s="511" t="e">
        <v>#NUM!</v>
      </c>
      <c r="CI135" s="512"/>
      <c r="CJ135" s="512"/>
      <c r="CK135" s="513"/>
      <c r="CL135" s="513"/>
      <c r="CM135" s="513"/>
      <c r="CN135" s="513"/>
      <c r="CO135" s="513"/>
      <c r="CP135" s="513"/>
      <c r="CQ135" s="513"/>
      <c r="CR135" s="513"/>
      <c r="CS135" s="514"/>
    </row>
    <row r="136" spans="1:97" s="345" customFormat="1" ht="13.5" hidden="1" thickBot="1">
      <c r="A136" s="1088">
        <v>8</v>
      </c>
      <c r="B136" s="629">
        <v>60</v>
      </c>
      <c r="C136" s="489"/>
      <c r="D136" s="490"/>
      <c r="E136" s="490"/>
      <c r="F136" s="490"/>
      <c r="G136" s="535"/>
      <c r="H136" s="536"/>
      <c r="I136" s="536"/>
      <c r="J136" s="498"/>
      <c r="K136" s="498"/>
      <c r="L136" s="498"/>
      <c r="M136" s="537"/>
      <c r="N136" s="537"/>
      <c r="O136" s="491"/>
      <c r="P136" s="538"/>
      <c r="Q136" s="538"/>
      <c r="R136" s="493"/>
      <c r="S136" s="494"/>
      <c r="T136" s="493"/>
      <c r="U136" s="495"/>
      <c r="V136" s="495"/>
      <c r="W136" s="496">
        <v>0.5</v>
      </c>
      <c r="X136" s="497"/>
      <c r="Y136" s="497"/>
      <c r="Z136" s="498">
        <v>-0.5</v>
      </c>
      <c r="AA136" s="504">
        <v>0</v>
      </c>
      <c r="AB136" s="498">
        <v>-0.5</v>
      </c>
      <c r="AC136" s="500" t="e">
        <v>#NUM!</v>
      </c>
      <c r="AD136" s="500" t="e">
        <v>#NUM!</v>
      </c>
      <c r="AE136" s="491"/>
      <c r="AF136" s="491"/>
      <c r="AG136" s="491"/>
      <c r="AH136" s="491"/>
      <c r="AI136" s="491"/>
      <c r="AJ136" s="538"/>
      <c r="AK136" s="538"/>
      <c r="AL136" s="538"/>
      <c r="AM136" s="538"/>
      <c r="AN136" s="538"/>
      <c r="AO136" s="538"/>
      <c r="AP136" s="505"/>
      <c r="AQ136" s="494"/>
      <c r="AR136" s="505"/>
      <c r="AS136" s="539"/>
      <c r="AT136" s="495"/>
      <c r="AU136" s="496">
        <v>2.0833333333333332E-2</v>
      </c>
      <c r="AV136" s="496"/>
      <c r="AW136" s="496"/>
      <c r="AX136" s="496"/>
      <c r="AY136" s="496"/>
      <c r="AZ136" s="633"/>
      <c r="BA136" s="633"/>
      <c r="BB136" s="633"/>
      <c r="BC136" s="633"/>
      <c r="BD136" s="633"/>
      <c r="BE136" s="633"/>
      <c r="BF136" s="502">
        <v>-2.0833333333333332E-2</v>
      </c>
      <c r="BG136" s="504">
        <v>0</v>
      </c>
      <c r="BH136" s="502">
        <v>-2.0833333333333332E-2</v>
      </c>
      <c r="BI136" s="537" t="e">
        <v>#NUM!</v>
      </c>
      <c r="BJ136" s="500" t="e">
        <v>#NUM!</v>
      </c>
      <c r="BK136" s="496">
        <v>2.0833333333333332E-2</v>
      </c>
      <c r="BL136" s="496"/>
      <c r="BM136" s="496"/>
      <c r="BN136" s="496"/>
      <c r="BO136" s="496"/>
      <c r="BP136" s="497"/>
      <c r="BQ136" s="497"/>
      <c r="BR136" s="497"/>
      <c r="BS136" s="497"/>
      <c r="BT136" s="497"/>
      <c r="BU136" s="497"/>
      <c r="BV136" s="502">
        <v>-2.0833333333333332E-2</v>
      </c>
      <c r="BW136" s="499">
        <v>0</v>
      </c>
      <c r="BX136" s="502">
        <v>-2.0833333333333332E-2</v>
      </c>
      <c r="BY136" s="500" t="e">
        <v>#NUM!</v>
      </c>
      <c r="BZ136" s="500" t="e">
        <v>#NUM!</v>
      </c>
      <c r="CA136" s="506" t="e">
        <v>#NUM!</v>
      </c>
      <c r="CB136" s="507" t="e">
        <v>#NUM!</v>
      </c>
      <c r="CC136" s="508">
        <v>-0.54166666666666674</v>
      </c>
      <c r="CD136" s="508">
        <v>-0.54166666666666674</v>
      </c>
      <c r="CE136" s="509"/>
      <c r="CF136" s="510">
        <v>60</v>
      </c>
      <c r="CG136" s="511" t="e">
        <v>#NUM!</v>
      </c>
      <c r="CH136" s="511" t="e">
        <v>#NUM!</v>
      </c>
      <c r="CI136" s="512"/>
      <c r="CJ136" s="512"/>
      <c r="CK136" s="513"/>
      <c r="CL136" s="513"/>
      <c r="CM136" s="513"/>
      <c r="CN136" s="513"/>
      <c r="CO136" s="513"/>
      <c r="CP136" s="513"/>
      <c r="CQ136" s="513"/>
      <c r="CR136" s="513"/>
      <c r="CS136" s="514"/>
    </row>
    <row r="137" spans="1:97" s="345" customFormat="1" ht="13.5" hidden="1" thickBot="1">
      <c r="A137" s="1088">
        <v>9</v>
      </c>
      <c r="B137" s="629">
        <v>60</v>
      </c>
      <c r="C137" s="489"/>
      <c r="D137" s="490"/>
      <c r="E137" s="490"/>
      <c r="F137" s="490"/>
      <c r="G137" s="535"/>
      <c r="H137" s="536"/>
      <c r="I137" s="536"/>
      <c r="J137" s="498"/>
      <c r="K137" s="498"/>
      <c r="L137" s="498"/>
      <c r="M137" s="537"/>
      <c r="N137" s="537"/>
      <c r="O137" s="491"/>
      <c r="P137" s="538"/>
      <c r="Q137" s="538"/>
      <c r="R137" s="493"/>
      <c r="S137" s="494"/>
      <c r="T137" s="493"/>
      <c r="U137" s="495"/>
      <c r="V137" s="495"/>
      <c r="W137" s="496">
        <v>0.5</v>
      </c>
      <c r="X137" s="497"/>
      <c r="Y137" s="497"/>
      <c r="Z137" s="498">
        <v>-0.5</v>
      </c>
      <c r="AA137" s="504">
        <v>0</v>
      </c>
      <c r="AB137" s="498">
        <v>-0.5</v>
      </c>
      <c r="AC137" s="500" t="e">
        <v>#NUM!</v>
      </c>
      <c r="AD137" s="500" t="e">
        <v>#NUM!</v>
      </c>
      <c r="AE137" s="491"/>
      <c r="AF137" s="491"/>
      <c r="AG137" s="491"/>
      <c r="AH137" s="491"/>
      <c r="AI137" s="491"/>
      <c r="AJ137" s="538"/>
      <c r="AK137" s="538"/>
      <c r="AL137" s="538"/>
      <c r="AM137" s="538"/>
      <c r="AN137" s="538"/>
      <c r="AO137" s="538"/>
      <c r="AP137" s="505"/>
      <c r="AQ137" s="494"/>
      <c r="AR137" s="505"/>
      <c r="AS137" s="539"/>
      <c r="AT137" s="495"/>
      <c r="AU137" s="496">
        <v>2.0833333333333332E-2</v>
      </c>
      <c r="AV137" s="496"/>
      <c r="AW137" s="496"/>
      <c r="AX137" s="496"/>
      <c r="AY137" s="496"/>
      <c r="AZ137" s="633"/>
      <c r="BA137" s="633"/>
      <c r="BB137" s="633"/>
      <c r="BC137" s="633"/>
      <c r="BD137" s="633"/>
      <c r="BE137" s="633"/>
      <c r="BF137" s="502">
        <v>-2.0833333333333332E-2</v>
      </c>
      <c r="BG137" s="504">
        <v>0</v>
      </c>
      <c r="BH137" s="502">
        <v>-2.0833333333333332E-2</v>
      </c>
      <c r="BI137" s="537" t="e">
        <v>#NUM!</v>
      </c>
      <c r="BJ137" s="500" t="e">
        <v>#NUM!</v>
      </c>
      <c r="BK137" s="496">
        <v>2.0833333333333332E-2</v>
      </c>
      <c r="BL137" s="496"/>
      <c r="BM137" s="496"/>
      <c r="BN137" s="496"/>
      <c r="BO137" s="496"/>
      <c r="BP137" s="497"/>
      <c r="BQ137" s="497"/>
      <c r="BR137" s="497"/>
      <c r="BS137" s="497"/>
      <c r="BT137" s="497"/>
      <c r="BU137" s="497"/>
      <c r="BV137" s="502">
        <v>-2.0833333333333332E-2</v>
      </c>
      <c r="BW137" s="499">
        <v>0</v>
      </c>
      <c r="BX137" s="502">
        <v>-2.0833333333333332E-2</v>
      </c>
      <c r="BY137" s="500" t="e">
        <v>#NUM!</v>
      </c>
      <c r="BZ137" s="500" t="e">
        <v>#NUM!</v>
      </c>
      <c r="CA137" s="506" t="e">
        <v>#NUM!</v>
      </c>
      <c r="CB137" s="507" t="e">
        <v>#NUM!</v>
      </c>
      <c r="CC137" s="508">
        <v>-0.54166666666666674</v>
      </c>
      <c r="CD137" s="508">
        <v>-0.54166666666666674</v>
      </c>
      <c r="CE137" s="509"/>
      <c r="CF137" s="510">
        <v>60</v>
      </c>
      <c r="CG137" s="511" t="e">
        <v>#NUM!</v>
      </c>
      <c r="CH137" s="511" t="e">
        <v>#NUM!</v>
      </c>
      <c r="CI137" s="512"/>
      <c r="CJ137" s="512"/>
      <c r="CK137" s="513"/>
      <c r="CL137" s="513"/>
      <c r="CM137" s="513"/>
      <c r="CN137" s="513"/>
      <c r="CO137" s="513"/>
      <c r="CP137" s="513"/>
      <c r="CQ137" s="513"/>
      <c r="CR137" s="513"/>
      <c r="CS137" s="514"/>
    </row>
    <row r="138" spans="1:97" ht="13.5" hidden="1" thickBot="1">
      <c r="A138" s="540"/>
      <c r="B138" s="540" t="s">
        <v>58</v>
      </c>
      <c r="C138" s="541" t="s">
        <v>60</v>
      </c>
      <c r="D138" s="541"/>
      <c r="E138" s="541"/>
      <c r="F138" s="541"/>
      <c r="G138" s="542"/>
      <c r="H138" s="543"/>
      <c r="I138" s="543"/>
      <c r="J138" s="544"/>
      <c r="K138" s="544"/>
      <c r="L138" s="544"/>
      <c r="M138" s="545"/>
      <c r="N138" s="545"/>
      <c r="O138" s="546"/>
      <c r="P138" s="544"/>
      <c r="Q138" s="547"/>
      <c r="R138" s="544"/>
      <c r="S138" s="548"/>
      <c r="T138" s="544"/>
      <c r="U138" s="549"/>
      <c r="V138" s="549"/>
      <c r="W138" s="550"/>
      <c r="X138" s="551"/>
      <c r="Y138" s="551"/>
      <c r="Z138" s="550"/>
      <c r="AA138" s="552"/>
      <c r="AB138" s="550"/>
      <c r="AC138" s="549"/>
      <c r="AD138" s="549"/>
      <c r="AE138" s="550"/>
      <c r="AF138" s="550"/>
      <c r="AG138" s="550"/>
      <c r="AH138" s="550"/>
      <c r="AI138" s="550"/>
      <c r="AJ138" s="551"/>
      <c r="AK138" s="551"/>
      <c r="AL138" s="551"/>
      <c r="AM138" s="551"/>
      <c r="AN138" s="551"/>
      <c r="AO138" s="551"/>
      <c r="AP138" s="550"/>
      <c r="AQ138" s="553"/>
      <c r="AR138" s="550"/>
      <c r="AS138" s="549"/>
      <c r="AT138" s="549"/>
      <c r="AU138" s="554"/>
      <c r="AV138" s="554"/>
      <c r="AW138" s="554"/>
      <c r="AX138" s="554"/>
      <c r="AY138" s="554"/>
      <c r="AZ138" s="555"/>
      <c r="BA138" s="555"/>
      <c r="BB138" s="555"/>
      <c r="BC138" s="555"/>
      <c r="BD138" s="555"/>
      <c r="BE138" s="555"/>
      <c r="BF138" s="554"/>
      <c r="BG138" s="556"/>
      <c r="BH138" s="554"/>
      <c r="BI138" s="554"/>
      <c r="BJ138" s="554"/>
      <c r="BK138" s="554"/>
      <c r="BL138" s="554"/>
      <c r="BM138" s="554"/>
      <c r="BN138" s="554"/>
      <c r="BO138" s="554"/>
      <c r="BP138" s="557"/>
      <c r="BQ138" s="557"/>
      <c r="BR138" s="557"/>
      <c r="BS138" s="557"/>
      <c r="BT138" s="557"/>
      <c r="BU138" s="557"/>
      <c r="BV138" s="554"/>
      <c r="BW138" s="558"/>
      <c r="BX138" s="554"/>
      <c r="BY138" s="554"/>
      <c r="BZ138" s="554"/>
      <c r="CA138" s="549"/>
      <c r="CB138" s="559"/>
      <c r="CC138" s="549"/>
      <c r="CD138" s="540">
        <v>40</v>
      </c>
      <c r="CE138" s="509"/>
      <c r="CF138" s="560">
        <v>0.67361111111111116</v>
      </c>
      <c r="CG138" s="561">
        <v>0.67361111111111116</v>
      </c>
      <c r="CH138" s="562"/>
      <c r="CI138" s="562"/>
      <c r="CJ138" s="562"/>
      <c r="CK138" s="562"/>
      <c r="CL138" s="562"/>
      <c r="CM138" s="562"/>
      <c r="CN138" s="562"/>
      <c r="CO138" s="562"/>
      <c r="CP138" s="562"/>
      <c r="CQ138" s="562"/>
      <c r="CR138" s="562"/>
      <c r="CS138" s="562"/>
    </row>
    <row r="139" spans="1:97" s="345" customFormat="1" ht="13.5" hidden="1" thickBot="1">
      <c r="A139" s="1088">
        <v>1</v>
      </c>
      <c r="B139" s="629">
        <v>40</v>
      </c>
      <c r="C139" s="489"/>
      <c r="D139" s="490"/>
      <c r="E139" s="490"/>
      <c r="F139" s="490"/>
      <c r="G139" s="535"/>
      <c r="H139" s="536"/>
      <c r="I139" s="536"/>
      <c r="J139" s="498"/>
      <c r="K139" s="498"/>
      <c r="L139" s="498"/>
      <c r="M139" s="537"/>
      <c r="N139" s="537"/>
      <c r="O139" s="491"/>
      <c r="P139" s="538"/>
      <c r="Q139" s="538"/>
      <c r="R139" s="493"/>
      <c r="S139" s="494"/>
      <c r="T139" s="493"/>
      <c r="U139" s="495"/>
      <c r="V139" s="495"/>
      <c r="W139" s="496">
        <v>0.52083333333333337</v>
      </c>
      <c r="X139" s="497"/>
      <c r="Y139" s="497"/>
      <c r="Z139" s="498">
        <v>-0.52083333333333337</v>
      </c>
      <c r="AA139" s="504">
        <v>0</v>
      </c>
      <c r="AB139" s="498">
        <v>-0.52083333333333337</v>
      </c>
      <c r="AC139" s="500" t="e">
        <v>#NUM!</v>
      </c>
      <c r="AD139" s="500" t="e">
        <v>#NUM!</v>
      </c>
      <c r="AE139" s="502"/>
      <c r="AF139" s="502"/>
      <c r="AG139" s="502"/>
      <c r="AH139" s="502"/>
      <c r="AI139" s="502"/>
      <c r="AJ139" s="536"/>
      <c r="AK139" s="536"/>
      <c r="AL139" s="536"/>
      <c r="AM139" s="536"/>
      <c r="AN139" s="536"/>
      <c r="AO139" s="536"/>
      <c r="AP139" s="502"/>
      <c r="AQ139" s="499"/>
      <c r="AR139" s="502"/>
      <c r="AS139" s="537"/>
      <c r="AT139" s="537"/>
      <c r="AU139" s="502"/>
      <c r="AV139" s="502"/>
      <c r="AW139" s="502"/>
      <c r="AX139" s="502"/>
      <c r="AY139" s="502"/>
      <c r="AZ139" s="563"/>
      <c r="BA139" s="563"/>
      <c r="BB139" s="563"/>
      <c r="BC139" s="563"/>
      <c r="BD139" s="563"/>
      <c r="BE139" s="563"/>
      <c r="BF139" s="502"/>
      <c r="BG139" s="504"/>
      <c r="BH139" s="502"/>
      <c r="BI139" s="537"/>
      <c r="BJ139" s="537"/>
      <c r="BK139" s="496">
        <v>2.0833333333333332E-2</v>
      </c>
      <c r="BL139" s="496"/>
      <c r="BM139" s="496"/>
      <c r="BN139" s="496"/>
      <c r="BO139" s="496"/>
      <c r="BP139" s="497"/>
      <c r="BQ139" s="497"/>
      <c r="BR139" s="497"/>
      <c r="BS139" s="497"/>
      <c r="BT139" s="497"/>
      <c r="BU139" s="497"/>
      <c r="BV139" s="502">
        <v>-2.0833333333333332E-2</v>
      </c>
      <c r="BW139" s="499">
        <v>0</v>
      </c>
      <c r="BX139" s="502">
        <v>-2.0833333333333332E-2</v>
      </c>
      <c r="BY139" s="500" t="e">
        <v>#NUM!</v>
      </c>
      <c r="BZ139" s="500" t="e">
        <v>#NUM!</v>
      </c>
      <c r="CA139" s="506" t="e">
        <v>#NUM!</v>
      </c>
      <c r="CB139" s="507" t="e">
        <v>#NUM!</v>
      </c>
      <c r="CC139" s="508">
        <v>-0.54166666666666674</v>
      </c>
      <c r="CD139" s="508">
        <v>-0.54166666666666674</v>
      </c>
      <c r="CE139" s="509"/>
      <c r="CF139" s="510">
        <v>40</v>
      </c>
      <c r="CG139" s="511" t="e">
        <v>#NUM!</v>
      </c>
      <c r="CH139" s="511" t="e">
        <v>#NUM!</v>
      </c>
      <c r="CI139" s="512"/>
      <c r="CJ139" s="512"/>
      <c r="CK139" s="513"/>
      <c r="CL139" s="513"/>
      <c r="CM139" s="513"/>
      <c r="CN139" s="513"/>
      <c r="CO139" s="513"/>
      <c r="CP139" s="513"/>
      <c r="CQ139" s="513"/>
      <c r="CR139" s="513"/>
      <c r="CS139" s="514"/>
    </row>
    <row r="140" spans="1:97" s="345" customFormat="1" ht="13.5" hidden="1" thickBot="1">
      <c r="A140" s="1088">
        <v>2</v>
      </c>
      <c r="B140" s="629">
        <v>40</v>
      </c>
      <c r="C140" s="489"/>
      <c r="D140" s="490"/>
      <c r="E140" s="490"/>
      <c r="F140" s="490"/>
      <c r="G140" s="535"/>
      <c r="H140" s="536"/>
      <c r="I140" s="536"/>
      <c r="J140" s="498"/>
      <c r="K140" s="498"/>
      <c r="L140" s="498"/>
      <c r="M140" s="537"/>
      <c r="N140" s="537"/>
      <c r="O140" s="491"/>
      <c r="P140" s="538"/>
      <c r="Q140" s="538"/>
      <c r="R140" s="493"/>
      <c r="S140" s="494"/>
      <c r="T140" s="493"/>
      <c r="U140" s="495"/>
      <c r="V140" s="495"/>
      <c r="W140" s="496">
        <v>0.52083333333333337</v>
      </c>
      <c r="X140" s="564"/>
      <c r="Y140" s="497"/>
      <c r="Z140" s="498">
        <v>-0.52083333333333337</v>
      </c>
      <c r="AA140" s="504">
        <v>0</v>
      </c>
      <c r="AB140" s="498">
        <v>-0.52083333333333337</v>
      </c>
      <c r="AC140" s="500" t="e">
        <v>#NUM!</v>
      </c>
      <c r="AD140" s="500" t="e">
        <v>#NUM!</v>
      </c>
      <c r="AE140" s="502"/>
      <c r="AF140" s="502"/>
      <c r="AG140" s="502"/>
      <c r="AH140" s="502"/>
      <c r="AI140" s="502"/>
      <c r="AJ140" s="536"/>
      <c r="AK140" s="536"/>
      <c r="AL140" s="536"/>
      <c r="AM140" s="536"/>
      <c r="AN140" s="536"/>
      <c r="AO140" s="536"/>
      <c r="AP140" s="502"/>
      <c r="AQ140" s="499"/>
      <c r="AR140" s="502"/>
      <c r="AS140" s="537"/>
      <c r="AT140" s="537"/>
      <c r="AU140" s="502"/>
      <c r="AV140" s="502"/>
      <c r="AW140" s="502"/>
      <c r="AX140" s="502"/>
      <c r="AY140" s="502"/>
      <c r="AZ140" s="563"/>
      <c r="BA140" s="563"/>
      <c r="BB140" s="563"/>
      <c r="BC140" s="563"/>
      <c r="BD140" s="563"/>
      <c r="BE140" s="563"/>
      <c r="BF140" s="502"/>
      <c r="BG140" s="504"/>
      <c r="BH140" s="502"/>
      <c r="BI140" s="537"/>
      <c r="BJ140" s="537"/>
      <c r="BK140" s="496">
        <v>2.0833333333333332E-2</v>
      </c>
      <c r="BL140" s="496"/>
      <c r="BM140" s="496"/>
      <c r="BN140" s="496"/>
      <c r="BO140" s="496"/>
      <c r="BP140" s="497"/>
      <c r="BQ140" s="497"/>
      <c r="BR140" s="497"/>
      <c r="BS140" s="497"/>
      <c r="BT140" s="497"/>
      <c r="BU140" s="497"/>
      <c r="BV140" s="502">
        <v>-2.0833333333333332E-2</v>
      </c>
      <c r="BW140" s="499">
        <v>0</v>
      </c>
      <c r="BX140" s="502">
        <v>-2.0833333333333332E-2</v>
      </c>
      <c r="BY140" s="500" t="e">
        <v>#NUM!</v>
      </c>
      <c r="BZ140" s="500" t="e">
        <v>#NUM!</v>
      </c>
      <c r="CA140" s="506" t="e">
        <v>#NUM!</v>
      </c>
      <c r="CB140" s="507" t="e">
        <v>#NUM!</v>
      </c>
      <c r="CC140" s="508">
        <v>-0.54166666666666674</v>
      </c>
      <c r="CD140" s="508">
        <v>-0.54166666666666674</v>
      </c>
      <c r="CE140" s="509"/>
      <c r="CF140" s="510">
        <v>40</v>
      </c>
      <c r="CG140" s="511" t="e">
        <v>#NUM!</v>
      </c>
      <c r="CH140" s="511" t="e">
        <v>#NUM!</v>
      </c>
      <c r="CI140" s="512"/>
      <c r="CJ140" s="512"/>
      <c r="CK140" s="513"/>
      <c r="CL140" s="513"/>
      <c r="CM140" s="513"/>
      <c r="CN140" s="513"/>
      <c r="CO140" s="513"/>
      <c r="CP140" s="513"/>
      <c r="CQ140" s="513"/>
      <c r="CR140" s="513"/>
      <c r="CS140" s="514"/>
    </row>
    <row r="141" spans="1:97" s="345" customFormat="1" ht="13.5" hidden="1" thickBot="1">
      <c r="A141" s="1088">
        <v>3</v>
      </c>
      <c r="B141" s="629">
        <v>40</v>
      </c>
      <c r="C141" s="489"/>
      <c r="D141" s="490"/>
      <c r="E141" s="490"/>
      <c r="F141" s="490"/>
      <c r="G141" s="535"/>
      <c r="H141" s="536"/>
      <c r="I141" s="536"/>
      <c r="J141" s="498"/>
      <c r="K141" s="498"/>
      <c r="L141" s="498"/>
      <c r="M141" s="537"/>
      <c r="N141" s="537"/>
      <c r="O141" s="491"/>
      <c r="P141" s="538"/>
      <c r="Q141" s="538"/>
      <c r="R141" s="493"/>
      <c r="S141" s="494"/>
      <c r="T141" s="493"/>
      <c r="U141" s="495"/>
      <c r="V141" s="495"/>
      <c r="W141" s="496">
        <v>0.52083333333333304</v>
      </c>
      <c r="X141" s="564"/>
      <c r="Y141" s="497"/>
      <c r="Z141" s="498">
        <v>-0.52083333333333304</v>
      </c>
      <c r="AA141" s="504">
        <v>0</v>
      </c>
      <c r="AB141" s="498">
        <v>-0.52083333333333304</v>
      </c>
      <c r="AC141" s="500" t="e">
        <v>#NUM!</v>
      </c>
      <c r="AD141" s="500" t="e">
        <v>#NUM!</v>
      </c>
      <c r="AE141" s="502"/>
      <c r="AF141" s="502"/>
      <c r="AG141" s="502"/>
      <c r="AH141" s="502"/>
      <c r="AI141" s="502"/>
      <c r="AJ141" s="536"/>
      <c r="AK141" s="536"/>
      <c r="AL141" s="536"/>
      <c r="AM141" s="536"/>
      <c r="AN141" s="536"/>
      <c r="AO141" s="536"/>
      <c r="AP141" s="502"/>
      <c r="AQ141" s="499"/>
      <c r="AR141" s="502"/>
      <c r="AS141" s="537"/>
      <c r="AT141" s="537"/>
      <c r="AU141" s="502"/>
      <c r="AV141" s="502"/>
      <c r="AW141" s="502"/>
      <c r="AX141" s="502"/>
      <c r="AY141" s="502"/>
      <c r="AZ141" s="563"/>
      <c r="BA141" s="563"/>
      <c r="BB141" s="563"/>
      <c r="BC141" s="563"/>
      <c r="BD141" s="563"/>
      <c r="BE141" s="563"/>
      <c r="BF141" s="502"/>
      <c r="BG141" s="504"/>
      <c r="BH141" s="502"/>
      <c r="BI141" s="537"/>
      <c r="BJ141" s="537"/>
      <c r="BK141" s="496">
        <v>2.0833333333333332E-2</v>
      </c>
      <c r="BL141" s="496"/>
      <c r="BM141" s="496"/>
      <c r="BN141" s="496"/>
      <c r="BO141" s="496"/>
      <c r="BP141" s="497"/>
      <c r="BQ141" s="497"/>
      <c r="BR141" s="497"/>
      <c r="BS141" s="497"/>
      <c r="BT141" s="497"/>
      <c r="BU141" s="497"/>
      <c r="BV141" s="502">
        <v>-2.0833333333333332E-2</v>
      </c>
      <c r="BW141" s="499">
        <v>0</v>
      </c>
      <c r="BX141" s="502">
        <v>-2.0833333333333332E-2</v>
      </c>
      <c r="BY141" s="500" t="e">
        <v>#NUM!</v>
      </c>
      <c r="BZ141" s="500" t="e">
        <v>#NUM!</v>
      </c>
      <c r="CA141" s="506" t="e">
        <v>#NUM!</v>
      </c>
      <c r="CB141" s="507" t="e">
        <v>#NUM!</v>
      </c>
      <c r="CC141" s="508">
        <v>-0.54166666666666641</v>
      </c>
      <c r="CD141" s="508">
        <v>-0.54166666666666641</v>
      </c>
      <c r="CE141" s="509"/>
      <c r="CF141" s="510">
        <v>40</v>
      </c>
      <c r="CG141" s="511" t="e">
        <v>#NUM!</v>
      </c>
      <c r="CH141" s="511" t="e">
        <v>#NUM!</v>
      </c>
      <c r="CI141" s="512"/>
      <c r="CJ141" s="512"/>
      <c r="CK141" s="513"/>
      <c r="CL141" s="513"/>
      <c r="CM141" s="513"/>
      <c r="CN141" s="513"/>
      <c r="CO141" s="513"/>
      <c r="CP141" s="513"/>
      <c r="CQ141" s="513"/>
      <c r="CR141" s="513"/>
      <c r="CS141" s="514"/>
    </row>
    <row r="142" spans="1:97" s="345" customFormat="1" ht="13.5" hidden="1" thickBot="1">
      <c r="A142" s="1088">
        <v>4</v>
      </c>
      <c r="B142" s="629">
        <v>40</v>
      </c>
      <c r="C142" s="489"/>
      <c r="D142" s="490"/>
      <c r="E142" s="490"/>
      <c r="F142" s="490"/>
      <c r="G142" s="535"/>
      <c r="H142" s="536"/>
      <c r="I142" s="536"/>
      <c r="J142" s="498"/>
      <c r="K142" s="498"/>
      <c r="L142" s="498"/>
      <c r="M142" s="537"/>
      <c r="N142" s="537"/>
      <c r="O142" s="491"/>
      <c r="P142" s="538"/>
      <c r="Q142" s="538"/>
      <c r="R142" s="493"/>
      <c r="S142" s="494"/>
      <c r="T142" s="493"/>
      <c r="U142" s="495"/>
      <c r="V142" s="495"/>
      <c r="W142" s="496">
        <v>0.52083333333333304</v>
      </c>
      <c r="X142" s="564"/>
      <c r="Y142" s="497"/>
      <c r="Z142" s="498">
        <v>-0.52083333333333304</v>
      </c>
      <c r="AA142" s="504">
        <v>0</v>
      </c>
      <c r="AB142" s="498">
        <v>-0.52083333333333304</v>
      </c>
      <c r="AC142" s="500" t="e">
        <v>#NUM!</v>
      </c>
      <c r="AD142" s="500" t="e">
        <v>#NUM!</v>
      </c>
      <c r="AE142" s="502"/>
      <c r="AF142" s="502"/>
      <c r="AG142" s="502"/>
      <c r="AH142" s="502"/>
      <c r="AI142" s="502"/>
      <c r="AJ142" s="536"/>
      <c r="AK142" s="536"/>
      <c r="AL142" s="536"/>
      <c r="AM142" s="536"/>
      <c r="AN142" s="536"/>
      <c r="AO142" s="536"/>
      <c r="AP142" s="502"/>
      <c r="AQ142" s="499"/>
      <c r="AR142" s="502"/>
      <c r="AS142" s="537"/>
      <c r="AT142" s="537"/>
      <c r="AU142" s="502"/>
      <c r="AV142" s="502"/>
      <c r="AW142" s="502"/>
      <c r="AX142" s="502"/>
      <c r="AY142" s="502"/>
      <c r="AZ142" s="563"/>
      <c r="BA142" s="563"/>
      <c r="BB142" s="563"/>
      <c r="BC142" s="563"/>
      <c r="BD142" s="563"/>
      <c r="BE142" s="563"/>
      <c r="BF142" s="502"/>
      <c r="BG142" s="504"/>
      <c r="BH142" s="502"/>
      <c r="BI142" s="537"/>
      <c r="BJ142" s="537"/>
      <c r="BK142" s="496">
        <v>2.0833333333333332E-2</v>
      </c>
      <c r="BL142" s="496"/>
      <c r="BM142" s="496"/>
      <c r="BN142" s="496"/>
      <c r="BO142" s="496"/>
      <c r="BP142" s="497"/>
      <c r="BQ142" s="497"/>
      <c r="BR142" s="497"/>
      <c r="BS142" s="497"/>
      <c r="BT142" s="497"/>
      <c r="BU142" s="497"/>
      <c r="BV142" s="502">
        <v>-2.0833333333333332E-2</v>
      </c>
      <c r="BW142" s="499">
        <v>0</v>
      </c>
      <c r="BX142" s="502">
        <v>-2.0833333333333332E-2</v>
      </c>
      <c r="BY142" s="500" t="e">
        <v>#NUM!</v>
      </c>
      <c r="BZ142" s="500" t="e">
        <v>#NUM!</v>
      </c>
      <c r="CA142" s="506" t="e">
        <v>#NUM!</v>
      </c>
      <c r="CB142" s="507" t="e">
        <v>#NUM!</v>
      </c>
      <c r="CC142" s="508">
        <v>-0.54166666666666641</v>
      </c>
      <c r="CD142" s="508">
        <v>-0.54166666666666641</v>
      </c>
      <c r="CE142" s="509"/>
      <c r="CF142" s="510">
        <v>40</v>
      </c>
      <c r="CG142" s="511" t="e">
        <v>#NUM!</v>
      </c>
      <c r="CH142" s="511" t="e">
        <v>#NUM!</v>
      </c>
      <c r="CI142" s="512"/>
      <c r="CJ142" s="512"/>
      <c r="CK142" s="513"/>
      <c r="CL142" s="513"/>
      <c r="CM142" s="513"/>
      <c r="CN142" s="513"/>
      <c r="CO142" s="513"/>
      <c r="CP142" s="513"/>
      <c r="CQ142" s="513"/>
      <c r="CR142" s="513"/>
      <c r="CS142" s="514"/>
    </row>
    <row r="143" spans="1:97" s="345" customFormat="1" ht="13.5" hidden="1" thickBot="1">
      <c r="A143" s="1088">
        <v>5</v>
      </c>
      <c r="B143" s="629">
        <v>40</v>
      </c>
      <c r="C143" s="489"/>
      <c r="D143" s="490"/>
      <c r="E143" s="490"/>
      <c r="F143" s="490"/>
      <c r="G143" s="535"/>
      <c r="H143" s="536"/>
      <c r="I143" s="536"/>
      <c r="J143" s="498"/>
      <c r="K143" s="498"/>
      <c r="L143" s="498"/>
      <c r="M143" s="537"/>
      <c r="N143" s="537"/>
      <c r="O143" s="491"/>
      <c r="P143" s="538"/>
      <c r="Q143" s="538"/>
      <c r="R143" s="493"/>
      <c r="S143" s="494"/>
      <c r="T143" s="493"/>
      <c r="U143" s="495"/>
      <c r="V143" s="495"/>
      <c r="W143" s="496">
        <v>0.52083333333333304</v>
      </c>
      <c r="X143" s="564"/>
      <c r="Y143" s="497"/>
      <c r="Z143" s="498">
        <v>-0.52083333333333304</v>
      </c>
      <c r="AA143" s="504">
        <v>0</v>
      </c>
      <c r="AB143" s="498">
        <v>-0.52083333333333304</v>
      </c>
      <c r="AC143" s="500" t="e">
        <v>#NUM!</v>
      </c>
      <c r="AD143" s="500" t="e">
        <v>#NUM!</v>
      </c>
      <c r="AE143" s="502"/>
      <c r="AF143" s="502"/>
      <c r="AG143" s="502"/>
      <c r="AH143" s="502"/>
      <c r="AI143" s="502"/>
      <c r="AJ143" s="536"/>
      <c r="AK143" s="536"/>
      <c r="AL143" s="536"/>
      <c r="AM143" s="536"/>
      <c r="AN143" s="536"/>
      <c r="AO143" s="536"/>
      <c r="AP143" s="502"/>
      <c r="AQ143" s="499"/>
      <c r="AR143" s="502"/>
      <c r="AS143" s="537"/>
      <c r="AT143" s="537"/>
      <c r="AU143" s="502"/>
      <c r="AV143" s="502"/>
      <c r="AW143" s="502"/>
      <c r="AX143" s="502"/>
      <c r="AY143" s="502"/>
      <c r="AZ143" s="563"/>
      <c r="BA143" s="563"/>
      <c r="BB143" s="563"/>
      <c r="BC143" s="563"/>
      <c r="BD143" s="563"/>
      <c r="BE143" s="563"/>
      <c r="BF143" s="502"/>
      <c r="BG143" s="504"/>
      <c r="BH143" s="502"/>
      <c r="BI143" s="537"/>
      <c r="BJ143" s="537"/>
      <c r="BK143" s="496">
        <v>2.0833333333333332E-2</v>
      </c>
      <c r="BL143" s="496"/>
      <c r="BM143" s="496"/>
      <c r="BN143" s="496"/>
      <c r="BO143" s="496"/>
      <c r="BP143" s="497"/>
      <c r="BQ143" s="497"/>
      <c r="BR143" s="497"/>
      <c r="BS143" s="497"/>
      <c r="BT143" s="497"/>
      <c r="BU143" s="497"/>
      <c r="BV143" s="502">
        <v>-2.0833333333333332E-2</v>
      </c>
      <c r="BW143" s="499">
        <v>0</v>
      </c>
      <c r="BX143" s="502">
        <v>-2.0833333333333332E-2</v>
      </c>
      <c r="BY143" s="500" t="e">
        <v>#NUM!</v>
      </c>
      <c r="BZ143" s="500" t="e">
        <v>#NUM!</v>
      </c>
      <c r="CA143" s="506" t="e">
        <v>#NUM!</v>
      </c>
      <c r="CB143" s="507" t="e">
        <v>#NUM!</v>
      </c>
      <c r="CC143" s="508">
        <v>-0.54166666666666641</v>
      </c>
      <c r="CD143" s="508">
        <v>-0.54166666666666641</v>
      </c>
      <c r="CE143" s="509"/>
      <c r="CF143" s="510">
        <v>40</v>
      </c>
      <c r="CG143" s="511" t="e">
        <v>#NUM!</v>
      </c>
      <c r="CH143" s="511" t="e">
        <v>#NUM!</v>
      </c>
      <c r="CI143" s="512"/>
      <c r="CJ143" s="512"/>
      <c r="CK143" s="513"/>
      <c r="CL143" s="513"/>
      <c r="CM143" s="513"/>
      <c r="CN143" s="513"/>
      <c r="CO143" s="513"/>
      <c r="CP143" s="513"/>
      <c r="CQ143" s="513"/>
      <c r="CR143" s="513"/>
      <c r="CS143" s="514"/>
    </row>
    <row r="144" spans="1:97" s="345" customFormat="1" ht="13.5" hidden="1" thickBot="1">
      <c r="A144" s="1088">
        <v>6</v>
      </c>
      <c r="B144" s="629">
        <v>40</v>
      </c>
      <c r="C144" s="489"/>
      <c r="D144" s="490"/>
      <c r="E144" s="490"/>
      <c r="F144" s="490"/>
      <c r="G144" s="535"/>
      <c r="H144" s="536"/>
      <c r="I144" s="536"/>
      <c r="J144" s="498"/>
      <c r="K144" s="498"/>
      <c r="L144" s="498"/>
      <c r="M144" s="537"/>
      <c r="N144" s="537"/>
      <c r="O144" s="491"/>
      <c r="P144" s="538"/>
      <c r="Q144" s="538"/>
      <c r="R144" s="493"/>
      <c r="S144" s="494"/>
      <c r="T144" s="493"/>
      <c r="U144" s="495"/>
      <c r="V144" s="495"/>
      <c r="W144" s="496">
        <v>0.52083333333333304</v>
      </c>
      <c r="X144" s="564"/>
      <c r="Y144" s="497"/>
      <c r="Z144" s="498">
        <v>-0.52083333333333304</v>
      </c>
      <c r="AA144" s="504">
        <v>0</v>
      </c>
      <c r="AB144" s="498">
        <v>-0.52083333333333304</v>
      </c>
      <c r="AC144" s="500" t="e">
        <v>#NUM!</v>
      </c>
      <c r="AD144" s="500" t="e">
        <v>#NUM!</v>
      </c>
      <c r="AE144" s="502"/>
      <c r="AF144" s="502"/>
      <c r="AG144" s="502"/>
      <c r="AH144" s="502"/>
      <c r="AI144" s="502"/>
      <c r="AJ144" s="536"/>
      <c r="AK144" s="536"/>
      <c r="AL144" s="536"/>
      <c r="AM144" s="536"/>
      <c r="AN144" s="536"/>
      <c r="AO144" s="536"/>
      <c r="AP144" s="502"/>
      <c r="AQ144" s="499"/>
      <c r="AR144" s="502"/>
      <c r="AS144" s="537"/>
      <c r="AT144" s="537"/>
      <c r="AU144" s="502"/>
      <c r="AV144" s="502"/>
      <c r="AW144" s="502"/>
      <c r="AX144" s="502"/>
      <c r="AY144" s="502"/>
      <c r="AZ144" s="563"/>
      <c r="BA144" s="563"/>
      <c r="BB144" s="563"/>
      <c r="BC144" s="563"/>
      <c r="BD144" s="563"/>
      <c r="BE144" s="563"/>
      <c r="BF144" s="502"/>
      <c r="BG144" s="504"/>
      <c r="BH144" s="502"/>
      <c r="BI144" s="537"/>
      <c r="BJ144" s="537"/>
      <c r="BK144" s="496">
        <v>2.0833333333333332E-2</v>
      </c>
      <c r="BL144" s="496"/>
      <c r="BM144" s="496"/>
      <c r="BN144" s="496"/>
      <c r="BO144" s="496"/>
      <c r="BP144" s="497"/>
      <c r="BQ144" s="497"/>
      <c r="BR144" s="497"/>
      <c r="BS144" s="497"/>
      <c r="BT144" s="497"/>
      <c r="BU144" s="497"/>
      <c r="BV144" s="502">
        <v>-2.0833333333333332E-2</v>
      </c>
      <c r="BW144" s="499">
        <v>0</v>
      </c>
      <c r="BX144" s="502">
        <v>-2.0833333333333332E-2</v>
      </c>
      <c r="BY144" s="500" t="e">
        <v>#NUM!</v>
      </c>
      <c r="BZ144" s="500" t="e">
        <v>#NUM!</v>
      </c>
      <c r="CA144" s="506" t="e">
        <v>#NUM!</v>
      </c>
      <c r="CB144" s="507" t="e">
        <v>#NUM!</v>
      </c>
      <c r="CC144" s="508">
        <v>-0.54166666666666641</v>
      </c>
      <c r="CD144" s="508">
        <v>-0.54166666666666641</v>
      </c>
      <c r="CE144" s="509"/>
      <c r="CF144" s="510">
        <v>40</v>
      </c>
      <c r="CG144" s="511" t="e">
        <v>#NUM!</v>
      </c>
      <c r="CH144" s="511" t="e">
        <v>#NUM!</v>
      </c>
      <c r="CI144" s="512"/>
      <c r="CJ144" s="512"/>
      <c r="CK144" s="513"/>
      <c r="CL144" s="513"/>
      <c r="CM144" s="513"/>
      <c r="CN144" s="513"/>
      <c r="CO144" s="513"/>
      <c r="CP144" s="513"/>
      <c r="CQ144" s="513"/>
      <c r="CR144" s="513"/>
      <c r="CS144" s="514"/>
    </row>
    <row r="145" spans="1:98" s="345" customFormat="1" ht="13.5" hidden="1" thickBot="1">
      <c r="A145" s="1088">
        <v>7</v>
      </c>
      <c r="B145" s="629">
        <v>40</v>
      </c>
      <c r="C145" s="489"/>
      <c r="D145" s="490"/>
      <c r="E145" s="490"/>
      <c r="F145" s="490"/>
      <c r="G145" s="535"/>
      <c r="H145" s="536"/>
      <c r="I145" s="536"/>
      <c r="J145" s="498"/>
      <c r="K145" s="498"/>
      <c r="L145" s="498"/>
      <c r="M145" s="537"/>
      <c r="N145" s="537"/>
      <c r="O145" s="491"/>
      <c r="P145" s="538"/>
      <c r="Q145" s="538"/>
      <c r="R145" s="493"/>
      <c r="S145" s="494"/>
      <c r="T145" s="493"/>
      <c r="U145" s="495"/>
      <c r="V145" s="495"/>
      <c r="W145" s="496">
        <v>0.52083333333333304</v>
      </c>
      <c r="X145" s="564"/>
      <c r="Y145" s="497"/>
      <c r="Z145" s="498">
        <v>-0.52083333333333304</v>
      </c>
      <c r="AA145" s="504">
        <v>0</v>
      </c>
      <c r="AB145" s="498">
        <v>-0.52083333333333304</v>
      </c>
      <c r="AC145" s="500" t="e">
        <v>#NUM!</v>
      </c>
      <c r="AD145" s="500" t="e">
        <v>#NUM!</v>
      </c>
      <c r="AE145" s="502"/>
      <c r="AF145" s="502"/>
      <c r="AG145" s="502"/>
      <c r="AH145" s="502"/>
      <c r="AI145" s="502"/>
      <c r="AJ145" s="536"/>
      <c r="AK145" s="536"/>
      <c r="AL145" s="536"/>
      <c r="AM145" s="536"/>
      <c r="AN145" s="536"/>
      <c r="AO145" s="536"/>
      <c r="AP145" s="502"/>
      <c r="AQ145" s="499"/>
      <c r="AR145" s="502"/>
      <c r="AS145" s="537"/>
      <c r="AT145" s="537"/>
      <c r="AU145" s="502"/>
      <c r="AV145" s="502"/>
      <c r="AW145" s="502"/>
      <c r="AX145" s="502"/>
      <c r="AY145" s="502"/>
      <c r="AZ145" s="563"/>
      <c r="BA145" s="563"/>
      <c r="BB145" s="563"/>
      <c r="BC145" s="563"/>
      <c r="BD145" s="563"/>
      <c r="BE145" s="563"/>
      <c r="BF145" s="502"/>
      <c r="BG145" s="504"/>
      <c r="BH145" s="502"/>
      <c r="BI145" s="537"/>
      <c r="BJ145" s="537"/>
      <c r="BK145" s="496">
        <v>2.0833333333333332E-2</v>
      </c>
      <c r="BL145" s="496"/>
      <c r="BM145" s="496"/>
      <c r="BN145" s="496"/>
      <c r="BO145" s="496"/>
      <c r="BP145" s="497"/>
      <c r="BQ145" s="497"/>
      <c r="BR145" s="497"/>
      <c r="BS145" s="497"/>
      <c r="BT145" s="497"/>
      <c r="BU145" s="497"/>
      <c r="BV145" s="502">
        <v>-2.0833333333333332E-2</v>
      </c>
      <c r="BW145" s="499">
        <v>0</v>
      </c>
      <c r="BX145" s="502">
        <v>-2.0833333333333332E-2</v>
      </c>
      <c r="BY145" s="500" t="e">
        <v>#NUM!</v>
      </c>
      <c r="BZ145" s="500" t="e">
        <v>#NUM!</v>
      </c>
      <c r="CA145" s="506" t="e">
        <v>#NUM!</v>
      </c>
      <c r="CB145" s="507" t="e">
        <v>#NUM!</v>
      </c>
      <c r="CC145" s="508">
        <v>-0.54166666666666641</v>
      </c>
      <c r="CD145" s="508">
        <v>-0.54166666666666641</v>
      </c>
      <c r="CE145" s="509"/>
      <c r="CF145" s="510">
        <v>40</v>
      </c>
      <c r="CG145" s="511" t="e">
        <v>#NUM!</v>
      </c>
      <c r="CH145" s="511" t="e">
        <v>#NUM!</v>
      </c>
      <c r="CI145" s="512"/>
      <c r="CJ145" s="512"/>
      <c r="CK145" s="513"/>
      <c r="CL145" s="513"/>
      <c r="CM145" s="513"/>
      <c r="CN145" s="513"/>
      <c r="CO145" s="513"/>
      <c r="CP145" s="513"/>
      <c r="CQ145" s="513"/>
      <c r="CR145" s="513"/>
      <c r="CS145" s="514"/>
    </row>
    <row r="146" spans="1:98" s="345" customFormat="1" ht="13.5" hidden="1" thickBot="1">
      <c r="A146" s="1088">
        <v>8</v>
      </c>
      <c r="B146" s="629">
        <v>40</v>
      </c>
      <c r="C146" s="489"/>
      <c r="D146" s="490"/>
      <c r="E146" s="490"/>
      <c r="F146" s="490"/>
      <c r="G146" s="535"/>
      <c r="H146" s="536"/>
      <c r="I146" s="536"/>
      <c r="J146" s="498"/>
      <c r="K146" s="498"/>
      <c r="L146" s="498"/>
      <c r="M146" s="537"/>
      <c r="N146" s="537"/>
      <c r="O146" s="491"/>
      <c r="P146" s="538"/>
      <c r="Q146" s="538"/>
      <c r="R146" s="493"/>
      <c r="S146" s="494"/>
      <c r="T146" s="493"/>
      <c r="U146" s="495"/>
      <c r="V146" s="495"/>
      <c r="W146" s="496">
        <v>0.52083333333333304</v>
      </c>
      <c r="X146" s="564"/>
      <c r="Y146" s="497"/>
      <c r="Z146" s="498">
        <v>-0.52083333333333304</v>
      </c>
      <c r="AA146" s="504">
        <v>0</v>
      </c>
      <c r="AB146" s="498">
        <v>-0.52083333333333304</v>
      </c>
      <c r="AC146" s="500" t="e">
        <v>#NUM!</v>
      </c>
      <c r="AD146" s="500" t="e">
        <v>#NUM!</v>
      </c>
      <c r="AE146" s="502"/>
      <c r="AF146" s="502"/>
      <c r="AG146" s="502"/>
      <c r="AH146" s="502"/>
      <c r="AI146" s="502"/>
      <c r="AJ146" s="536"/>
      <c r="AK146" s="536"/>
      <c r="AL146" s="536"/>
      <c r="AM146" s="536"/>
      <c r="AN146" s="536"/>
      <c r="AO146" s="536"/>
      <c r="AP146" s="502"/>
      <c r="AQ146" s="499"/>
      <c r="AR146" s="502"/>
      <c r="AS146" s="537"/>
      <c r="AT146" s="537"/>
      <c r="AU146" s="502"/>
      <c r="AV146" s="502"/>
      <c r="AW146" s="502"/>
      <c r="AX146" s="502"/>
      <c r="AY146" s="502"/>
      <c r="AZ146" s="563"/>
      <c r="BA146" s="563"/>
      <c r="BB146" s="563"/>
      <c r="BC146" s="563"/>
      <c r="BD146" s="563"/>
      <c r="BE146" s="563"/>
      <c r="BF146" s="502"/>
      <c r="BG146" s="504"/>
      <c r="BH146" s="502"/>
      <c r="BI146" s="537"/>
      <c r="BJ146" s="537"/>
      <c r="BK146" s="496">
        <v>2.0833333333333332E-2</v>
      </c>
      <c r="BL146" s="496"/>
      <c r="BM146" s="496"/>
      <c r="BN146" s="496"/>
      <c r="BO146" s="496"/>
      <c r="BP146" s="497"/>
      <c r="BQ146" s="497"/>
      <c r="BR146" s="497"/>
      <c r="BS146" s="497"/>
      <c r="BT146" s="497"/>
      <c r="BU146" s="497"/>
      <c r="BV146" s="502">
        <v>-2.0833333333333332E-2</v>
      </c>
      <c r="BW146" s="499">
        <v>0</v>
      </c>
      <c r="BX146" s="502">
        <v>-2.0833333333333332E-2</v>
      </c>
      <c r="BY146" s="500" t="e">
        <v>#NUM!</v>
      </c>
      <c r="BZ146" s="500" t="e">
        <v>#NUM!</v>
      </c>
      <c r="CA146" s="506" t="e">
        <v>#NUM!</v>
      </c>
      <c r="CB146" s="507" t="e">
        <v>#NUM!</v>
      </c>
      <c r="CC146" s="508">
        <v>-0.54166666666666641</v>
      </c>
      <c r="CD146" s="508">
        <v>-0.54166666666666641</v>
      </c>
      <c r="CE146" s="509"/>
      <c r="CF146" s="510">
        <v>40</v>
      </c>
      <c r="CG146" s="511" t="e">
        <v>#NUM!</v>
      </c>
      <c r="CH146" s="511" t="e">
        <v>#NUM!</v>
      </c>
      <c r="CI146" s="512"/>
      <c r="CJ146" s="512"/>
      <c r="CK146" s="513"/>
      <c r="CL146" s="513"/>
      <c r="CM146" s="513"/>
      <c r="CN146" s="513"/>
      <c r="CO146" s="513"/>
      <c r="CP146" s="513"/>
      <c r="CQ146" s="513"/>
      <c r="CR146" s="513"/>
      <c r="CS146" s="514"/>
    </row>
    <row r="147" spans="1:98" s="345" customFormat="1" ht="13.5" hidden="1" thickBot="1">
      <c r="A147" s="1088">
        <v>9</v>
      </c>
      <c r="B147" s="629">
        <v>40</v>
      </c>
      <c r="C147" s="489"/>
      <c r="D147" s="490"/>
      <c r="E147" s="490"/>
      <c r="F147" s="490"/>
      <c r="G147" s="535"/>
      <c r="H147" s="536"/>
      <c r="I147" s="536"/>
      <c r="J147" s="498"/>
      <c r="K147" s="498"/>
      <c r="L147" s="498"/>
      <c r="M147" s="537"/>
      <c r="N147" s="537"/>
      <c r="O147" s="491"/>
      <c r="P147" s="538"/>
      <c r="Q147" s="538"/>
      <c r="R147" s="493"/>
      <c r="S147" s="494"/>
      <c r="T147" s="493"/>
      <c r="U147" s="495"/>
      <c r="V147" s="495"/>
      <c r="W147" s="496">
        <v>0.52083333333333304</v>
      </c>
      <c r="X147" s="564"/>
      <c r="Y147" s="497"/>
      <c r="Z147" s="498">
        <v>-0.52083333333333304</v>
      </c>
      <c r="AA147" s="504">
        <v>0</v>
      </c>
      <c r="AB147" s="498">
        <v>-0.52083333333333304</v>
      </c>
      <c r="AC147" s="500" t="e">
        <v>#NUM!</v>
      </c>
      <c r="AD147" s="500" t="e">
        <v>#NUM!</v>
      </c>
      <c r="AE147" s="502"/>
      <c r="AF147" s="502"/>
      <c r="AG147" s="502"/>
      <c r="AH147" s="502"/>
      <c r="AI147" s="502"/>
      <c r="AJ147" s="536"/>
      <c r="AK147" s="536"/>
      <c r="AL147" s="536"/>
      <c r="AM147" s="536"/>
      <c r="AN147" s="536"/>
      <c r="AO147" s="536"/>
      <c r="AP147" s="502"/>
      <c r="AQ147" s="499"/>
      <c r="AR147" s="502"/>
      <c r="AS147" s="537"/>
      <c r="AT147" s="537"/>
      <c r="AU147" s="502"/>
      <c r="AV147" s="502"/>
      <c r="AW147" s="502"/>
      <c r="AX147" s="502"/>
      <c r="AY147" s="502"/>
      <c r="AZ147" s="563"/>
      <c r="BA147" s="563"/>
      <c r="BB147" s="563"/>
      <c r="BC147" s="563"/>
      <c r="BD147" s="563"/>
      <c r="BE147" s="563"/>
      <c r="BF147" s="502"/>
      <c r="BG147" s="504"/>
      <c r="BH147" s="502"/>
      <c r="BI147" s="537"/>
      <c r="BJ147" s="537"/>
      <c r="BK147" s="496">
        <v>2.0833333333333332E-2</v>
      </c>
      <c r="BL147" s="496"/>
      <c r="BM147" s="496"/>
      <c r="BN147" s="496"/>
      <c r="BO147" s="496"/>
      <c r="BP147" s="497"/>
      <c r="BQ147" s="497"/>
      <c r="BR147" s="497"/>
      <c r="BS147" s="497"/>
      <c r="BT147" s="497"/>
      <c r="BU147" s="497"/>
      <c r="BV147" s="502">
        <v>-2.0833333333333332E-2</v>
      </c>
      <c r="BW147" s="499">
        <v>0</v>
      </c>
      <c r="BX147" s="502">
        <v>-2.0833333333333332E-2</v>
      </c>
      <c r="BY147" s="500" t="e">
        <v>#NUM!</v>
      </c>
      <c r="BZ147" s="500" t="e">
        <v>#NUM!</v>
      </c>
      <c r="CA147" s="506" t="e">
        <v>#NUM!</v>
      </c>
      <c r="CB147" s="507" t="e">
        <v>#NUM!</v>
      </c>
      <c r="CC147" s="508">
        <v>-0.54166666666666641</v>
      </c>
      <c r="CD147" s="508">
        <v>-0.54166666666666641</v>
      </c>
      <c r="CE147" s="509"/>
      <c r="CF147" s="510">
        <v>40</v>
      </c>
      <c r="CG147" s="511" t="e">
        <v>#NUM!</v>
      </c>
      <c r="CH147" s="511" t="e">
        <v>#NUM!</v>
      </c>
      <c r="CI147" s="512"/>
      <c r="CJ147" s="512"/>
      <c r="CK147" s="513"/>
      <c r="CL147" s="513"/>
      <c r="CM147" s="513"/>
      <c r="CN147" s="513"/>
      <c r="CO147" s="513"/>
      <c r="CP147" s="513"/>
      <c r="CQ147" s="513"/>
      <c r="CR147" s="513"/>
      <c r="CS147" s="514"/>
    </row>
    <row r="148" spans="1:98" s="345" customFormat="1" ht="13.5" hidden="1" thickBot="1">
      <c r="A148" s="1088">
        <v>10</v>
      </c>
      <c r="B148" s="629">
        <v>40</v>
      </c>
      <c r="C148" s="489"/>
      <c r="D148" s="490"/>
      <c r="E148" s="490"/>
      <c r="F148" s="490"/>
      <c r="G148" s="535"/>
      <c r="H148" s="536"/>
      <c r="I148" s="536"/>
      <c r="J148" s="498"/>
      <c r="K148" s="498"/>
      <c r="L148" s="498"/>
      <c r="M148" s="537"/>
      <c r="N148" s="537"/>
      <c r="O148" s="491"/>
      <c r="P148" s="538"/>
      <c r="Q148" s="538"/>
      <c r="R148" s="493"/>
      <c r="S148" s="494"/>
      <c r="T148" s="493"/>
      <c r="U148" s="495"/>
      <c r="V148" s="495"/>
      <c r="W148" s="496">
        <v>0.52083333333333304</v>
      </c>
      <c r="X148" s="564"/>
      <c r="Y148" s="497"/>
      <c r="Z148" s="498">
        <v>-0.52083333333333304</v>
      </c>
      <c r="AA148" s="504">
        <v>0</v>
      </c>
      <c r="AB148" s="498">
        <v>-0.52083333333333304</v>
      </c>
      <c r="AC148" s="500" t="e">
        <v>#NUM!</v>
      </c>
      <c r="AD148" s="500" t="e">
        <v>#NUM!</v>
      </c>
      <c r="AE148" s="502"/>
      <c r="AF148" s="502"/>
      <c r="AG148" s="502"/>
      <c r="AH148" s="502"/>
      <c r="AI148" s="502"/>
      <c r="AJ148" s="536"/>
      <c r="AK148" s="536"/>
      <c r="AL148" s="536"/>
      <c r="AM148" s="536"/>
      <c r="AN148" s="536"/>
      <c r="AO148" s="536"/>
      <c r="AP148" s="502"/>
      <c r="AQ148" s="499"/>
      <c r="AR148" s="502"/>
      <c r="AS148" s="537"/>
      <c r="AT148" s="537"/>
      <c r="AU148" s="502"/>
      <c r="AV148" s="502"/>
      <c r="AW148" s="502"/>
      <c r="AX148" s="502"/>
      <c r="AY148" s="502"/>
      <c r="AZ148" s="563"/>
      <c r="BA148" s="563"/>
      <c r="BB148" s="563"/>
      <c r="BC148" s="563"/>
      <c r="BD148" s="563"/>
      <c r="BE148" s="563"/>
      <c r="BF148" s="502"/>
      <c r="BG148" s="504"/>
      <c r="BH148" s="502"/>
      <c r="BI148" s="537"/>
      <c r="BJ148" s="537"/>
      <c r="BK148" s="496">
        <v>2.0833333333333332E-2</v>
      </c>
      <c r="BL148" s="496"/>
      <c r="BM148" s="496"/>
      <c r="BN148" s="496"/>
      <c r="BO148" s="496"/>
      <c r="BP148" s="497"/>
      <c r="BQ148" s="497"/>
      <c r="BR148" s="497"/>
      <c r="BS148" s="497"/>
      <c r="BT148" s="497"/>
      <c r="BU148" s="497"/>
      <c r="BV148" s="502">
        <v>-2.0833333333333332E-2</v>
      </c>
      <c r="BW148" s="499">
        <v>0</v>
      </c>
      <c r="BX148" s="502">
        <v>-2.0833333333333332E-2</v>
      </c>
      <c r="BY148" s="500" t="e">
        <v>#NUM!</v>
      </c>
      <c r="BZ148" s="500" t="e">
        <v>#NUM!</v>
      </c>
      <c r="CA148" s="506" t="e">
        <v>#NUM!</v>
      </c>
      <c r="CB148" s="507" t="e">
        <v>#NUM!</v>
      </c>
      <c r="CC148" s="508">
        <v>-0.54166666666666641</v>
      </c>
      <c r="CD148" s="508">
        <v>-0.54166666666666641</v>
      </c>
      <c r="CE148" s="509"/>
      <c r="CF148" s="510">
        <v>40</v>
      </c>
      <c r="CG148" s="511" t="e">
        <v>#NUM!</v>
      </c>
      <c r="CH148" s="511" t="e">
        <v>#NUM!</v>
      </c>
      <c r="CI148" s="512"/>
      <c r="CJ148" s="512"/>
      <c r="CK148" s="513"/>
      <c r="CL148" s="513"/>
      <c r="CM148" s="513"/>
      <c r="CN148" s="513"/>
      <c r="CO148" s="513"/>
      <c r="CP148" s="513"/>
      <c r="CQ148" s="513"/>
      <c r="CR148" s="513"/>
      <c r="CS148" s="514"/>
    </row>
    <row r="149" spans="1:98">
      <c r="A149" s="1644" t="s">
        <v>61</v>
      </c>
      <c r="B149" s="1645"/>
      <c r="C149" s="575">
        <v>87</v>
      </c>
      <c r="D149" s="565"/>
      <c r="E149" s="566"/>
      <c r="F149" s="566"/>
      <c r="G149" s="567"/>
      <c r="H149" s="568"/>
      <c r="I149" s="568"/>
      <c r="J149" s="569"/>
      <c r="K149" s="569"/>
      <c r="L149" s="569"/>
      <c r="M149" s="569"/>
      <c r="N149" s="569"/>
      <c r="O149" s="569"/>
      <c r="P149" s="570"/>
      <c r="Q149" s="570"/>
      <c r="R149" s="569"/>
      <c r="S149" s="569"/>
      <c r="T149" s="569"/>
      <c r="U149" s="569"/>
      <c r="V149" s="569"/>
      <c r="W149" s="569"/>
      <c r="X149" s="570"/>
      <c r="Y149" s="570"/>
      <c r="Z149" s="569"/>
      <c r="AA149" s="569"/>
      <c r="AB149" s="569"/>
      <c r="AC149" s="569"/>
      <c r="AD149" s="569"/>
      <c r="AE149" s="569"/>
      <c r="AF149" s="569"/>
      <c r="AG149" s="569"/>
      <c r="AH149" s="569"/>
      <c r="AI149" s="569"/>
      <c r="AJ149" s="570"/>
      <c r="AK149" s="570"/>
      <c r="AL149" s="570"/>
      <c r="AM149" s="570"/>
      <c r="AN149" s="570"/>
      <c r="AO149" s="570"/>
      <c r="AP149" s="569"/>
      <c r="AQ149" s="569"/>
      <c r="AR149" s="569"/>
      <c r="AS149" s="569"/>
      <c r="AT149" s="569"/>
      <c r="AU149" s="569"/>
      <c r="AV149" s="569"/>
      <c r="AW149" s="569"/>
      <c r="AX149" s="569"/>
      <c r="AY149" s="569"/>
      <c r="AZ149" s="570"/>
      <c r="BA149" s="570"/>
      <c r="BB149" s="570"/>
      <c r="BC149" s="570"/>
      <c r="BD149" s="570"/>
      <c r="BE149" s="570"/>
      <c r="BF149" s="569"/>
      <c r="BG149" s="569"/>
      <c r="BH149" s="569"/>
      <c r="BI149" s="569"/>
      <c r="BJ149" s="569"/>
      <c r="BK149" s="569"/>
      <c r="BL149" s="569"/>
      <c r="BM149" s="569"/>
      <c r="BN149" s="569"/>
      <c r="BO149" s="569"/>
      <c r="BP149" s="502"/>
      <c r="BQ149" s="502"/>
      <c r="BR149" s="502"/>
      <c r="BS149" s="502"/>
      <c r="BT149" s="502"/>
      <c r="BU149" s="502"/>
      <c r="BV149" s="569"/>
      <c r="BW149" s="569"/>
      <c r="BX149" s="569"/>
      <c r="BY149" s="569"/>
      <c r="BZ149" s="569"/>
      <c r="CA149" s="569"/>
      <c r="CB149" s="569"/>
      <c r="CC149" s="569"/>
      <c r="CD149" s="571"/>
      <c r="CE149" s="571"/>
      <c r="CF149" s="571"/>
      <c r="CG149" s="571"/>
      <c r="CH149" s="571"/>
      <c r="CI149" s="571"/>
      <c r="CJ149" s="571"/>
      <c r="CK149" s="512"/>
      <c r="CL149" s="571"/>
      <c r="CM149" s="571"/>
      <c r="CN149" s="571"/>
      <c r="CO149" s="571"/>
      <c r="CP149" s="571"/>
      <c r="CQ149" s="571"/>
      <c r="CR149" s="571"/>
      <c r="CS149" s="571"/>
    </row>
    <row r="150" spans="1:98">
      <c r="A150" s="1565" t="s">
        <v>62</v>
      </c>
      <c r="B150" s="1566"/>
      <c r="C150" s="576">
        <v>64</v>
      </c>
      <c r="D150" s="572"/>
      <c r="E150" s="566"/>
      <c r="F150" s="566"/>
      <c r="G150" s="567"/>
      <c r="H150" s="568"/>
      <c r="I150" s="568"/>
      <c r="J150" s="569"/>
      <c r="K150" s="569"/>
      <c r="L150" s="569"/>
      <c r="M150" s="569"/>
      <c r="N150" s="569"/>
      <c r="O150" s="569"/>
      <c r="P150" s="570"/>
      <c r="Q150" s="570"/>
      <c r="R150" s="569"/>
      <c r="S150" s="569"/>
      <c r="T150" s="569"/>
      <c r="U150" s="569"/>
      <c r="V150" s="569"/>
      <c r="W150" s="569"/>
      <c r="X150" s="570"/>
      <c r="Y150" s="570"/>
      <c r="Z150" s="569"/>
      <c r="AA150" s="569"/>
      <c r="AB150" s="569"/>
      <c r="AC150" s="569"/>
      <c r="AD150" s="569"/>
      <c r="AE150" s="569"/>
      <c r="AF150" s="569"/>
      <c r="AG150" s="569"/>
      <c r="AH150" s="569"/>
      <c r="AI150" s="569"/>
      <c r="AJ150" s="570"/>
      <c r="AK150" s="570"/>
      <c r="AL150" s="570"/>
      <c r="AM150" s="570"/>
      <c r="AN150" s="570"/>
      <c r="AO150" s="570"/>
      <c r="AP150" s="569"/>
      <c r="AQ150" s="569"/>
      <c r="AR150" s="569"/>
      <c r="AS150" s="569"/>
      <c r="AT150" s="569"/>
      <c r="AU150" s="569"/>
      <c r="AV150" s="569"/>
      <c r="AW150" s="569"/>
      <c r="AX150" s="569"/>
      <c r="AY150" s="569"/>
      <c r="AZ150" s="570"/>
      <c r="BA150" s="570"/>
      <c r="BB150" s="570"/>
      <c r="BC150" s="570"/>
      <c r="BD150" s="570"/>
      <c r="BE150" s="570"/>
      <c r="BF150" s="569"/>
      <c r="BG150" s="569"/>
      <c r="BH150" s="569"/>
      <c r="BI150" s="569"/>
      <c r="BJ150" s="569"/>
      <c r="BK150" s="569"/>
      <c r="BL150" s="569"/>
      <c r="BM150" s="569"/>
      <c r="BN150" s="569"/>
      <c r="BO150" s="569"/>
      <c r="BP150" s="502"/>
      <c r="BQ150" s="502"/>
      <c r="BR150" s="502"/>
      <c r="BS150" s="502"/>
      <c r="BT150" s="502"/>
      <c r="BU150" s="502"/>
      <c r="BV150" s="569"/>
      <c r="BW150" s="569"/>
      <c r="BX150" s="569"/>
      <c r="BY150" s="569"/>
      <c r="BZ150" s="569"/>
      <c r="CA150" s="569"/>
      <c r="CB150" s="569"/>
      <c r="CC150" s="569"/>
      <c r="CD150" s="571"/>
      <c r="CE150" s="571"/>
      <c r="CF150" s="571"/>
      <c r="CG150" s="571"/>
      <c r="CH150" s="571"/>
      <c r="CI150" s="571"/>
      <c r="CJ150" s="571"/>
      <c r="CK150" s="512"/>
      <c r="CL150" s="571"/>
      <c r="CM150" s="571"/>
      <c r="CN150" s="571"/>
      <c r="CO150" s="571"/>
      <c r="CP150" s="571"/>
      <c r="CQ150" s="571"/>
      <c r="CR150" s="571"/>
      <c r="CS150" s="571"/>
    </row>
    <row r="151" spans="1:98" ht="13.5" thickBot="1">
      <c r="A151" s="1567" t="s">
        <v>63</v>
      </c>
      <c r="B151" s="1568"/>
      <c r="C151" s="577">
        <v>0.26436781609195403</v>
      </c>
      <c r="D151" s="573"/>
      <c r="E151" s="566"/>
      <c r="F151" s="566"/>
      <c r="G151" s="567"/>
      <c r="H151" s="568"/>
      <c r="I151" s="568"/>
      <c r="J151" s="569"/>
      <c r="K151" s="569"/>
      <c r="L151" s="569"/>
      <c r="M151" s="569"/>
      <c r="N151" s="569"/>
      <c r="O151" s="569"/>
      <c r="P151" s="570"/>
      <c r="Q151" s="570"/>
      <c r="R151" s="569"/>
      <c r="S151" s="569"/>
      <c r="T151" s="569"/>
      <c r="U151" s="569"/>
      <c r="V151" s="569"/>
      <c r="W151" s="569"/>
      <c r="X151" s="570"/>
      <c r="Y151" s="570"/>
      <c r="Z151" s="569"/>
      <c r="AA151" s="569"/>
      <c r="AB151" s="569"/>
      <c r="AC151" s="569"/>
      <c r="AD151" s="569"/>
      <c r="AE151" s="569"/>
      <c r="AF151" s="569"/>
      <c r="AG151" s="569"/>
      <c r="AH151" s="569"/>
      <c r="AI151" s="569"/>
      <c r="AJ151" s="570"/>
      <c r="AK151" s="570"/>
      <c r="AL151" s="570"/>
      <c r="AM151" s="570"/>
      <c r="AN151" s="570"/>
      <c r="AO151" s="570"/>
      <c r="AP151" s="569"/>
      <c r="AQ151" s="569"/>
      <c r="AR151" s="569"/>
      <c r="AS151" s="569"/>
      <c r="AT151" s="569"/>
      <c r="AU151" s="569"/>
      <c r="AV151" s="569"/>
      <c r="AW151" s="569"/>
      <c r="AX151" s="569"/>
      <c r="AY151" s="569"/>
      <c r="AZ151" s="570"/>
      <c r="BA151" s="570"/>
      <c r="BB151" s="570"/>
      <c r="BC151" s="570"/>
      <c r="BD151" s="570"/>
      <c r="BE151" s="570"/>
      <c r="BF151" s="569"/>
      <c r="BG151" s="569"/>
      <c r="BH151" s="569"/>
      <c r="BI151" s="569"/>
      <c r="BJ151" s="569"/>
      <c r="BK151" s="569"/>
      <c r="BL151" s="569"/>
      <c r="BM151" s="569"/>
      <c r="BN151" s="569"/>
      <c r="BO151" s="569"/>
      <c r="BP151" s="502"/>
      <c r="BQ151" s="502"/>
      <c r="BR151" s="502"/>
      <c r="BS151" s="502"/>
      <c r="BT151" s="502"/>
      <c r="BU151" s="502"/>
      <c r="BV151" s="569"/>
      <c r="BW151" s="569"/>
      <c r="BX151" s="569"/>
      <c r="BY151" s="569"/>
      <c r="BZ151" s="569"/>
      <c r="CA151" s="569"/>
      <c r="CB151" s="569"/>
      <c r="CC151" s="569"/>
      <c r="CD151" s="571"/>
      <c r="CE151" s="571"/>
      <c r="CF151" s="571"/>
      <c r="CG151" s="571"/>
      <c r="CH151" s="571"/>
      <c r="CI151" s="571"/>
      <c r="CJ151" s="571"/>
      <c r="CK151" s="512"/>
      <c r="CL151" s="571"/>
      <c r="CM151" s="571"/>
      <c r="CN151" s="571"/>
      <c r="CO151" s="571"/>
      <c r="CP151" s="571"/>
      <c r="CQ151" s="571"/>
      <c r="CR151" s="571"/>
      <c r="CS151" s="571"/>
      <c r="CT151" s="574"/>
    </row>
    <row r="152" spans="1:98">
      <c r="B152" s="422"/>
    </row>
    <row r="157" spans="1:98">
      <c r="I157" s="423"/>
    </row>
    <row r="158" spans="1:98">
      <c r="I158" s="423"/>
    </row>
  </sheetData>
  <sheetProtection password="C955" sheet="1" objects="1" scenarios="1"/>
  <protectedRanges>
    <protectedRange sqref="B27:F37" name="Rango12"/>
    <protectedRange sqref="B27:F119" name="Rango11"/>
    <protectedRange sqref="AI27:AI75" name="Rango10"/>
    <protectedRange sqref="AN27:AN75" name="Rango2"/>
    <protectedRange sqref="AY27:AY41" name="Rango3"/>
    <protectedRange sqref="BD27:BD41" name="Rango4"/>
    <protectedRange sqref="BO27:BO116" name="Rango5"/>
    <protectedRange sqref="BT27:BT116" name="Rango6"/>
  </protectedRanges>
  <sortState ref="C66:CB68">
    <sortCondition ref="BU66:BU68"/>
  </sortState>
  <mergeCells count="64">
    <mergeCell ref="A149:B149"/>
    <mergeCell ref="A150:B150"/>
    <mergeCell ref="A151:B151"/>
    <mergeCell ref="C7:E7"/>
    <mergeCell ref="O7:Q7"/>
    <mergeCell ref="W7:Y7"/>
    <mergeCell ref="AE7:AO7"/>
    <mergeCell ref="AU7:BE7"/>
    <mergeCell ref="C9:E9"/>
    <mergeCell ref="AU2:BE2"/>
    <mergeCell ref="AU6:BE6"/>
    <mergeCell ref="O5:Q5"/>
    <mergeCell ref="W5:Y5"/>
    <mergeCell ref="AE5:AO5"/>
    <mergeCell ref="AU5:BE5"/>
    <mergeCell ref="O6:Q6"/>
    <mergeCell ref="W6:Y6"/>
    <mergeCell ref="AE6:AO6"/>
    <mergeCell ref="V1:V8"/>
    <mergeCell ref="W1:Y1"/>
    <mergeCell ref="AC1:AC8"/>
    <mergeCell ref="W2:Y2"/>
    <mergeCell ref="BK5:BU5"/>
    <mergeCell ref="W3:Y3"/>
    <mergeCell ref="AE3:AO3"/>
    <mergeCell ref="AU3:BE3"/>
    <mergeCell ref="BK3:BU3"/>
    <mergeCell ref="AU4:BE4"/>
    <mergeCell ref="BJ1:BJ8"/>
    <mergeCell ref="BK1:BU1"/>
    <mergeCell ref="AS1:AS8"/>
    <mergeCell ref="AT1:AT8"/>
    <mergeCell ref="AU1:BE1"/>
    <mergeCell ref="BI1:BI8"/>
    <mergeCell ref="W4:Y4"/>
    <mergeCell ref="Z4:AB4"/>
    <mergeCell ref="AE4:AO4"/>
    <mergeCell ref="AD1:AD8"/>
    <mergeCell ref="AE1:AO1"/>
    <mergeCell ref="AE2:AO2"/>
    <mergeCell ref="BY1:BY8"/>
    <mergeCell ref="BZ1:BZ8"/>
    <mergeCell ref="CA1:CA8"/>
    <mergeCell ref="CB1:CB8"/>
    <mergeCell ref="BK2:BU2"/>
    <mergeCell ref="BK4:BU4"/>
    <mergeCell ref="BK6:BU6"/>
    <mergeCell ref="BK7:BU7"/>
    <mergeCell ref="C2:E2"/>
    <mergeCell ref="G2:I2"/>
    <mergeCell ref="O2:Q2"/>
    <mergeCell ref="G3:I3"/>
    <mergeCell ref="U1:U8"/>
    <mergeCell ref="G1:I1"/>
    <mergeCell ref="O3:Q3"/>
    <mergeCell ref="G5:I5"/>
    <mergeCell ref="G4:I4"/>
    <mergeCell ref="O4:Q4"/>
    <mergeCell ref="M1:M8"/>
    <mergeCell ref="N1:N8"/>
    <mergeCell ref="O1:Q1"/>
    <mergeCell ref="C6:E6"/>
    <mergeCell ref="G6:I6"/>
    <mergeCell ref="G7:I7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R102"/>
  <sheetViews>
    <sheetView zoomScale="84" zoomScaleNormal="84" workbookViewId="0">
      <pane xSplit="22" ySplit="17" topLeftCell="AB18" activePane="bottomRight" state="frozen"/>
      <selection pane="topRight" activeCell="W1" sqref="W1"/>
      <selection pane="bottomLeft" activeCell="A18" sqref="A18"/>
      <selection pane="bottomRight" activeCell="AB29" sqref="AB29"/>
    </sheetView>
  </sheetViews>
  <sheetFormatPr baseColWidth="10" defaultColWidth="4.7109375" defaultRowHeight="12.75"/>
  <cols>
    <col min="1" max="1" width="3.5703125" style="332" customWidth="1"/>
    <col min="2" max="2" width="6.28515625" style="332" bestFit="1" customWidth="1"/>
    <col min="3" max="3" width="5.42578125" style="334" customWidth="1"/>
    <col min="4" max="4" width="28.85546875" style="415" customWidth="1"/>
    <col min="5" max="5" width="21.5703125" style="415" customWidth="1"/>
    <col min="6" max="6" width="5.42578125" style="415" hidden="1" customWidth="1"/>
    <col min="7" max="7" width="8" style="416" hidden="1" customWidth="1"/>
    <col min="8" max="8" width="3" style="416" hidden="1" customWidth="1"/>
    <col min="9" max="10" width="3.5703125" style="416" hidden="1" customWidth="1"/>
    <col min="11" max="11" width="7.140625" style="416" hidden="1" customWidth="1"/>
    <col min="12" max="12" width="8.140625" style="417" hidden="1" customWidth="1"/>
    <col min="13" max="15" width="3.28515625" style="417" hidden="1" customWidth="1"/>
    <col min="16" max="16" width="7" style="417" hidden="1" customWidth="1"/>
    <col min="17" max="17" width="7.85546875" style="417" hidden="1" customWidth="1"/>
    <col min="18" max="18" width="7.85546875" style="418" hidden="1" customWidth="1"/>
    <col min="19" max="19" width="5.42578125" style="418" hidden="1" customWidth="1"/>
    <col min="20" max="20" width="7.140625" style="418" hidden="1" customWidth="1"/>
    <col min="21" max="22" width="4.140625" style="418" hidden="1" customWidth="1"/>
    <col min="23" max="23" width="10.140625" style="418" customWidth="1"/>
    <col min="24" max="26" width="3.5703125" style="418" hidden="1" customWidth="1"/>
    <col min="27" max="27" width="7.85546875" style="418" hidden="1" customWidth="1"/>
    <col min="28" max="28" width="8.85546875" style="419" bestFit="1" customWidth="1"/>
    <col min="29" max="31" width="3.5703125" style="419" hidden="1" customWidth="1"/>
    <col min="32" max="32" width="7.85546875" style="419" hidden="1" customWidth="1"/>
    <col min="33" max="33" width="8.85546875" style="419" bestFit="1" customWidth="1"/>
    <col min="34" max="34" width="8.85546875" style="418" bestFit="1" customWidth="1"/>
    <col min="35" max="36" width="9" style="418" bestFit="1" customWidth="1"/>
    <col min="37" max="37" width="6.28515625" style="418" hidden="1" customWidth="1"/>
    <col min="38" max="38" width="9.140625" style="418" customWidth="1"/>
    <col min="39" max="39" width="10" style="418" customWidth="1"/>
    <col min="40" max="40" width="3.28515625" style="418" hidden="1" customWidth="1"/>
    <col min="41" max="42" width="3.5703125" style="418" hidden="1" customWidth="1"/>
    <col min="43" max="43" width="7.42578125" style="418" hidden="1" customWidth="1"/>
    <col min="44" max="44" width="8.5703125" style="419" bestFit="1" customWidth="1"/>
    <col min="45" max="45" width="3.28515625" style="419" hidden="1" customWidth="1"/>
    <col min="46" max="47" width="3.5703125" style="419" hidden="1" customWidth="1"/>
    <col min="48" max="48" width="7.42578125" style="419" hidden="1" customWidth="1"/>
    <col min="49" max="49" width="8.5703125" style="419" bestFit="1" customWidth="1"/>
    <col min="50" max="52" width="10.28515625" style="418" customWidth="1"/>
    <col min="53" max="53" width="10.28515625" style="418" hidden="1" customWidth="1"/>
    <col min="54" max="54" width="7.7109375" style="418" customWidth="1"/>
    <col min="55" max="55" width="9.7109375" style="418" customWidth="1"/>
    <col min="56" max="56" width="3.28515625" style="418" hidden="1" customWidth="1"/>
    <col min="57" max="58" width="3.5703125" style="418" hidden="1" customWidth="1"/>
    <col min="59" max="59" width="7.42578125" style="418" hidden="1" customWidth="1"/>
    <col min="60" max="60" width="9.5703125" style="419" bestFit="1" customWidth="1"/>
    <col min="61" max="61" width="3.28515625" style="419" hidden="1" customWidth="1"/>
    <col min="62" max="63" width="3.5703125" style="419" hidden="1" customWidth="1"/>
    <col min="64" max="64" width="7.42578125" style="419" hidden="1" customWidth="1"/>
    <col min="65" max="65" width="9.85546875" style="419" bestFit="1" customWidth="1"/>
    <col min="66" max="68" width="10.85546875" style="418" bestFit="1" customWidth="1"/>
    <col min="69" max="69" width="5.140625" style="418" hidden="1" customWidth="1"/>
    <col min="70" max="70" width="6.85546875" style="418" customWidth="1"/>
    <col min="71" max="71" width="10.28515625" style="418" hidden="1" customWidth="1"/>
    <col min="72" max="73" width="3.28515625" style="418" hidden="1" customWidth="1"/>
    <col min="74" max="74" width="3.5703125" style="418" hidden="1" customWidth="1"/>
    <col min="75" max="75" width="7.140625" style="418" hidden="1" customWidth="1"/>
    <col min="76" max="76" width="8.140625" style="419" hidden="1" customWidth="1"/>
    <col min="77" max="78" width="3.28515625" style="419" hidden="1" customWidth="1"/>
    <col min="79" max="79" width="3.5703125" style="419" hidden="1" customWidth="1"/>
    <col min="80" max="80" width="7.140625" style="419" hidden="1" customWidth="1"/>
    <col min="81" max="81" width="8.140625" style="419" hidden="1" customWidth="1"/>
    <col min="82" max="86" width="10.28515625" style="418" hidden="1" customWidth="1"/>
    <col min="87" max="87" width="11.42578125" style="418" hidden="1" customWidth="1"/>
    <col min="88" max="89" width="3.28515625" style="418" hidden="1" customWidth="1"/>
    <col min="90" max="90" width="3.5703125" style="418" hidden="1" customWidth="1"/>
    <col min="91" max="91" width="7.140625" style="418" hidden="1" customWidth="1"/>
    <col min="92" max="92" width="8.140625" style="420" hidden="1" customWidth="1"/>
    <col min="93" max="93" width="3.28515625" style="420" hidden="1" customWidth="1"/>
    <col min="94" max="95" width="3.5703125" style="420" hidden="1" customWidth="1"/>
    <col min="96" max="96" width="7.42578125" style="420" hidden="1" customWidth="1"/>
    <col min="97" max="97" width="8.5703125" style="420" hidden="1" customWidth="1"/>
    <col min="98" max="102" width="10.28515625" style="418" hidden="1" customWidth="1"/>
    <col min="103" max="103" width="7.85546875" style="418" customWidth="1"/>
    <col min="104" max="104" width="4.7109375" style="418" hidden="1" customWidth="1"/>
    <col min="105" max="105" width="10.28515625" style="418" hidden="1" customWidth="1"/>
    <col min="106" max="106" width="10.28515625" style="334" hidden="1" customWidth="1"/>
    <col min="107" max="107" width="4.7109375" style="334" hidden="1" customWidth="1"/>
    <col min="108" max="108" width="6" style="334" hidden="1" customWidth="1"/>
    <col min="109" max="110" width="10.28515625" style="334" hidden="1" customWidth="1"/>
    <col min="111" max="111" width="7" style="334" hidden="1" customWidth="1"/>
    <col min="112" max="112" width="6.5703125" style="334" hidden="1" customWidth="1"/>
    <col min="113" max="113" width="7" style="421" hidden="1" customWidth="1"/>
    <col min="114" max="120" width="7" style="334" hidden="1" customWidth="1"/>
    <col min="121" max="121" width="9.5703125" style="334" bestFit="1" customWidth="1"/>
    <col min="122" max="16384" width="4.7109375" style="334"/>
  </cols>
  <sheetData>
    <row r="1" spans="1:121" s="332" customFormat="1" ht="18.75" customHeight="1" thickBot="1">
      <c r="A1" s="578"/>
      <c r="B1" s="579"/>
      <c r="C1" s="579"/>
      <c r="D1" s="592" t="s">
        <v>5385</v>
      </c>
      <c r="E1" s="579"/>
      <c r="F1" s="579"/>
      <c r="G1" s="1161" t="s">
        <v>7</v>
      </c>
      <c r="H1" s="1724"/>
      <c r="I1" s="1724"/>
      <c r="J1" s="1724"/>
      <c r="K1" s="1162"/>
      <c r="L1" s="1163"/>
      <c r="M1" s="1724"/>
      <c r="N1" s="1724"/>
      <c r="O1" s="1724"/>
      <c r="P1" s="1162"/>
      <c r="Q1" s="1163"/>
      <c r="R1" s="1724"/>
      <c r="S1" s="1724"/>
      <c r="T1" s="1724"/>
      <c r="U1" s="1163"/>
      <c r="V1" s="1164"/>
      <c r="W1" s="1165" t="s">
        <v>5</v>
      </c>
      <c r="X1" s="1722"/>
      <c r="Y1" s="1722"/>
      <c r="Z1" s="1722"/>
      <c r="AA1" s="1166"/>
      <c r="AB1" s="1167"/>
      <c r="AC1" s="1722"/>
      <c r="AD1" s="1722"/>
      <c r="AE1" s="1722"/>
      <c r="AF1" s="1166"/>
      <c r="AG1" s="1167"/>
      <c r="AH1" s="1722"/>
      <c r="AI1" s="1722"/>
      <c r="AJ1" s="1723"/>
      <c r="AK1" s="1168"/>
      <c r="AL1" s="1700" t="s">
        <v>3</v>
      </c>
      <c r="AM1" s="1169" t="s">
        <v>4</v>
      </c>
      <c r="AN1" s="1703"/>
      <c r="AO1" s="1703"/>
      <c r="AP1" s="1703"/>
      <c r="AQ1" s="1170"/>
      <c r="AR1" s="1171"/>
      <c r="AS1" s="1703"/>
      <c r="AT1" s="1703"/>
      <c r="AU1" s="1703"/>
      <c r="AV1" s="1170"/>
      <c r="AW1" s="1171"/>
      <c r="AX1" s="1703"/>
      <c r="AY1" s="1703"/>
      <c r="AZ1" s="1704"/>
      <c r="BA1" s="1172"/>
      <c r="BB1" s="1577" t="s">
        <v>3</v>
      </c>
      <c r="BC1" s="1173" t="s">
        <v>7</v>
      </c>
      <c r="BD1" s="1722"/>
      <c r="BE1" s="1722"/>
      <c r="BF1" s="1722"/>
      <c r="BG1" s="1166"/>
      <c r="BH1" s="1174"/>
      <c r="BI1" s="1722"/>
      <c r="BJ1" s="1722"/>
      <c r="BK1" s="1722"/>
      <c r="BL1" s="1166"/>
      <c r="BM1" s="1174"/>
      <c r="BN1" s="1722"/>
      <c r="BO1" s="1722"/>
      <c r="BP1" s="1723"/>
      <c r="BQ1" s="1175" t="s">
        <v>2</v>
      </c>
      <c r="BR1" s="1577" t="s">
        <v>3</v>
      </c>
      <c r="BS1" s="1176"/>
      <c r="BT1" s="1705"/>
      <c r="BU1" s="1705"/>
      <c r="BV1" s="1705"/>
      <c r="BW1" s="1177"/>
      <c r="BX1" s="1178"/>
      <c r="BY1" s="1705"/>
      <c r="BZ1" s="1705"/>
      <c r="CA1" s="1705"/>
      <c r="CB1" s="1177"/>
      <c r="CC1" s="1178"/>
      <c r="CD1" s="1705"/>
      <c r="CE1" s="1705"/>
      <c r="CF1" s="1706"/>
      <c r="CG1" s="1172"/>
      <c r="CH1" s="1617" t="s">
        <v>3</v>
      </c>
      <c r="CI1" s="1179" t="s">
        <v>6</v>
      </c>
      <c r="CJ1" s="1715"/>
      <c r="CK1" s="1715"/>
      <c r="CL1" s="1715"/>
      <c r="CM1" s="1180"/>
      <c r="CN1" s="1160"/>
      <c r="CO1" s="1715"/>
      <c r="CP1" s="1715"/>
      <c r="CQ1" s="1715"/>
      <c r="CR1" s="1180"/>
      <c r="CS1" s="1160"/>
      <c r="CT1" s="1715"/>
      <c r="CU1" s="1715"/>
      <c r="CV1" s="1708"/>
      <c r="CW1" s="1181"/>
      <c r="CX1" s="1616" t="s">
        <v>3</v>
      </c>
      <c r="CY1" s="1583" t="s">
        <v>9</v>
      </c>
      <c r="CZ1" s="1585"/>
      <c r="DA1" s="1707"/>
      <c r="DB1" s="1708"/>
      <c r="DC1" s="1182"/>
      <c r="DD1" s="579"/>
      <c r="DE1" s="1707"/>
      <c r="DF1" s="1708"/>
      <c r="DG1" s="579" t="s">
        <v>0</v>
      </c>
      <c r="DH1" s="579" t="s">
        <v>0</v>
      </c>
      <c r="DI1" s="1183" t="s">
        <v>0</v>
      </c>
      <c r="DJ1" s="1184" t="s">
        <v>0</v>
      </c>
      <c r="DK1" s="1185">
        <v>1</v>
      </c>
      <c r="DL1" s="1185">
        <v>2</v>
      </c>
      <c r="DM1" s="1185">
        <v>3</v>
      </c>
      <c r="DN1" s="1185">
        <v>4</v>
      </c>
      <c r="DO1" s="1185">
        <v>5</v>
      </c>
      <c r="DP1" s="1185">
        <v>6</v>
      </c>
      <c r="DQ1" s="582"/>
    </row>
    <row r="2" spans="1:121">
      <c r="A2" s="583"/>
      <c r="B2" s="584"/>
      <c r="C2" s="1569" t="s">
        <v>11</v>
      </c>
      <c r="D2" s="1569"/>
      <c r="E2" s="1569"/>
      <c r="F2" s="1157"/>
      <c r="G2" s="1627"/>
      <c r="H2" s="1628"/>
      <c r="I2" s="1628"/>
      <c r="J2" s="1628"/>
      <c r="K2" s="1628"/>
      <c r="L2" s="1628"/>
      <c r="M2" s="1628"/>
      <c r="N2" s="1628"/>
      <c r="O2" s="1628"/>
      <c r="P2" s="1628"/>
      <c r="Q2" s="1628"/>
      <c r="R2" s="1628"/>
      <c r="S2" s="1628"/>
      <c r="T2" s="1629"/>
      <c r="U2" s="1709" t="s">
        <v>2</v>
      </c>
      <c r="V2" s="1616" t="s">
        <v>3</v>
      </c>
      <c r="W2" s="1712" t="s">
        <v>12</v>
      </c>
      <c r="X2" s="1713"/>
      <c r="Y2" s="1713"/>
      <c r="Z2" s="1713"/>
      <c r="AA2" s="1713"/>
      <c r="AB2" s="1713"/>
      <c r="AC2" s="1713"/>
      <c r="AD2" s="1713"/>
      <c r="AE2" s="1713"/>
      <c r="AF2" s="1713"/>
      <c r="AG2" s="1713"/>
      <c r="AH2" s="1713"/>
      <c r="AI2" s="1713"/>
      <c r="AJ2" s="1714"/>
      <c r="AK2" s="1709" t="s">
        <v>2</v>
      </c>
      <c r="AL2" s="1701"/>
      <c r="AM2" s="1601" t="s">
        <v>13</v>
      </c>
      <c r="AN2" s="1602"/>
      <c r="AO2" s="1602"/>
      <c r="AP2" s="1602"/>
      <c r="AQ2" s="1602"/>
      <c r="AR2" s="1602"/>
      <c r="AS2" s="1602"/>
      <c r="AT2" s="1602"/>
      <c r="AU2" s="1602"/>
      <c r="AV2" s="1602"/>
      <c r="AW2" s="1602"/>
      <c r="AX2" s="1602"/>
      <c r="AY2" s="1602"/>
      <c r="AZ2" s="1603"/>
      <c r="BA2" s="1634" t="s">
        <v>2</v>
      </c>
      <c r="BB2" s="1578"/>
      <c r="BC2" s="1716" t="s">
        <v>14</v>
      </c>
      <c r="BD2" s="1717"/>
      <c r="BE2" s="1717"/>
      <c r="BF2" s="1717"/>
      <c r="BG2" s="1717"/>
      <c r="BH2" s="1717"/>
      <c r="BI2" s="1717"/>
      <c r="BJ2" s="1717"/>
      <c r="BK2" s="1717"/>
      <c r="BL2" s="1717"/>
      <c r="BM2" s="1717"/>
      <c r="BN2" s="1717"/>
      <c r="BO2" s="1717"/>
      <c r="BP2" s="1718"/>
      <c r="BQ2" s="1634" t="s">
        <v>2</v>
      </c>
      <c r="BR2" s="1578"/>
      <c r="BS2" s="1719"/>
      <c r="BT2" s="1720"/>
      <c r="BU2" s="1720"/>
      <c r="BV2" s="1720"/>
      <c r="BW2" s="1720"/>
      <c r="BX2" s="1720"/>
      <c r="BY2" s="1720"/>
      <c r="BZ2" s="1720"/>
      <c r="CA2" s="1720"/>
      <c r="CB2" s="1720"/>
      <c r="CC2" s="1720"/>
      <c r="CD2" s="1720"/>
      <c r="CE2" s="1720"/>
      <c r="CF2" s="1721"/>
      <c r="CG2" s="1634" t="s">
        <v>2</v>
      </c>
      <c r="CH2" s="1617"/>
      <c r="CI2" s="1610" t="s">
        <v>17</v>
      </c>
      <c r="CJ2" s="1611"/>
      <c r="CK2" s="1611"/>
      <c r="CL2" s="1611"/>
      <c r="CM2" s="1611"/>
      <c r="CN2" s="1611"/>
      <c r="CO2" s="1611"/>
      <c r="CP2" s="1611"/>
      <c r="CQ2" s="1611"/>
      <c r="CR2" s="1611"/>
      <c r="CS2" s="1611"/>
      <c r="CT2" s="1611"/>
      <c r="CU2" s="1611"/>
      <c r="CV2" s="1612"/>
      <c r="CW2" s="1634" t="s">
        <v>2</v>
      </c>
      <c r="CX2" s="1617"/>
      <c r="CY2" s="1584"/>
      <c r="CZ2" s="1586"/>
      <c r="DA2" s="1159" t="s">
        <v>0</v>
      </c>
      <c r="DB2" s="588"/>
      <c r="DC2" s="589"/>
      <c r="DD2" s="584" t="s">
        <v>0</v>
      </c>
      <c r="DE2" s="584"/>
      <c r="DF2" s="584"/>
      <c r="DG2" s="584" t="s">
        <v>0</v>
      </c>
      <c r="DH2" s="584" t="s">
        <v>0</v>
      </c>
      <c r="DI2" s="590" t="s">
        <v>0</v>
      </c>
      <c r="DJ2" s="584" t="s">
        <v>0</v>
      </c>
      <c r="DK2" s="1159" t="s">
        <v>5386</v>
      </c>
      <c r="DL2" s="1159" t="s">
        <v>5387</v>
      </c>
      <c r="DM2" s="1159" t="s">
        <v>5388</v>
      </c>
      <c r="DN2" s="1159" t="s">
        <v>3869</v>
      </c>
      <c r="DO2" s="1159" t="s">
        <v>5389</v>
      </c>
      <c r="DP2" s="334" t="s">
        <v>5390</v>
      </c>
      <c r="DQ2" s="591"/>
    </row>
    <row r="3" spans="1:121" hidden="1">
      <c r="A3" s="583"/>
      <c r="B3" s="584"/>
      <c r="C3" s="584"/>
      <c r="E3" s="584"/>
      <c r="F3" s="584"/>
      <c r="G3" s="1627"/>
      <c r="H3" s="1628"/>
      <c r="I3" s="1628"/>
      <c r="J3" s="1628"/>
      <c r="K3" s="1628"/>
      <c r="L3" s="1628"/>
      <c r="M3" s="1628"/>
      <c r="N3" s="1628"/>
      <c r="O3" s="1628"/>
      <c r="P3" s="1628"/>
      <c r="Q3" s="1628"/>
      <c r="R3" s="1628"/>
      <c r="S3" s="1628"/>
      <c r="T3" s="1629"/>
      <c r="U3" s="1710"/>
      <c r="V3" s="1617"/>
      <c r="W3" s="1655">
        <v>30</v>
      </c>
      <c r="X3" s="1656"/>
      <c r="Y3" s="1656"/>
      <c r="Z3" s="1656"/>
      <c r="AA3" s="1656"/>
      <c r="AB3" s="1656"/>
      <c r="AC3" s="1656"/>
      <c r="AD3" s="1656"/>
      <c r="AE3" s="1656"/>
      <c r="AF3" s="1656"/>
      <c r="AG3" s="1656"/>
      <c r="AH3" s="1656"/>
      <c r="AI3" s="1656"/>
      <c r="AJ3" s="1657"/>
      <c r="AK3" s="1710"/>
      <c r="AL3" s="1701"/>
      <c r="AM3" s="1664" t="s">
        <v>0</v>
      </c>
      <c r="AN3" s="1665"/>
      <c r="AO3" s="1665"/>
      <c r="AP3" s="1665"/>
      <c r="AQ3" s="1665"/>
      <c r="AR3" s="1665"/>
      <c r="AS3" s="1665"/>
      <c r="AT3" s="1665"/>
      <c r="AU3" s="1665"/>
      <c r="AV3" s="1665"/>
      <c r="AW3" s="1665"/>
      <c r="AX3" s="1665"/>
      <c r="AY3" s="1665"/>
      <c r="AZ3" s="1666"/>
      <c r="BA3" s="1635"/>
      <c r="BB3" s="1578"/>
      <c r="BC3" s="1673"/>
      <c r="BD3" s="1674"/>
      <c r="BE3" s="1674"/>
      <c r="BF3" s="1674"/>
      <c r="BG3" s="1674"/>
      <c r="BH3" s="1674"/>
      <c r="BI3" s="1674"/>
      <c r="BJ3" s="1674"/>
      <c r="BK3" s="1674"/>
      <c r="BL3" s="1674"/>
      <c r="BM3" s="1674"/>
      <c r="BN3" s="1674"/>
      <c r="BO3" s="1674"/>
      <c r="BP3" s="1675"/>
      <c r="BQ3" s="1635"/>
      <c r="BR3" s="1578"/>
      <c r="BS3" s="1682"/>
      <c r="BT3" s="1683"/>
      <c r="BU3" s="1683"/>
      <c r="BV3" s="1683"/>
      <c r="BW3" s="1683"/>
      <c r="BX3" s="1683"/>
      <c r="BY3" s="1683"/>
      <c r="BZ3" s="1683"/>
      <c r="CA3" s="1683"/>
      <c r="CB3" s="1683"/>
      <c r="CC3" s="1683"/>
      <c r="CD3" s="1683"/>
      <c r="CE3" s="1683"/>
      <c r="CF3" s="1684"/>
      <c r="CG3" s="1635"/>
      <c r="CH3" s="1617"/>
      <c r="CI3" s="1691">
        <v>15</v>
      </c>
      <c r="CJ3" s="1692"/>
      <c r="CK3" s="1692"/>
      <c r="CL3" s="1692"/>
      <c r="CM3" s="1692"/>
      <c r="CN3" s="1692"/>
      <c r="CO3" s="1692"/>
      <c r="CP3" s="1692"/>
      <c r="CQ3" s="1692"/>
      <c r="CR3" s="1692"/>
      <c r="CS3" s="1692"/>
      <c r="CT3" s="1692"/>
      <c r="CU3" s="1692"/>
      <c r="CV3" s="1693"/>
      <c r="CW3" s="1635"/>
      <c r="CX3" s="1617"/>
      <c r="CY3" s="1584"/>
      <c r="CZ3" s="1586"/>
      <c r="DA3" s="1157"/>
      <c r="DB3" s="1157"/>
      <c r="DC3" s="589"/>
      <c r="DD3" s="1157"/>
      <c r="DE3" s="1157"/>
      <c r="DF3" s="1157"/>
      <c r="DG3" s="950"/>
      <c r="DH3" s="1157"/>
      <c r="DI3" s="1157"/>
      <c r="DJ3" s="1157"/>
      <c r="DK3" s="1159"/>
      <c r="DQ3" s="593"/>
    </row>
    <row r="4" spans="1:121" hidden="1">
      <c r="A4" s="583"/>
      <c r="B4" s="584"/>
      <c r="C4" s="584"/>
      <c r="D4" s="584"/>
      <c r="E4" s="584"/>
      <c r="F4" s="584"/>
      <c r="G4" s="1627"/>
      <c r="H4" s="1628"/>
      <c r="I4" s="1628"/>
      <c r="J4" s="1628"/>
      <c r="K4" s="1628"/>
      <c r="L4" s="1628"/>
      <c r="M4" s="1628"/>
      <c r="N4" s="1628"/>
      <c r="O4" s="1628"/>
      <c r="P4" s="1628"/>
      <c r="Q4" s="1628"/>
      <c r="R4" s="1628"/>
      <c r="S4" s="1628"/>
      <c r="T4" s="1629"/>
      <c r="U4" s="1710"/>
      <c r="V4" s="1617"/>
      <c r="W4" s="1658"/>
      <c r="X4" s="1659"/>
      <c r="Y4" s="1659"/>
      <c r="Z4" s="1659"/>
      <c r="AA4" s="1659"/>
      <c r="AB4" s="1659"/>
      <c r="AC4" s="1659"/>
      <c r="AD4" s="1659"/>
      <c r="AE4" s="1659"/>
      <c r="AF4" s="1659"/>
      <c r="AG4" s="1659"/>
      <c r="AH4" s="1659"/>
      <c r="AI4" s="1659"/>
      <c r="AJ4" s="1660"/>
      <c r="AK4" s="1710"/>
      <c r="AL4" s="1701"/>
      <c r="AM4" s="1667"/>
      <c r="AN4" s="1668"/>
      <c r="AO4" s="1668"/>
      <c r="AP4" s="1668"/>
      <c r="AQ4" s="1668"/>
      <c r="AR4" s="1668"/>
      <c r="AS4" s="1668"/>
      <c r="AT4" s="1668"/>
      <c r="AU4" s="1668"/>
      <c r="AV4" s="1668"/>
      <c r="AW4" s="1668"/>
      <c r="AX4" s="1668"/>
      <c r="AY4" s="1668"/>
      <c r="AZ4" s="1669"/>
      <c r="BA4" s="1635"/>
      <c r="BB4" s="1578"/>
      <c r="BC4" s="1676"/>
      <c r="BD4" s="1677"/>
      <c r="BE4" s="1677"/>
      <c r="BF4" s="1677"/>
      <c r="BG4" s="1677"/>
      <c r="BH4" s="1677"/>
      <c r="BI4" s="1677"/>
      <c r="BJ4" s="1677"/>
      <c r="BK4" s="1677"/>
      <c r="BL4" s="1677"/>
      <c r="BM4" s="1677"/>
      <c r="BN4" s="1677"/>
      <c r="BO4" s="1677"/>
      <c r="BP4" s="1678"/>
      <c r="BQ4" s="1635"/>
      <c r="BR4" s="1578"/>
      <c r="BS4" s="1685"/>
      <c r="BT4" s="1686"/>
      <c r="BU4" s="1686"/>
      <c r="BV4" s="1686"/>
      <c r="BW4" s="1686"/>
      <c r="BX4" s="1686"/>
      <c r="BY4" s="1686"/>
      <c r="BZ4" s="1686"/>
      <c r="CA4" s="1686"/>
      <c r="CB4" s="1686"/>
      <c r="CC4" s="1686"/>
      <c r="CD4" s="1686"/>
      <c r="CE4" s="1686"/>
      <c r="CF4" s="1687"/>
      <c r="CG4" s="1635"/>
      <c r="CH4" s="1617"/>
      <c r="CI4" s="1694"/>
      <c r="CJ4" s="1695"/>
      <c r="CK4" s="1695"/>
      <c r="CL4" s="1695"/>
      <c r="CM4" s="1695"/>
      <c r="CN4" s="1695"/>
      <c r="CO4" s="1695"/>
      <c r="CP4" s="1695"/>
      <c r="CQ4" s="1695"/>
      <c r="CR4" s="1695"/>
      <c r="CS4" s="1695"/>
      <c r="CT4" s="1695"/>
      <c r="CU4" s="1695"/>
      <c r="CV4" s="1696"/>
      <c r="CW4" s="1635"/>
      <c r="CX4" s="1617"/>
      <c r="CY4" s="1584"/>
      <c r="CZ4" s="1586"/>
      <c r="DA4" s="1157"/>
      <c r="DB4" s="1157"/>
      <c r="DC4" s="589"/>
      <c r="DD4" s="1157"/>
      <c r="DE4" s="1157"/>
      <c r="DF4" s="1157"/>
      <c r="DG4" s="950"/>
      <c r="DH4" s="1157"/>
      <c r="DI4" s="1157"/>
      <c r="DJ4" s="1157"/>
      <c r="DK4" s="1159"/>
      <c r="DQ4" s="593"/>
    </row>
    <row r="5" spans="1:121" hidden="1">
      <c r="A5" s="583"/>
      <c r="B5" s="584"/>
      <c r="C5" s="584"/>
      <c r="D5" s="584"/>
      <c r="E5" s="584"/>
      <c r="F5" s="584"/>
      <c r="G5" s="1627"/>
      <c r="H5" s="1628"/>
      <c r="I5" s="1628"/>
      <c r="J5" s="1628"/>
      <c r="K5" s="1628"/>
      <c r="L5" s="1628"/>
      <c r="M5" s="1628"/>
      <c r="N5" s="1628"/>
      <c r="O5" s="1628"/>
      <c r="P5" s="1628"/>
      <c r="Q5" s="1628"/>
      <c r="R5" s="1628"/>
      <c r="S5" s="1628"/>
      <c r="T5" s="1629"/>
      <c r="U5" s="1710"/>
      <c r="V5" s="1617"/>
      <c r="W5" s="1658"/>
      <c r="X5" s="1659"/>
      <c r="Y5" s="1659"/>
      <c r="Z5" s="1659"/>
      <c r="AA5" s="1659"/>
      <c r="AB5" s="1659"/>
      <c r="AC5" s="1659"/>
      <c r="AD5" s="1659"/>
      <c r="AE5" s="1659"/>
      <c r="AF5" s="1659"/>
      <c r="AG5" s="1659"/>
      <c r="AH5" s="1659"/>
      <c r="AI5" s="1659"/>
      <c r="AJ5" s="1660"/>
      <c r="AK5" s="1710"/>
      <c r="AL5" s="1701"/>
      <c r="AM5" s="1667"/>
      <c r="AN5" s="1668"/>
      <c r="AO5" s="1668"/>
      <c r="AP5" s="1668"/>
      <c r="AQ5" s="1668"/>
      <c r="AR5" s="1668"/>
      <c r="AS5" s="1668"/>
      <c r="AT5" s="1668"/>
      <c r="AU5" s="1668"/>
      <c r="AV5" s="1668"/>
      <c r="AW5" s="1668"/>
      <c r="AX5" s="1668"/>
      <c r="AY5" s="1668"/>
      <c r="AZ5" s="1669"/>
      <c r="BA5" s="1635"/>
      <c r="BB5" s="1578"/>
      <c r="BC5" s="1676"/>
      <c r="BD5" s="1677"/>
      <c r="BE5" s="1677"/>
      <c r="BF5" s="1677"/>
      <c r="BG5" s="1677"/>
      <c r="BH5" s="1677"/>
      <c r="BI5" s="1677"/>
      <c r="BJ5" s="1677"/>
      <c r="BK5" s="1677"/>
      <c r="BL5" s="1677"/>
      <c r="BM5" s="1677"/>
      <c r="BN5" s="1677"/>
      <c r="BO5" s="1677"/>
      <c r="BP5" s="1678"/>
      <c r="BQ5" s="1635"/>
      <c r="BR5" s="1578"/>
      <c r="BS5" s="1685"/>
      <c r="BT5" s="1686"/>
      <c r="BU5" s="1686"/>
      <c r="BV5" s="1686"/>
      <c r="BW5" s="1686"/>
      <c r="BX5" s="1686"/>
      <c r="BY5" s="1686"/>
      <c r="BZ5" s="1686"/>
      <c r="CA5" s="1686"/>
      <c r="CB5" s="1686"/>
      <c r="CC5" s="1686"/>
      <c r="CD5" s="1686"/>
      <c r="CE5" s="1686"/>
      <c r="CF5" s="1687"/>
      <c r="CG5" s="1635"/>
      <c r="CH5" s="1617"/>
      <c r="CI5" s="1694"/>
      <c r="CJ5" s="1695"/>
      <c r="CK5" s="1695"/>
      <c r="CL5" s="1695"/>
      <c r="CM5" s="1695"/>
      <c r="CN5" s="1695"/>
      <c r="CO5" s="1695"/>
      <c r="CP5" s="1695"/>
      <c r="CQ5" s="1695"/>
      <c r="CR5" s="1695"/>
      <c r="CS5" s="1695"/>
      <c r="CT5" s="1695"/>
      <c r="CU5" s="1695"/>
      <c r="CV5" s="1696"/>
      <c r="CW5" s="1635"/>
      <c r="CX5" s="1617"/>
      <c r="CY5" s="1584"/>
      <c r="CZ5" s="1586"/>
      <c r="DA5" s="1157"/>
      <c r="DB5" s="1157"/>
      <c r="DC5" s="589"/>
      <c r="DD5" s="950"/>
      <c r="DE5" s="1157"/>
      <c r="DF5" s="1157"/>
      <c r="DG5" s="950"/>
      <c r="DH5" s="1157"/>
      <c r="DI5" s="1157"/>
      <c r="DJ5" s="1157"/>
      <c r="DK5" s="1159"/>
      <c r="DL5" s="1159"/>
      <c r="DM5" s="1159"/>
      <c r="DN5" s="1159"/>
      <c r="DO5" s="1159"/>
      <c r="DP5" s="1159"/>
      <c r="DQ5" s="593"/>
    </row>
    <row r="6" spans="1:121" hidden="1">
      <c r="A6" s="583"/>
      <c r="B6" s="584"/>
      <c r="C6" s="1569"/>
      <c r="D6" s="1569"/>
      <c r="E6" s="1569"/>
      <c r="F6" s="1157"/>
      <c r="G6" s="1186"/>
      <c r="H6" s="1187"/>
      <c r="I6" s="1187"/>
      <c r="J6" s="1187"/>
      <c r="K6" s="1187"/>
      <c r="L6" s="1187"/>
      <c r="M6" s="1187"/>
      <c r="N6" s="1725" t="s">
        <v>0</v>
      </c>
      <c r="O6" s="1725"/>
      <c r="P6" s="1725"/>
      <c r="Q6" s="1725"/>
      <c r="R6" s="1725"/>
      <c r="S6" s="1725"/>
      <c r="T6" s="1726"/>
      <c r="U6" s="1710"/>
      <c r="V6" s="1617"/>
      <c r="W6" s="1658"/>
      <c r="X6" s="1659"/>
      <c r="Y6" s="1659"/>
      <c r="Z6" s="1659"/>
      <c r="AA6" s="1659"/>
      <c r="AB6" s="1659"/>
      <c r="AC6" s="1659"/>
      <c r="AD6" s="1659"/>
      <c r="AE6" s="1659"/>
      <c r="AF6" s="1659"/>
      <c r="AG6" s="1659"/>
      <c r="AH6" s="1659"/>
      <c r="AI6" s="1659"/>
      <c r="AJ6" s="1660"/>
      <c r="AK6" s="1710"/>
      <c r="AL6" s="1701"/>
      <c r="AM6" s="1670"/>
      <c r="AN6" s="1671"/>
      <c r="AO6" s="1671"/>
      <c r="AP6" s="1671"/>
      <c r="AQ6" s="1671"/>
      <c r="AR6" s="1671"/>
      <c r="AS6" s="1671"/>
      <c r="AT6" s="1671"/>
      <c r="AU6" s="1671"/>
      <c r="AV6" s="1671"/>
      <c r="AW6" s="1671"/>
      <c r="AX6" s="1671"/>
      <c r="AY6" s="1671"/>
      <c r="AZ6" s="1672"/>
      <c r="BA6" s="1635"/>
      <c r="BB6" s="1578"/>
      <c r="BC6" s="1679"/>
      <c r="BD6" s="1680"/>
      <c r="BE6" s="1680"/>
      <c r="BF6" s="1680"/>
      <c r="BG6" s="1680"/>
      <c r="BH6" s="1680"/>
      <c r="BI6" s="1680"/>
      <c r="BJ6" s="1680"/>
      <c r="BK6" s="1680"/>
      <c r="BL6" s="1680"/>
      <c r="BM6" s="1680"/>
      <c r="BN6" s="1680"/>
      <c r="BO6" s="1680"/>
      <c r="BP6" s="1681"/>
      <c r="BQ6" s="1635"/>
      <c r="BR6" s="1578"/>
      <c r="BS6" s="1685"/>
      <c r="BT6" s="1686"/>
      <c r="BU6" s="1686"/>
      <c r="BV6" s="1686"/>
      <c r="BW6" s="1686"/>
      <c r="BX6" s="1686"/>
      <c r="BY6" s="1686"/>
      <c r="BZ6" s="1686"/>
      <c r="CA6" s="1686"/>
      <c r="CB6" s="1686"/>
      <c r="CC6" s="1686"/>
      <c r="CD6" s="1686"/>
      <c r="CE6" s="1686"/>
      <c r="CF6" s="1687"/>
      <c r="CG6" s="1635"/>
      <c r="CH6" s="1617"/>
      <c r="CI6" s="1694"/>
      <c r="CJ6" s="1695"/>
      <c r="CK6" s="1695"/>
      <c r="CL6" s="1695"/>
      <c r="CM6" s="1695"/>
      <c r="CN6" s="1695"/>
      <c r="CO6" s="1695"/>
      <c r="CP6" s="1695"/>
      <c r="CQ6" s="1695"/>
      <c r="CR6" s="1695"/>
      <c r="CS6" s="1695"/>
      <c r="CT6" s="1695"/>
      <c r="CU6" s="1695"/>
      <c r="CV6" s="1696"/>
      <c r="CW6" s="1635"/>
      <c r="CX6" s="1617"/>
      <c r="CY6" s="1584"/>
      <c r="CZ6" s="1586"/>
      <c r="DA6" s="1157"/>
      <c r="DB6" s="1157"/>
      <c r="DC6" s="589"/>
      <c r="DD6" s="1157"/>
      <c r="DE6" s="594"/>
      <c r="DF6" s="1159"/>
      <c r="DG6" s="595"/>
      <c r="DH6" s="1159"/>
      <c r="DI6" s="1159"/>
      <c r="DJ6" s="1159"/>
      <c r="DK6" s="1159"/>
      <c r="DL6" s="1159"/>
      <c r="DM6" s="1159"/>
      <c r="DN6" s="1159"/>
      <c r="DO6" s="1159"/>
      <c r="DP6" s="1159"/>
      <c r="DQ6" s="593"/>
    </row>
    <row r="7" spans="1:121">
      <c r="A7" s="583"/>
      <c r="B7" s="584"/>
      <c r="C7" s="1569" t="s">
        <v>24</v>
      </c>
      <c r="D7" s="1569"/>
      <c r="E7" s="1569"/>
      <c r="F7" s="1157"/>
      <c r="G7" s="1627"/>
      <c r="H7" s="1628"/>
      <c r="I7" s="1628"/>
      <c r="J7" s="1628"/>
      <c r="K7" s="1628"/>
      <c r="L7" s="1628"/>
      <c r="M7" s="1628"/>
      <c r="N7" s="1628"/>
      <c r="O7" s="1628"/>
      <c r="P7" s="1628"/>
      <c r="Q7" s="1628"/>
      <c r="R7" s="1628"/>
      <c r="S7" s="1628"/>
      <c r="T7" s="1629"/>
      <c r="U7" s="1710"/>
      <c r="V7" s="1617"/>
      <c r="W7" s="1661"/>
      <c r="X7" s="1662"/>
      <c r="Y7" s="1662"/>
      <c r="Z7" s="1662"/>
      <c r="AA7" s="1662"/>
      <c r="AB7" s="1662"/>
      <c r="AC7" s="1662"/>
      <c r="AD7" s="1662"/>
      <c r="AE7" s="1662"/>
      <c r="AF7" s="1662"/>
      <c r="AG7" s="1662"/>
      <c r="AH7" s="1662"/>
      <c r="AI7" s="1662"/>
      <c r="AJ7" s="1663"/>
      <c r="AK7" s="1710"/>
      <c r="AL7" s="1701"/>
      <c r="AM7" s="1601">
        <v>30</v>
      </c>
      <c r="AN7" s="1602"/>
      <c r="AO7" s="1602"/>
      <c r="AP7" s="1602"/>
      <c r="AQ7" s="1602"/>
      <c r="AR7" s="1602"/>
      <c r="AS7" s="1602"/>
      <c r="AT7" s="1602"/>
      <c r="AU7" s="1602"/>
      <c r="AV7" s="1602"/>
      <c r="AW7" s="1602"/>
      <c r="AX7" s="1602"/>
      <c r="AY7" s="1602"/>
      <c r="AZ7" s="1603"/>
      <c r="BA7" s="1635"/>
      <c r="BB7" s="1578"/>
      <c r="BC7" s="1716">
        <v>20</v>
      </c>
      <c r="BD7" s="1717"/>
      <c r="BE7" s="1717"/>
      <c r="BF7" s="1717"/>
      <c r="BG7" s="1717"/>
      <c r="BH7" s="1717"/>
      <c r="BI7" s="1717"/>
      <c r="BJ7" s="1717"/>
      <c r="BK7" s="1717"/>
      <c r="BL7" s="1717"/>
      <c r="BM7" s="1717"/>
      <c r="BN7" s="1717"/>
      <c r="BO7" s="1717"/>
      <c r="BP7" s="1718"/>
      <c r="BQ7" s="1635"/>
      <c r="BR7" s="1578"/>
      <c r="BS7" s="1688"/>
      <c r="BT7" s="1689"/>
      <c r="BU7" s="1689"/>
      <c r="BV7" s="1689"/>
      <c r="BW7" s="1689"/>
      <c r="BX7" s="1689"/>
      <c r="BY7" s="1689"/>
      <c r="BZ7" s="1689"/>
      <c r="CA7" s="1689"/>
      <c r="CB7" s="1689"/>
      <c r="CC7" s="1689"/>
      <c r="CD7" s="1689"/>
      <c r="CE7" s="1689"/>
      <c r="CF7" s="1690"/>
      <c r="CG7" s="1635"/>
      <c r="CH7" s="1617"/>
      <c r="CI7" s="1697"/>
      <c r="CJ7" s="1698"/>
      <c r="CK7" s="1698"/>
      <c r="CL7" s="1698"/>
      <c r="CM7" s="1698"/>
      <c r="CN7" s="1698"/>
      <c r="CO7" s="1698"/>
      <c r="CP7" s="1698"/>
      <c r="CQ7" s="1698"/>
      <c r="CR7" s="1698"/>
      <c r="CS7" s="1698"/>
      <c r="CT7" s="1698"/>
      <c r="CU7" s="1698"/>
      <c r="CV7" s="1699"/>
      <c r="CW7" s="1635"/>
      <c r="CX7" s="1617"/>
      <c r="CY7" s="1584"/>
      <c r="CZ7" s="1586"/>
      <c r="DA7" s="1157"/>
      <c r="DB7" s="1157"/>
      <c r="DC7" s="589"/>
      <c r="DD7" s="1157"/>
      <c r="DE7" s="1159"/>
      <c r="DF7" s="1159"/>
      <c r="DG7" s="595"/>
      <c r="DH7" s="1159"/>
      <c r="DI7" s="1159"/>
      <c r="DJ7" s="1159"/>
      <c r="DK7" s="596"/>
      <c r="DL7" s="597">
        <v>2.0868055555555556E-2</v>
      </c>
      <c r="DM7" s="597">
        <v>1.3981481481481482E-2</v>
      </c>
      <c r="DN7" s="1159"/>
      <c r="DO7" s="1159"/>
      <c r="DP7" s="1159"/>
      <c r="DQ7" s="593"/>
    </row>
    <row r="8" spans="1:121" ht="81.75">
      <c r="A8" s="598" t="s">
        <v>25</v>
      </c>
      <c r="B8" s="599" t="s">
        <v>26</v>
      </c>
      <c r="C8" s="600" t="s">
        <v>27</v>
      </c>
      <c r="D8" s="1158" t="s">
        <v>28</v>
      </c>
      <c r="E8" s="1158" t="s">
        <v>29</v>
      </c>
      <c r="F8" s="602" t="s">
        <v>82</v>
      </c>
      <c r="G8" s="603" t="s">
        <v>30</v>
      </c>
      <c r="H8" s="603"/>
      <c r="I8" s="603"/>
      <c r="J8" s="603"/>
      <c r="K8" s="603"/>
      <c r="L8" s="604" t="s">
        <v>31</v>
      </c>
      <c r="M8" s="604"/>
      <c r="N8" s="604"/>
      <c r="O8" s="604"/>
      <c r="P8" s="604"/>
      <c r="Q8" s="604" t="s">
        <v>32</v>
      </c>
      <c r="R8" s="605" t="s">
        <v>33</v>
      </c>
      <c r="S8" s="605" t="s">
        <v>34</v>
      </c>
      <c r="T8" s="605" t="s">
        <v>35</v>
      </c>
      <c r="U8" s="1711"/>
      <c r="V8" s="1618"/>
      <c r="W8" s="606" t="s">
        <v>30</v>
      </c>
      <c r="X8" s="606"/>
      <c r="Y8" s="606"/>
      <c r="Z8" s="606"/>
      <c r="AA8" s="606"/>
      <c r="AB8" s="604" t="s">
        <v>31</v>
      </c>
      <c r="AC8" s="604"/>
      <c r="AD8" s="604"/>
      <c r="AE8" s="604"/>
      <c r="AF8" s="604"/>
      <c r="AG8" s="604" t="s">
        <v>32</v>
      </c>
      <c r="AH8" s="605" t="s">
        <v>33</v>
      </c>
      <c r="AI8" s="605" t="s">
        <v>34</v>
      </c>
      <c r="AJ8" s="605" t="s">
        <v>35</v>
      </c>
      <c r="AK8" s="1711"/>
      <c r="AL8" s="1702"/>
      <c r="AM8" s="606" t="s">
        <v>30</v>
      </c>
      <c r="AN8" s="606"/>
      <c r="AO8" s="606"/>
      <c r="AP8" s="606"/>
      <c r="AQ8" s="606"/>
      <c r="AR8" s="604" t="s">
        <v>31</v>
      </c>
      <c r="AS8" s="604"/>
      <c r="AT8" s="604"/>
      <c r="AU8" s="604"/>
      <c r="AV8" s="604"/>
      <c r="AW8" s="604" t="s">
        <v>32</v>
      </c>
      <c r="AX8" s="605" t="s">
        <v>33</v>
      </c>
      <c r="AY8" s="605" t="s">
        <v>34</v>
      </c>
      <c r="AZ8" s="605" t="s">
        <v>35</v>
      </c>
      <c r="BA8" s="1636"/>
      <c r="BB8" s="1578"/>
      <c r="BC8" s="606" t="s">
        <v>30</v>
      </c>
      <c r="BD8" s="606"/>
      <c r="BE8" s="606"/>
      <c r="BF8" s="606"/>
      <c r="BG8" s="606"/>
      <c r="BH8" s="604" t="s">
        <v>31</v>
      </c>
      <c r="BI8" s="604"/>
      <c r="BJ8" s="604"/>
      <c r="BK8" s="604"/>
      <c r="BL8" s="604"/>
      <c r="BM8" s="604" t="s">
        <v>32</v>
      </c>
      <c r="BN8" s="605" t="s">
        <v>33</v>
      </c>
      <c r="BO8" s="605" t="s">
        <v>34</v>
      </c>
      <c r="BP8" s="605" t="s">
        <v>35</v>
      </c>
      <c r="BQ8" s="1636"/>
      <c r="BR8" s="1578"/>
      <c r="BS8" s="606" t="s">
        <v>30</v>
      </c>
      <c r="BT8" s="606"/>
      <c r="BU8" s="606"/>
      <c r="BV8" s="606"/>
      <c r="BW8" s="606"/>
      <c r="BX8" s="604" t="s">
        <v>31</v>
      </c>
      <c r="BY8" s="604"/>
      <c r="BZ8" s="604"/>
      <c r="CA8" s="604"/>
      <c r="CB8" s="604"/>
      <c r="CC8" s="604" t="s">
        <v>32</v>
      </c>
      <c r="CD8" s="605" t="s">
        <v>33</v>
      </c>
      <c r="CE8" s="605" t="s">
        <v>34</v>
      </c>
      <c r="CF8" s="605" t="s">
        <v>35</v>
      </c>
      <c r="CG8" s="1636"/>
      <c r="CH8" s="1618"/>
      <c r="CI8" s="606" t="s">
        <v>30</v>
      </c>
      <c r="CJ8" s="606"/>
      <c r="CK8" s="606"/>
      <c r="CL8" s="606"/>
      <c r="CM8" s="606"/>
      <c r="CN8" s="607" t="s">
        <v>31</v>
      </c>
      <c r="CO8" s="607"/>
      <c r="CP8" s="607"/>
      <c r="CQ8" s="607"/>
      <c r="CR8" s="607"/>
      <c r="CS8" s="607" t="s">
        <v>32</v>
      </c>
      <c r="CT8" s="605" t="s">
        <v>33</v>
      </c>
      <c r="CU8" s="605" t="s">
        <v>34</v>
      </c>
      <c r="CV8" s="605" t="s">
        <v>35</v>
      </c>
      <c r="CW8" s="1636"/>
      <c r="CX8" s="1618"/>
      <c r="CY8" s="1584"/>
      <c r="CZ8" s="1586"/>
      <c r="DA8" s="605" t="s">
        <v>36</v>
      </c>
      <c r="DB8" s="605" t="s">
        <v>37</v>
      </c>
      <c r="DC8" s="589"/>
      <c r="DD8" s="600" t="s">
        <v>5391</v>
      </c>
      <c r="DE8" s="608" t="s">
        <v>39</v>
      </c>
      <c r="DF8" s="608" t="s">
        <v>40</v>
      </c>
      <c r="DG8" s="609" t="s">
        <v>41</v>
      </c>
      <c r="DH8" s="608" t="s">
        <v>42</v>
      </c>
      <c r="DI8" s="608" t="s">
        <v>43</v>
      </c>
      <c r="DJ8" s="608" t="s">
        <v>44</v>
      </c>
      <c r="DK8" s="1159"/>
      <c r="DL8" s="1159"/>
      <c r="DM8" s="1159"/>
      <c r="DN8" s="1159"/>
      <c r="DO8" s="1159"/>
      <c r="DP8" s="1159"/>
      <c r="DQ8" s="610" t="s">
        <v>45</v>
      </c>
    </row>
    <row r="9" spans="1:121" hidden="1">
      <c r="A9" s="611" t="s">
        <v>0</v>
      </c>
      <c r="B9" s="612">
        <v>160</v>
      </c>
      <c r="C9" s="1562">
        <v>160</v>
      </c>
      <c r="D9" s="1562"/>
      <c r="E9" s="1562"/>
      <c r="F9" s="1156"/>
      <c r="G9" s="614" t="s">
        <v>0</v>
      </c>
      <c r="H9" s="614"/>
      <c r="I9" s="614"/>
      <c r="J9" s="614"/>
      <c r="K9" s="614"/>
      <c r="L9" s="615"/>
      <c r="M9" s="615"/>
      <c r="N9" s="615"/>
      <c r="O9" s="615"/>
      <c r="P9" s="615"/>
      <c r="Q9" s="615"/>
      <c r="R9" s="616"/>
      <c r="S9" s="617"/>
      <c r="T9" s="616" t="s">
        <v>0</v>
      </c>
      <c r="U9" s="616" t="s">
        <v>0</v>
      </c>
      <c r="V9" s="616" t="s">
        <v>0</v>
      </c>
      <c r="W9" s="614"/>
      <c r="X9" s="614"/>
      <c r="Y9" s="614"/>
      <c r="Z9" s="614"/>
      <c r="AA9" s="614"/>
      <c r="AB9" s="618"/>
      <c r="AC9" s="618"/>
      <c r="AD9" s="618"/>
      <c r="AE9" s="618"/>
      <c r="AF9" s="618"/>
      <c r="AG9" s="618"/>
      <c r="AH9" s="616"/>
      <c r="AI9" s="616"/>
      <c r="AJ9" s="616"/>
      <c r="AK9" s="619"/>
      <c r="AL9" s="619"/>
      <c r="AM9" s="620"/>
      <c r="AN9" s="620"/>
      <c r="AO9" s="620"/>
      <c r="AP9" s="620"/>
      <c r="AQ9" s="620"/>
      <c r="AR9" s="618"/>
      <c r="AS9" s="618"/>
      <c r="AT9" s="618"/>
      <c r="AU9" s="618"/>
      <c r="AV9" s="618"/>
      <c r="AW9" s="618"/>
      <c r="AX9" s="619"/>
      <c r="AY9" s="619"/>
      <c r="AZ9" s="619"/>
      <c r="BA9" s="619"/>
      <c r="BB9" s="619"/>
      <c r="BC9" s="619" t="s">
        <v>0</v>
      </c>
      <c r="BD9" s="619"/>
      <c r="BE9" s="619"/>
      <c r="BF9" s="619"/>
      <c r="BG9" s="619"/>
      <c r="BH9" s="621"/>
      <c r="BI9" s="621"/>
      <c r="BJ9" s="621"/>
      <c r="BK9" s="621"/>
      <c r="BL9" s="621"/>
      <c r="BM9" s="621"/>
      <c r="BN9" s="620"/>
      <c r="BO9" s="622"/>
      <c r="BP9" s="620" t="s">
        <v>0</v>
      </c>
      <c r="BQ9" s="620"/>
      <c r="BR9" s="619"/>
      <c r="BS9" s="616" t="s">
        <v>0</v>
      </c>
      <c r="BT9" s="616"/>
      <c r="BU9" s="616"/>
      <c r="BV9" s="616"/>
      <c r="BW9" s="616"/>
      <c r="BX9" s="621"/>
      <c r="BY9" s="621"/>
      <c r="BZ9" s="621"/>
      <c r="CA9" s="621"/>
      <c r="CB9" s="621"/>
      <c r="CC9" s="621"/>
      <c r="CD9" s="614"/>
      <c r="CE9" s="623"/>
      <c r="CF9" s="614" t="s">
        <v>0</v>
      </c>
      <c r="CG9" s="620"/>
      <c r="CH9" s="619"/>
      <c r="CI9" s="616" t="s">
        <v>0</v>
      </c>
      <c r="CJ9" s="616"/>
      <c r="CK9" s="616"/>
      <c r="CL9" s="616"/>
      <c r="CM9" s="616"/>
      <c r="CN9" s="616"/>
      <c r="CO9" s="616"/>
      <c r="CP9" s="616"/>
      <c r="CQ9" s="616"/>
      <c r="CR9" s="616"/>
      <c r="CS9" s="616"/>
      <c r="CT9" s="614"/>
      <c r="CU9" s="623"/>
      <c r="CV9" s="614" t="s">
        <v>0</v>
      </c>
      <c r="CW9" s="620"/>
      <c r="CX9" s="619"/>
      <c r="CY9" s="620"/>
      <c r="CZ9" s="620"/>
      <c r="DA9" s="620" t="s">
        <v>0</v>
      </c>
      <c r="DB9" s="612">
        <v>160</v>
      </c>
      <c r="DC9" s="624"/>
      <c r="DD9" s="625">
        <v>0.80555555555555547</v>
      </c>
      <c r="DE9" s="625"/>
      <c r="DF9" s="626"/>
      <c r="DG9" s="626"/>
      <c r="DH9" s="626"/>
      <c r="DI9" s="626"/>
      <c r="DJ9" s="626"/>
      <c r="DK9" s="626"/>
      <c r="DL9" s="626"/>
      <c r="DM9" s="626"/>
      <c r="DN9" s="626"/>
      <c r="DO9" s="626"/>
      <c r="DP9" s="626"/>
      <c r="DQ9" s="627"/>
    </row>
    <row r="10" spans="1:121" s="345" customFormat="1" hidden="1">
      <c r="A10" s="628">
        <v>1</v>
      </c>
      <c r="B10" s="629">
        <v>160</v>
      </c>
      <c r="C10" s="630"/>
      <c r="D10" s="631"/>
      <c r="E10" s="631"/>
      <c r="F10" s="630"/>
      <c r="G10" s="632">
        <v>0.16666666666666666</v>
      </c>
      <c r="H10" s="1095" t="s">
        <v>5597</v>
      </c>
      <c r="I10" s="1095" t="s">
        <v>5598</v>
      </c>
      <c r="J10" s="1095" t="s">
        <v>5599</v>
      </c>
      <c r="K10" s="1188">
        <v>112233</v>
      </c>
      <c r="L10" s="683" t="s">
        <v>5600</v>
      </c>
      <c r="M10" s="1095" t="s">
        <v>5601</v>
      </c>
      <c r="N10" s="1095" t="s">
        <v>5602</v>
      </c>
      <c r="O10" s="1095" t="s">
        <v>5603</v>
      </c>
      <c r="P10" s="1188">
        <v>101214</v>
      </c>
      <c r="Q10" s="683" t="s">
        <v>5604</v>
      </c>
      <c r="R10" s="634">
        <v>0.30732638888888886</v>
      </c>
      <c r="S10" s="635">
        <v>-4.883101851851851E-2</v>
      </c>
      <c r="T10" s="634">
        <v>0.25849537037037035</v>
      </c>
      <c r="U10" s="636">
        <v>0</v>
      </c>
      <c r="V10" s="636">
        <v>0</v>
      </c>
      <c r="W10" s="637">
        <v>0.44599537037037035</v>
      </c>
      <c r="X10" s="1095" t="s">
        <v>5597</v>
      </c>
      <c r="Y10" s="1095" t="s">
        <v>5598</v>
      </c>
      <c r="Z10" s="1095" t="s">
        <v>5599</v>
      </c>
      <c r="AA10" s="1188">
        <v>112233</v>
      </c>
      <c r="AB10" s="683" t="s">
        <v>5600</v>
      </c>
      <c r="AC10" s="1095" t="s">
        <v>5601</v>
      </c>
      <c r="AD10" s="1095" t="s">
        <v>5602</v>
      </c>
      <c r="AE10" s="1095" t="s">
        <v>5603</v>
      </c>
      <c r="AF10" s="1188">
        <v>101214</v>
      </c>
      <c r="AG10" s="683" t="s">
        <v>5604</v>
      </c>
      <c r="AH10" s="634">
        <v>2.7997685185185195E-2</v>
      </c>
      <c r="AI10" s="635">
        <v>-4.883101851851851E-2</v>
      </c>
      <c r="AJ10" s="634">
        <v>-2.0833333333333315E-2</v>
      </c>
      <c r="AK10" s="636">
        <v>44.646548160396854</v>
      </c>
      <c r="AL10" s="636" t="e">
        <v>#NUM!</v>
      </c>
      <c r="AM10" s="637">
        <v>0.44599537037037035</v>
      </c>
      <c r="AN10" s="1095" t="s">
        <v>5597</v>
      </c>
      <c r="AO10" s="1095" t="s">
        <v>5598</v>
      </c>
      <c r="AP10" s="1095" t="s">
        <v>5599</v>
      </c>
      <c r="AQ10" s="1188">
        <v>112233</v>
      </c>
      <c r="AR10" s="683" t="s">
        <v>5600</v>
      </c>
      <c r="AS10" s="1095" t="s">
        <v>5601</v>
      </c>
      <c r="AT10" s="1095" t="s">
        <v>5602</v>
      </c>
      <c r="AU10" s="1095" t="s">
        <v>5603</v>
      </c>
      <c r="AV10" s="1188">
        <v>101214</v>
      </c>
      <c r="AW10" s="683" t="s">
        <v>5604</v>
      </c>
      <c r="AX10" s="634">
        <v>2.7997685185185195E-2</v>
      </c>
      <c r="AY10" s="635">
        <v>-4.883101851851851E-2</v>
      </c>
      <c r="AZ10" s="634">
        <v>-2.0833333333333315E-2</v>
      </c>
      <c r="BA10" s="636">
        <v>44.646548160396854</v>
      </c>
      <c r="BB10" s="636" t="e">
        <v>#NUM!</v>
      </c>
      <c r="BC10" s="638">
        <v>0.44599537037037035</v>
      </c>
      <c r="BD10" s="1095" t="s">
        <v>5597</v>
      </c>
      <c r="BE10" s="1095" t="s">
        <v>5598</v>
      </c>
      <c r="BF10" s="1095" t="s">
        <v>5599</v>
      </c>
      <c r="BG10" s="1188">
        <v>112233</v>
      </c>
      <c r="BH10" s="683" t="s">
        <v>5600</v>
      </c>
      <c r="BI10" s="1095" t="s">
        <v>5601</v>
      </c>
      <c r="BJ10" s="1095" t="s">
        <v>5602</v>
      </c>
      <c r="BK10" s="1095" t="s">
        <v>5603</v>
      </c>
      <c r="BL10" s="1188">
        <v>101214</v>
      </c>
      <c r="BM10" s="683" t="s">
        <v>5604</v>
      </c>
      <c r="BN10" s="639">
        <v>2.7997685185185195E-2</v>
      </c>
      <c r="BO10" s="635">
        <v>-4.883101851851851E-2</v>
      </c>
      <c r="BP10" s="639">
        <v>-2.0833333333333315E-2</v>
      </c>
      <c r="BQ10" s="636">
        <v>29.764365440264573</v>
      </c>
      <c r="BR10" s="636" t="e">
        <v>#NUM!</v>
      </c>
      <c r="BS10" s="640">
        <v>0.45988425925925924</v>
      </c>
      <c r="BT10" s="1095" t="s">
        <v>5603</v>
      </c>
      <c r="BU10" s="1095" t="s">
        <v>5605</v>
      </c>
      <c r="BV10" s="1095" t="s">
        <v>3856</v>
      </c>
      <c r="BW10" s="1188">
        <v>141516</v>
      </c>
      <c r="BX10" s="683" t="s">
        <v>3238</v>
      </c>
      <c r="BY10" s="1095" t="s">
        <v>5601</v>
      </c>
      <c r="BZ10" s="1095" t="s">
        <v>5602</v>
      </c>
      <c r="CA10" s="1095" t="s">
        <v>5603</v>
      </c>
      <c r="CB10" s="1188">
        <v>101214</v>
      </c>
      <c r="CC10" s="683" t="s">
        <v>5604</v>
      </c>
      <c r="CD10" s="639">
        <v>0.13405092592592593</v>
      </c>
      <c r="CE10" s="641">
        <v>-0.16877314814814814</v>
      </c>
      <c r="CF10" s="639">
        <v>-3.472222222222221E-2</v>
      </c>
      <c r="CG10" s="636">
        <v>0</v>
      </c>
      <c r="CH10" s="636" t="e">
        <v>#NUM!</v>
      </c>
      <c r="CI10" s="637">
        <v>0.45293981481481482</v>
      </c>
      <c r="CJ10" s="1095" t="s">
        <v>5601</v>
      </c>
      <c r="CK10" s="1095" t="s">
        <v>5602</v>
      </c>
      <c r="CL10" s="1095" t="s">
        <v>5603</v>
      </c>
      <c r="CM10" s="1188">
        <v>101214</v>
      </c>
      <c r="CN10" s="683" t="s">
        <v>5604</v>
      </c>
      <c r="CO10" s="1095" t="s">
        <v>5601</v>
      </c>
      <c r="CP10" s="1095" t="s">
        <v>5602</v>
      </c>
      <c r="CQ10" s="1095" t="s">
        <v>5603</v>
      </c>
      <c r="CR10" s="1188">
        <v>101214</v>
      </c>
      <c r="CS10" s="683" t="s">
        <v>5604</v>
      </c>
      <c r="CT10" s="639">
        <v>-2.777777777777779E-2</v>
      </c>
      <c r="CU10" s="635">
        <v>0</v>
      </c>
      <c r="CV10" s="639">
        <v>-2.777777777777779E-2</v>
      </c>
      <c r="CW10" s="636" t="e">
        <v>#NUM!</v>
      </c>
      <c r="CX10" s="636" t="e">
        <v>#NUM!</v>
      </c>
      <c r="CY10" s="643">
        <v>49.9393098664817</v>
      </c>
      <c r="CZ10" s="644"/>
      <c r="DA10" s="645">
        <v>0.49759259259259259</v>
      </c>
      <c r="DB10" s="645">
        <v>0.1334953703703704</v>
      </c>
      <c r="DC10" s="1189"/>
      <c r="DD10" s="646">
        <v>160</v>
      </c>
      <c r="DE10" s="647">
        <v>11.942222222222222</v>
      </c>
      <c r="DF10" s="647">
        <v>3.2038888888888892</v>
      </c>
      <c r="DG10" s="595">
        <v>200</v>
      </c>
      <c r="DH10" s="595">
        <v>0</v>
      </c>
      <c r="DI10" s="648">
        <v>360</v>
      </c>
      <c r="DJ10" s="648">
        <v>0</v>
      </c>
      <c r="DK10" s="648">
        <v>0</v>
      </c>
      <c r="DL10" s="648">
        <v>0</v>
      </c>
      <c r="DM10" s="648">
        <v>0</v>
      </c>
      <c r="DN10" s="648">
        <v>0</v>
      </c>
      <c r="DO10" s="648">
        <v>0</v>
      </c>
      <c r="DP10" s="648">
        <v>0</v>
      </c>
      <c r="DQ10" s="649" t="e">
        <v>#DIV/0!</v>
      </c>
    </row>
    <row r="11" spans="1:121" s="345" customFormat="1" hidden="1">
      <c r="A11" s="628">
        <v>2</v>
      </c>
      <c r="B11" s="629">
        <v>160</v>
      </c>
      <c r="C11" s="630"/>
      <c r="D11" s="631"/>
      <c r="E11" s="631"/>
      <c r="F11" s="630"/>
      <c r="G11" s="632">
        <v>0.16666666666666666</v>
      </c>
      <c r="H11" s="1095" t="s">
        <v>5597</v>
      </c>
      <c r="I11" s="1095" t="s">
        <v>5598</v>
      </c>
      <c r="J11" s="1095" t="s">
        <v>5606</v>
      </c>
      <c r="K11" s="1188">
        <v>112234</v>
      </c>
      <c r="L11" s="683" t="s">
        <v>5607</v>
      </c>
      <c r="M11" s="1095" t="s">
        <v>5601</v>
      </c>
      <c r="N11" s="1095" t="s">
        <v>5602</v>
      </c>
      <c r="O11" s="1095" t="s">
        <v>5605</v>
      </c>
      <c r="P11" s="1188">
        <v>101215</v>
      </c>
      <c r="Q11" s="683" t="s">
        <v>5608</v>
      </c>
      <c r="R11" s="634">
        <v>0.30733796296296301</v>
      </c>
      <c r="S11" s="635">
        <v>-4.883101851851851E-2</v>
      </c>
      <c r="T11" s="634">
        <v>0.2585069444444445</v>
      </c>
      <c r="U11" s="636">
        <v>0</v>
      </c>
      <c r="V11" s="636">
        <v>0</v>
      </c>
      <c r="W11" s="637">
        <v>0.44600694444444444</v>
      </c>
      <c r="X11" s="1095" t="s">
        <v>5597</v>
      </c>
      <c r="Y11" s="1095" t="s">
        <v>5598</v>
      </c>
      <c r="Z11" s="1095" t="s">
        <v>5606</v>
      </c>
      <c r="AA11" s="1188">
        <v>112234</v>
      </c>
      <c r="AB11" s="683" t="s">
        <v>5607</v>
      </c>
      <c r="AC11" s="1095" t="s">
        <v>5601</v>
      </c>
      <c r="AD11" s="1095" t="s">
        <v>5602</v>
      </c>
      <c r="AE11" s="1095" t="s">
        <v>5605</v>
      </c>
      <c r="AF11" s="1188">
        <v>101215</v>
      </c>
      <c r="AG11" s="683" t="s">
        <v>5608</v>
      </c>
      <c r="AH11" s="634">
        <v>2.7997685185185195E-2</v>
      </c>
      <c r="AI11" s="635">
        <v>-4.883101851851851E-2</v>
      </c>
      <c r="AJ11" s="634">
        <v>-2.0833333333333315E-2</v>
      </c>
      <c r="AK11" s="636">
        <v>44.646548160396854</v>
      </c>
      <c r="AL11" s="636" t="e">
        <v>#NUM!</v>
      </c>
      <c r="AM11" s="637">
        <v>0.44600694444444444</v>
      </c>
      <c r="AN11" s="1095" t="s">
        <v>5597</v>
      </c>
      <c r="AO11" s="1095" t="s">
        <v>5598</v>
      </c>
      <c r="AP11" s="1095" t="s">
        <v>5606</v>
      </c>
      <c r="AQ11" s="1188">
        <v>112234</v>
      </c>
      <c r="AR11" s="683" t="s">
        <v>5607</v>
      </c>
      <c r="AS11" s="1095" t="s">
        <v>5601</v>
      </c>
      <c r="AT11" s="1095" t="s">
        <v>5602</v>
      </c>
      <c r="AU11" s="1095" t="s">
        <v>5605</v>
      </c>
      <c r="AV11" s="1188">
        <v>101215</v>
      </c>
      <c r="AW11" s="683" t="s">
        <v>5608</v>
      </c>
      <c r="AX11" s="634">
        <v>2.7997685185185195E-2</v>
      </c>
      <c r="AY11" s="635">
        <v>-4.883101851851851E-2</v>
      </c>
      <c r="AZ11" s="634">
        <v>-2.0833333333333315E-2</v>
      </c>
      <c r="BA11" s="636">
        <v>44.646548160396854</v>
      </c>
      <c r="BB11" s="636" t="e">
        <v>#NUM!</v>
      </c>
      <c r="BC11" s="637">
        <v>0.44600694444444444</v>
      </c>
      <c r="BD11" s="1095" t="s">
        <v>5597</v>
      </c>
      <c r="BE11" s="1095" t="s">
        <v>5598</v>
      </c>
      <c r="BF11" s="1095" t="s">
        <v>5606</v>
      </c>
      <c r="BG11" s="1188">
        <v>112234</v>
      </c>
      <c r="BH11" s="683" t="s">
        <v>5607</v>
      </c>
      <c r="BI11" s="1095" t="s">
        <v>5601</v>
      </c>
      <c r="BJ11" s="1095" t="s">
        <v>5602</v>
      </c>
      <c r="BK11" s="1095" t="s">
        <v>5605</v>
      </c>
      <c r="BL11" s="1188">
        <v>101215</v>
      </c>
      <c r="BM11" s="683" t="s">
        <v>5608</v>
      </c>
      <c r="BN11" s="639">
        <v>2.7997685185185195E-2</v>
      </c>
      <c r="BO11" s="635">
        <v>-4.883101851851851E-2</v>
      </c>
      <c r="BP11" s="639">
        <v>-2.0833333333333315E-2</v>
      </c>
      <c r="BQ11" s="636">
        <v>29.764365440264573</v>
      </c>
      <c r="BR11" s="636" t="e">
        <v>#NUM!</v>
      </c>
      <c r="BS11" s="640">
        <v>0.45989583333333334</v>
      </c>
      <c r="BT11" s="1095" t="s">
        <v>5603</v>
      </c>
      <c r="BU11" s="1095" t="s">
        <v>5605</v>
      </c>
      <c r="BV11" s="1095" t="s">
        <v>5609</v>
      </c>
      <c r="BW11" s="1188">
        <v>141517</v>
      </c>
      <c r="BX11" s="683" t="s">
        <v>5610</v>
      </c>
      <c r="BY11" s="1095" t="s">
        <v>5601</v>
      </c>
      <c r="BZ11" s="1095" t="s">
        <v>5602</v>
      </c>
      <c r="CA11" s="1095" t="s">
        <v>5605</v>
      </c>
      <c r="CB11" s="1188">
        <v>101215</v>
      </c>
      <c r="CC11" s="683" t="s">
        <v>5608</v>
      </c>
      <c r="CD11" s="639">
        <v>0.13405092592592588</v>
      </c>
      <c r="CE11" s="641">
        <v>-0.16877314814814809</v>
      </c>
      <c r="CF11" s="639">
        <v>-3.472222222222221E-2</v>
      </c>
      <c r="CG11" s="636">
        <v>0</v>
      </c>
      <c r="CH11" s="636" t="e">
        <v>#NUM!</v>
      </c>
      <c r="CI11" s="637">
        <v>0.45295138888888892</v>
      </c>
      <c r="CJ11" s="1095" t="s">
        <v>5601</v>
      </c>
      <c r="CK11" s="1095" t="s">
        <v>5602</v>
      </c>
      <c r="CL11" s="1095" t="s">
        <v>5611</v>
      </c>
      <c r="CM11" s="1188">
        <v>101256</v>
      </c>
      <c r="CN11" s="683" t="s">
        <v>5612</v>
      </c>
      <c r="CO11" s="1095" t="s">
        <v>5601</v>
      </c>
      <c r="CP11" s="1095" t="s">
        <v>5613</v>
      </c>
      <c r="CQ11" s="1095" t="s">
        <v>5602</v>
      </c>
      <c r="CR11" s="1188">
        <v>101312</v>
      </c>
      <c r="CS11" s="683" t="s">
        <v>5614</v>
      </c>
      <c r="CT11" s="639">
        <v>-2.7303240740740753E-2</v>
      </c>
      <c r="CU11" s="635">
        <v>1.8518518518517713E-4</v>
      </c>
      <c r="CV11" s="639">
        <v>-2.7118055555555576E-2</v>
      </c>
      <c r="CW11" s="636" t="e">
        <v>#NUM!</v>
      </c>
      <c r="CX11" s="636" t="e">
        <v>#NUM!</v>
      </c>
      <c r="CY11" s="643">
        <v>49.758120248790597</v>
      </c>
      <c r="CZ11" s="644"/>
      <c r="DA11" s="645">
        <v>0.49807870370370377</v>
      </c>
      <c r="DB11" s="645">
        <v>0.13398148148148159</v>
      </c>
      <c r="DC11" s="1189"/>
      <c r="DD11" s="646">
        <v>160</v>
      </c>
      <c r="DE11" s="647">
        <v>11.953888888888889</v>
      </c>
      <c r="DF11" s="647">
        <v>3.2155555555555559</v>
      </c>
      <c r="DG11" s="595">
        <v>195</v>
      </c>
      <c r="DH11" s="595">
        <v>-0.7</v>
      </c>
      <c r="DI11" s="648">
        <v>354.3</v>
      </c>
      <c r="DJ11" s="648">
        <v>0</v>
      </c>
      <c r="DK11" s="648">
        <v>0</v>
      </c>
      <c r="DL11" s="648">
        <v>0</v>
      </c>
      <c r="DM11" s="648">
        <v>0</v>
      </c>
      <c r="DN11" s="648">
        <v>0</v>
      </c>
      <c r="DO11" s="648">
        <v>0</v>
      </c>
      <c r="DP11" s="648">
        <v>0</v>
      </c>
      <c r="DQ11" s="649" t="e">
        <v>#DIV/0!</v>
      </c>
    </row>
    <row r="12" spans="1:121" s="468" customFormat="1" hidden="1">
      <c r="A12" s="653"/>
      <c r="B12" s="654">
        <v>120</v>
      </c>
      <c r="C12" s="655"/>
      <c r="D12" s="656"/>
      <c r="E12" s="657"/>
      <c r="F12" s="657"/>
      <c r="G12" s="658"/>
      <c r="H12" s="658"/>
      <c r="I12" s="658"/>
      <c r="J12" s="658"/>
      <c r="K12" s="658"/>
      <c r="L12" s="659"/>
      <c r="M12" s="659"/>
      <c r="N12" s="659"/>
      <c r="O12" s="659"/>
      <c r="P12" s="659"/>
      <c r="Q12" s="659"/>
      <c r="R12" s="660"/>
      <c r="S12" s="660"/>
      <c r="T12" s="660"/>
      <c r="U12" s="661"/>
      <c r="V12" s="661"/>
      <c r="W12" s="662"/>
      <c r="X12" s="662"/>
      <c r="Y12" s="662"/>
      <c r="Z12" s="662"/>
      <c r="AA12" s="662"/>
      <c r="AB12" s="662"/>
      <c r="AC12" s="662"/>
      <c r="AD12" s="662"/>
      <c r="AE12" s="662"/>
      <c r="AF12" s="662"/>
      <c r="AG12" s="662"/>
      <c r="AH12" s="662"/>
      <c r="AI12" s="662"/>
      <c r="AJ12" s="662"/>
      <c r="AK12" s="662"/>
      <c r="AL12" s="662"/>
      <c r="AM12" s="662"/>
      <c r="AN12" s="662"/>
      <c r="AO12" s="662"/>
      <c r="AP12" s="662"/>
      <c r="AQ12" s="662"/>
      <c r="AR12" s="662"/>
      <c r="AS12" s="662"/>
      <c r="AT12" s="662"/>
      <c r="AU12" s="662"/>
      <c r="AV12" s="662"/>
      <c r="AW12" s="662"/>
      <c r="AX12" s="662"/>
      <c r="AY12" s="662"/>
      <c r="AZ12" s="662"/>
      <c r="BA12" s="662"/>
      <c r="BB12" s="662"/>
      <c r="BC12" s="662"/>
      <c r="BD12" s="662"/>
      <c r="BE12" s="662"/>
      <c r="BF12" s="662"/>
      <c r="BG12" s="662"/>
      <c r="BH12" s="662"/>
      <c r="BI12" s="662"/>
      <c r="BJ12" s="662"/>
      <c r="BK12" s="662"/>
      <c r="BL12" s="662"/>
      <c r="BM12" s="662"/>
      <c r="BN12" s="662"/>
      <c r="BO12" s="662"/>
      <c r="BP12" s="662"/>
      <c r="BQ12" s="662"/>
      <c r="BR12" s="662"/>
      <c r="BS12" s="662"/>
      <c r="BT12" s="662"/>
      <c r="BU12" s="662"/>
      <c r="BV12" s="662"/>
      <c r="BW12" s="662"/>
      <c r="BX12" s="662"/>
      <c r="BY12" s="662"/>
      <c r="BZ12" s="662"/>
      <c r="CA12" s="662"/>
      <c r="CB12" s="662"/>
      <c r="CC12" s="662"/>
      <c r="CD12" s="662"/>
      <c r="CE12" s="662"/>
      <c r="CF12" s="662"/>
      <c r="CG12" s="662"/>
      <c r="CH12" s="662"/>
      <c r="CI12" s="662"/>
      <c r="CJ12" s="662"/>
      <c r="CK12" s="662"/>
      <c r="CL12" s="662"/>
      <c r="CM12" s="662"/>
      <c r="CN12" s="662"/>
      <c r="CO12" s="662"/>
      <c r="CP12" s="662"/>
      <c r="CQ12" s="662"/>
      <c r="CR12" s="662"/>
      <c r="CS12" s="662"/>
      <c r="CT12" s="662"/>
      <c r="CU12" s="662"/>
      <c r="CV12" s="662"/>
      <c r="CW12" s="662"/>
      <c r="CX12" s="662"/>
      <c r="CY12" s="662"/>
      <c r="CZ12" s="662"/>
      <c r="DA12" s="662"/>
      <c r="DB12" s="671">
        <v>120</v>
      </c>
      <c r="DC12" s="672"/>
      <c r="DD12" s="625">
        <v>0.79166666666666663</v>
      </c>
      <c r="DE12" s="673"/>
      <c r="DF12" s="673"/>
      <c r="DG12" s="674"/>
      <c r="DH12" s="674"/>
      <c r="DI12" s="674"/>
      <c r="DJ12" s="674"/>
      <c r="DK12" s="674"/>
      <c r="DL12" s="674"/>
      <c r="DM12" s="674"/>
      <c r="DN12" s="674"/>
      <c r="DO12" s="674"/>
      <c r="DP12" s="674"/>
      <c r="DQ12" s="675"/>
    </row>
    <row r="13" spans="1:121" s="468" customFormat="1" hidden="1">
      <c r="A13" s="628">
        <v>1</v>
      </c>
      <c r="B13" s="629" t="s">
        <v>46</v>
      </c>
      <c r="C13" s="676"/>
      <c r="D13" s="677"/>
      <c r="E13" s="677"/>
      <c r="F13" s="678"/>
      <c r="G13" s="678"/>
      <c r="H13" s="678"/>
      <c r="I13" s="678"/>
      <c r="J13" s="678"/>
      <c r="K13" s="678"/>
      <c r="L13" s="679"/>
      <c r="M13" s="679"/>
      <c r="N13" s="679"/>
      <c r="O13" s="679"/>
      <c r="P13" s="679"/>
      <c r="Q13" s="679"/>
      <c r="R13" s="680"/>
      <c r="S13" s="680"/>
      <c r="T13" s="680"/>
      <c r="U13" s="681"/>
      <c r="V13" s="682"/>
      <c r="W13" s="632">
        <v>0.3125</v>
      </c>
      <c r="X13" s="1095" t="s">
        <v>5597</v>
      </c>
      <c r="Y13" s="1095" t="s">
        <v>5598</v>
      </c>
      <c r="Z13" s="1095" t="s">
        <v>5615</v>
      </c>
      <c r="AA13" s="1188">
        <v>112240</v>
      </c>
      <c r="AB13" s="683" t="s">
        <v>5616</v>
      </c>
      <c r="AC13" s="1095" t="s">
        <v>5601</v>
      </c>
      <c r="AD13" s="1095" t="s">
        <v>5602</v>
      </c>
      <c r="AE13" s="1095" t="s">
        <v>5617</v>
      </c>
      <c r="AF13" s="1188">
        <v>101221</v>
      </c>
      <c r="AG13" s="683" t="s">
        <v>5618</v>
      </c>
      <c r="AH13" s="634">
        <v>0.16157407407407409</v>
      </c>
      <c r="AI13" s="641">
        <v>-4.8831018518518565E-2</v>
      </c>
      <c r="AJ13" s="634">
        <v>0.11274305555555553</v>
      </c>
      <c r="AK13" s="636">
        <v>7.7363896848137532</v>
      </c>
      <c r="AL13" s="636">
        <v>11.08715737603942</v>
      </c>
      <c r="AM13" s="637">
        <v>0.44607638888888884</v>
      </c>
      <c r="AN13" s="1095" t="s">
        <v>5597</v>
      </c>
      <c r="AO13" s="1095" t="s">
        <v>5598</v>
      </c>
      <c r="AP13" s="1095" t="s">
        <v>5615</v>
      </c>
      <c r="AQ13" s="1188">
        <v>112240</v>
      </c>
      <c r="AR13" s="683" t="s">
        <v>5616</v>
      </c>
      <c r="AS13" s="1095" t="s">
        <v>5601</v>
      </c>
      <c r="AT13" s="1095" t="s">
        <v>5602</v>
      </c>
      <c r="AU13" s="1095" t="s">
        <v>5617</v>
      </c>
      <c r="AV13" s="1188">
        <v>101221</v>
      </c>
      <c r="AW13" s="683" t="s">
        <v>5618</v>
      </c>
      <c r="AX13" s="634">
        <v>2.799768518518525E-2</v>
      </c>
      <c r="AY13" s="641">
        <v>-4.8831018518518565E-2</v>
      </c>
      <c r="AZ13" s="634">
        <v>-2.0833333333333315E-2</v>
      </c>
      <c r="BA13" s="636">
        <v>44.646548160396854</v>
      </c>
      <c r="BB13" s="636" t="e">
        <v>#NUM!</v>
      </c>
      <c r="BC13" s="637">
        <v>0.44607638888888884</v>
      </c>
      <c r="BD13" s="1095" t="s">
        <v>5597</v>
      </c>
      <c r="BE13" s="1095" t="s">
        <v>5598</v>
      </c>
      <c r="BF13" s="1095" t="s">
        <v>5615</v>
      </c>
      <c r="BG13" s="1188">
        <v>112240</v>
      </c>
      <c r="BH13" s="683" t="s">
        <v>5616</v>
      </c>
      <c r="BI13" s="1095" t="s">
        <v>5601</v>
      </c>
      <c r="BJ13" s="1095" t="s">
        <v>5602</v>
      </c>
      <c r="BK13" s="1095" t="s">
        <v>5617</v>
      </c>
      <c r="BL13" s="1188">
        <v>101221</v>
      </c>
      <c r="BM13" s="683" t="s">
        <v>5618</v>
      </c>
      <c r="BN13" s="639">
        <v>2.799768518518525E-2</v>
      </c>
      <c r="BO13" s="635">
        <v>-4.8831018518518565E-2</v>
      </c>
      <c r="BP13" s="639">
        <v>-2.0833333333333315E-2</v>
      </c>
      <c r="BQ13" s="636">
        <v>29.764365440264573</v>
      </c>
      <c r="BR13" s="636" t="e">
        <v>#NUM!</v>
      </c>
      <c r="BS13" s="637">
        <v>0.45302083333333332</v>
      </c>
      <c r="BT13" s="1095" t="s">
        <v>5603</v>
      </c>
      <c r="BU13" s="1095" t="s">
        <v>5605</v>
      </c>
      <c r="BV13" s="1095" t="s">
        <v>5619</v>
      </c>
      <c r="BW13" s="1188">
        <v>141523</v>
      </c>
      <c r="BX13" s="683" t="s">
        <v>5620</v>
      </c>
      <c r="BY13" s="1095" t="s">
        <v>5601</v>
      </c>
      <c r="BZ13" s="1095" t="s">
        <v>5602</v>
      </c>
      <c r="CA13" s="1095" t="s">
        <v>5617</v>
      </c>
      <c r="CB13" s="1188">
        <v>101221</v>
      </c>
      <c r="CC13" s="683" t="s">
        <v>5618</v>
      </c>
      <c r="CD13" s="639">
        <v>0.14099537037037035</v>
      </c>
      <c r="CE13" s="641">
        <v>-0.16877314814814814</v>
      </c>
      <c r="CF13" s="639">
        <v>-2.777777777777779E-2</v>
      </c>
      <c r="CG13" s="636">
        <v>0</v>
      </c>
      <c r="CH13" s="636" t="e">
        <v>#NUM!</v>
      </c>
      <c r="CI13" s="637">
        <v>0.45302083333333332</v>
      </c>
      <c r="CJ13" s="1095" t="s">
        <v>5601</v>
      </c>
      <c r="CK13" s="1095" t="s">
        <v>5605</v>
      </c>
      <c r="CL13" s="1095" t="s">
        <v>5621</v>
      </c>
      <c r="CM13" s="1188">
        <v>101508</v>
      </c>
      <c r="CN13" s="683" t="s">
        <v>5622</v>
      </c>
      <c r="CO13" s="1095" t="s">
        <v>5601</v>
      </c>
      <c r="CP13" s="1095" t="s">
        <v>5623</v>
      </c>
      <c r="CQ13" s="1095" t="s">
        <v>5624</v>
      </c>
      <c r="CR13" s="1188">
        <v>101900</v>
      </c>
      <c r="CS13" s="683" t="s">
        <v>5625</v>
      </c>
      <c r="CT13" s="639">
        <v>-2.5844907407407358E-2</v>
      </c>
      <c r="CU13" s="641">
        <v>2.6851851851851238E-3</v>
      </c>
      <c r="CV13" s="639">
        <v>-2.3159722222222234E-2</v>
      </c>
      <c r="CW13" s="636" t="e">
        <v>#NUM!</v>
      </c>
      <c r="CX13" s="636" t="e">
        <v>#NUM!</v>
      </c>
      <c r="CY13" s="643">
        <v>286.47214854111405</v>
      </c>
      <c r="CZ13" s="644"/>
      <c r="DA13" s="645">
        <v>0.33271990740740759</v>
      </c>
      <c r="DB13" s="645">
        <v>1.7453703703703749E-2</v>
      </c>
      <c r="DC13" s="1189"/>
      <c r="DD13" s="646">
        <v>120</v>
      </c>
      <c r="DE13" s="647">
        <v>7.9852777777777781</v>
      </c>
      <c r="DF13" s="647">
        <v>0.41888888888888892</v>
      </c>
      <c r="DG13" s="595">
        <v>200</v>
      </c>
      <c r="DH13" s="595">
        <v>0</v>
      </c>
      <c r="DI13" s="648">
        <v>320</v>
      </c>
      <c r="DJ13" s="648">
        <v>0</v>
      </c>
      <c r="DK13" s="648">
        <v>0</v>
      </c>
      <c r="DL13" s="648">
        <v>0</v>
      </c>
      <c r="DM13" s="648">
        <v>0</v>
      </c>
      <c r="DN13" s="648">
        <v>0</v>
      </c>
      <c r="DO13" s="648">
        <v>0</v>
      </c>
      <c r="DP13" s="648">
        <v>0</v>
      </c>
      <c r="DQ13" s="649" t="e">
        <v>#DIV/0!</v>
      </c>
    </row>
    <row r="14" spans="1:121" s="468" customFormat="1" hidden="1">
      <c r="A14" s="628">
        <v>2</v>
      </c>
      <c r="B14" s="629" t="s">
        <v>46</v>
      </c>
      <c r="C14" s="676"/>
      <c r="D14" s="677"/>
      <c r="E14" s="677"/>
      <c r="F14" s="678"/>
      <c r="G14" s="684"/>
      <c r="H14" s="684"/>
      <c r="I14" s="684"/>
      <c r="J14" s="684"/>
      <c r="K14" s="684"/>
      <c r="L14" s="685"/>
      <c r="M14" s="685"/>
      <c r="N14" s="685"/>
      <c r="O14" s="685"/>
      <c r="P14" s="685"/>
      <c r="Q14" s="685"/>
      <c r="R14" s="686"/>
      <c r="S14" s="686"/>
      <c r="T14" s="686"/>
      <c r="U14" s="687"/>
      <c r="V14" s="687"/>
      <c r="W14" s="632">
        <v>0.3125</v>
      </c>
      <c r="X14" s="1095" t="s">
        <v>5597</v>
      </c>
      <c r="Y14" s="1095" t="s">
        <v>5598</v>
      </c>
      <c r="Z14" s="1095" t="s">
        <v>5626</v>
      </c>
      <c r="AA14" s="1188">
        <v>112241</v>
      </c>
      <c r="AB14" s="683" t="s">
        <v>5627</v>
      </c>
      <c r="AC14" s="1095" t="s">
        <v>5601</v>
      </c>
      <c r="AD14" s="1095" t="s">
        <v>5602</v>
      </c>
      <c r="AE14" s="1095" t="s">
        <v>5598</v>
      </c>
      <c r="AF14" s="1188">
        <v>101222</v>
      </c>
      <c r="AG14" s="683" t="s">
        <v>5628</v>
      </c>
      <c r="AH14" s="634">
        <v>0.16158564814814813</v>
      </c>
      <c r="AI14" s="641">
        <v>-4.883101851851851E-2</v>
      </c>
      <c r="AJ14" s="634">
        <v>0.11275462962962962</v>
      </c>
      <c r="AK14" s="636">
        <v>7.7358355418666287</v>
      </c>
      <c r="AL14" s="636">
        <v>11.086019297885443</v>
      </c>
      <c r="AM14" s="637">
        <v>0.44608796296296294</v>
      </c>
      <c r="AN14" s="1095" t="s">
        <v>5597</v>
      </c>
      <c r="AO14" s="1095" t="s">
        <v>5598</v>
      </c>
      <c r="AP14" s="1095" t="s">
        <v>5626</v>
      </c>
      <c r="AQ14" s="1188">
        <v>112241</v>
      </c>
      <c r="AR14" s="683" t="s">
        <v>5627</v>
      </c>
      <c r="AS14" s="1095" t="s">
        <v>5601</v>
      </c>
      <c r="AT14" s="1095" t="s">
        <v>5602</v>
      </c>
      <c r="AU14" s="1095" t="s">
        <v>5598</v>
      </c>
      <c r="AV14" s="1188">
        <v>101222</v>
      </c>
      <c r="AW14" s="683" t="s">
        <v>5628</v>
      </c>
      <c r="AX14" s="634">
        <v>2.7997685185185195E-2</v>
      </c>
      <c r="AY14" s="641">
        <v>-4.883101851851851E-2</v>
      </c>
      <c r="AZ14" s="634">
        <v>-2.0833333333333315E-2</v>
      </c>
      <c r="BA14" s="636">
        <v>44.646548160396854</v>
      </c>
      <c r="BB14" s="636" t="e">
        <v>#NUM!</v>
      </c>
      <c r="BC14" s="637">
        <v>0.44608796296296294</v>
      </c>
      <c r="BD14" s="1095" t="s">
        <v>5597</v>
      </c>
      <c r="BE14" s="1095" t="s">
        <v>5598</v>
      </c>
      <c r="BF14" s="1095" t="s">
        <v>5626</v>
      </c>
      <c r="BG14" s="1188">
        <v>112241</v>
      </c>
      <c r="BH14" s="683" t="s">
        <v>5627</v>
      </c>
      <c r="BI14" s="1095" t="s">
        <v>5601</v>
      </c>
      <c r="BJ14" s="1095" t="s">
        <v>5602</v>
      </c>
      <c r="BK14" s="1095" t="s">
        <v>5598</v>
      </c>
      <c r="BL14" s="1188">
        <v>101222</v>
      </c>
      <c r="BM14" s="683" t="s">
        <v>5628</v>
      </c>
      <c r="BN14" s="639">
        <v>2.7997685185185195E-2</v>
      </c>
      <c r="BO14" s="635">
        <v>-4.883101851851851E-2</v>
      </c>
      <c r="BP14" s="639">
        <v>-2.0833333333333315E-2</v>
      </c>
      <c r="BQ14" s="636">
        <v>29.764365440264573</v>
      </c>
      <c r="BR14" s="636" t="e">
        <v>#NUM!</v>
      </c>
      <c r="BS14" s="637">
        <v>0.45303240740740741</v>
      </c>
      <c r="BT14" s="1095" t="s">
        <v>5603</v>
      </c>
      <c r="BU14" s="1095" t="s">
        <v>5605</v>
      </c>
      <c r="BV14" s="1095" t="s">
        <v>5629</v>
      </c>
      <c r="BW14" s="1188">
        <v>141524</v>
      </c>
      <c r="BX14" s="683" t="s">
        <v>5630</v>
      </c>
      <c r="BY14" s="1095" t="s">
        <v>5601</v>
      </c>
      <c r="BZ14" s="1095" t="s">
        <v>5602</v>
      </c>
      <c r="CA14" s="1095" t="s">
        <v>5598</v>
      </c>
      <c r="CB14" s="1188">
        <v>101222</v>
      </c>
      <c r="CC14" s="683" t="s">
        <v>5628</v>
      </c>
      <c r="CD14" s="639">
        <v>0.1409953703703703</v>
      </c>
      <c r="CE14" s="641">
        <v>-0.16877314814814809</v>
      </c>
      <c r="CF14" s="639">
        <v>-2.777777777777779E-2</v>
      </c>
      <c r="CG14" s="636">
        <v>0</v>
      </c>
      <c r="CH14" s="636" t="e">
        <v>#NUM!</v>
      </c>
      <c r="CI14" s="637">
        <v>0.45303240740740741</v>
      </c>
      <c r="CJ14" s="1095" t="s">
        <v>5601</v>
      </c>
      <c r="CK14" s="1095" t="s">
        <v>5605</v>
      </c>
      <c r="CL14" s="1095" t="s">
        <v>5631</v>
      </c>
      <c r="CM14" s="1188">
        <v>101550</v>
      </c>
      <c r="CN14" s="683" t="s">
        <v>5632</v>
      </c>
      <c r="CO14" s="1095" t="s">
        <v>5601</v>
      </c>
      <c r="CP14" s="1095" t="s">
        <v>5623</v>
      </c>
      <c r="CQ14" s="1095" t="s">
        <v>5633</v>
      </c>
      <c r="CR14" s="1188">
        <v>101998</v>
      </c>
      <c r="CS14" s="683" t="s">
        <v>5634</v>
      </c>
      <c r="CT14" s="639">
        <v>-2.5370370370370376E-2</v>
      </c>
      <c r="CU14" s="641">
        <v>3.3333333333333548E-3</v>
      </c>
      <c r="CV14" s="639">
        <v>-2.2037037037037022E-2</v>
      </c>
      <c r="CW14" s="636" t="e">
        <v>#NUM!</v>
      </c>
      <c r="CX14" s="636" t="e">
        <v>#NUM!</v>
      </c>
      <c r="CY14" s="643">
        <v>278.70967741935482</v>
      </c>
      <c r="CZ14" s="688"/>
      <c r="DA14" s="645">
        <v>0.33320601851851844</v>
      </c>
      <c r="DB14" s="645">
        <v>1.7939814814814825E-2</v>
      </c>
      <c r="DC14" s="1190"/>
      <c r="DD14" s="646">
        <v>120</v>
      </c>
      <c r="DE14" s="647">
        <v>7.9969444444444449</v>
      </c>
      <c r="DF14" s="647">
        <v>0.43055555555555558</v>
      </c>
      <c r="DG14" s="595">
        <v>195</v>
      </c>
      <c r="DH14" s="595">
        <v>-0.7</v>
      </c>
      <c r="DI14" s="648">
        <v>314.3</v>
      </c>
      <c r="DJ14" s="648">
        <v>0</v>
      </c>
      <c r="DK14" s="648">
        <v>0</v>
      </c>
      <c r="DL14" s="648">
        <v>0</v>
      </c>
      <c r="DM14" s="648">
        <v>0</v>
      </c>
      <c r="DN14" s="648">
        <v>0</v>
      </c>
      <c r="DO14" s="648">
        <v>0</v>
      </c>
      <c r="DP14" s="648">
        <v>0</v>
      </c>
      <c r="DQ14" s="649" t="e">
        <v>#DIV/0!</v>
      </c>
    </row>
    <row r="15" spans="1:121" hidden="1">
      <c r="A15" s="611" t="s">
        <v>0</v>
      </c>
      <c r="B15" s="612">
        <v>120</v>
      </c>
      <c r="C15" s="716" t="s">
        <v>47</v>
      </c>
      <c r="D15" s="716"/>
      <c r="E15" s="716"/>
      <c r="F15" s="716"/>
      <c r="G15" s="614" t="s">
        <v>0</v>
      </c>
      <c r="H15" s="614"/>
      <c r="I15" s="614"/>
      <c r="J15" s="614"/>
      <c r="K15" s="614"/>
      <c r="L15" s="615"/>
      <c r="M15" s="615"/>
      <c r="N15" s="615"/>
      <c r="O15" s="615"/>
      <c r="P15" s="615"/>
      <c r="Q15" s="615"/>
      <c r="R15" s="616"/>
      <c r="S15" s="617"/>
      <c r="T15" s="616" t="s">
        <v>0</v>
      </c>
      <c r="U15" s="616" t="s">
        <v>0</v>
      </c>
      <c r="V15" s="616" t="s">
        <v>0</v>
      </c>
      <c r="W15" s="625"/>
      <c r="X15" s="625"/>
      <c r="Y15" s="625"/>
      <c r="Z15" s="625"/>
      <c r="AA15" s="625"/>
      <c r="AB15" s="625"/>
      <c r="AC15" s="625"/>
      <c r="AD15" s="625"/>
      <c r="AE15" s="625"/>
      <c r="AF15" s="625"/>
      <c r="AG15" s="625"/>
      <c r="AH15" s="625"/>
      <c r="AI15" s="625"/>
      <c r="AJ15" s="625"/>
      <c r="AK15" s="625"/>
      <c r="AL15" s="625"/>
      <c r="AM15" s="625"/>
      <c r="AN15" s="625"/>
      <c r="AO15" s="625"/>
      <c r="AP15" s="625"/>
      <c r="AQ15" s="625"/>
      <c r="AR15" s="625"/>
      <c r="AS15" s="625"/>
      <c r="AT15" s="625"/>
      <c r="AU15" s="625"/>
      <c r="AV15" s="625"/>
      <c r="AW15" s="625"/>
      <c r="AX15" s="625"/>
      <c r="AY15" s="625"/>
      <c r="AZ15" s="625"/>
      <c r="BA15" s="625"/>
      <c r="BB15" s="625"/>
      <c r="BC15" s="625"/>
      <c r="BD15" s="625"/>
      <c r="BE15" s="625"/>
      <c r="BF15" s="625"/>
      <c r="BG15" s="625"/>
      <c r="BH15" s="625"/>
      <c r="BI15" s="625"/>
      <c r="BJ15" s="625"/>
      <c r="BK15" s="625"/>
      <c r="BL15" s="625"/>
      <c r="BM15" s="625"/>
      <c r="BN15" s="625"/>
      <c r="BO15" s="625"/>
      <c r="BP15" s="625"/>
      <c r="BQ15" s="625"/>
      <c r="BR15" s="625"/>
      <c r="BS15" s="625"/>
      <c r="BT15" s="625"/>
      <c r="BU15" s="625"/>
      <c r="BV15" s="625"/>
      <c r="BW15" s="625"/>
      <c r="BX15" s="625"/>
      <c r="BY15" s="625"/>
      <c r="BZ15" s="625"/>
      <c r="CA15" s="625"/>
      <c r="CB15" s="625"/>
      <c r="CC15" s="625"/>
      <c r="CD15" s="625"/>
      <c r="CE15" s="625"/>
      <c r="CF15" s="625"/>
      <c r="CG15" s="625"/>
      <c r="CH15" s="625"/>
      <c r="CI15" s="625"/>
      <c r="CJ15" s="625"/>
      <c r="CK15" s="625"/>
      <c r="CL15" s="625"/>
      <c r="CM15" s="625"/>
      <c r="CN15" s="625"/>
      <c r="CO15" s="625"/>
      <c r="CP15" s="625"/>
      <c r="CQ15" s="625"/>
      <c r="CR15" s="625"/>
      <c r="CS15" s="625"/>
      <c r="CT15" s="625"/>
      <c r="CU15" s="625"/>
      <c r="CV15" s="625"/>
      <c r="CW15" s="625"/>
      <c r="CX15" s="625"/>
      <c r="CY15" s="625"/>
      <c r="CZ15" s="625"/>
      <c r="DA15" s="620" t="s">
        <v>0</v>
      </c>
      <c r="DB15" s="612">
        <v>120</v>
      </c>
      <c r="DC15" s="1191"/>
      <c r="DD15" s="625">
        <v>0.79166666666666663</v>
      </c>
      <c r="DE15" s="625"/>
      <c r="DF15" s="626"/>
      <c r="DG15" s="626"/>
      <c r="DH15" s="626"/>
      <c r="DI15" s="626"/>
      <c r="DJ15" s="626"/>
      <c r="DK15" s="626"/>
      <c r="DL15" s="626"/>
      <c r="DM15" s="626"/>
      <c r="DN15" s="626"/>
      <c r="DO15" s="626"/>
      <c r="DP15" s="626"/>
      <c r="DQ15" s="627"/>
    </row>
    <row r="16" spans="1:121" s="345" customFormat="1" hidden="1">
      <c r="A16" s="628">
        <v>1</v>
      </c>
      <c r="B16" s="629" t="s">
        <v>48</v>
      </c>
      <c r="C16" s="676"/>
      <c r="D16" s="677"/>
      <c r="E16" s="721"/>
      <c r="F16" s="630"/>
      <c r="G16" s="678"/>
      <c r="H16" s="678"/>
      <c r="I16" s="678"/>
      <c r="J16" s="678"/>
      <c r="K16" s="678"/>
      <c r="L16" s="722"/>
      <c r="M16" s="722"/>
      <c r="N16" s="722"/>
      <c r="O16" s="722"/>
      <c r="P16" s="722"/>
      <c r="Q16" s="722"/>
      <c r="R16" s="723"/>
      <c r="S16" s="723"/>
      <c r="T16" s="723"/>
      <c r="U16" s="724"/>
      <c r="V16" s="724"/>
      <c r="W16" s="632">
        <v>0.3125</v>
      </c>
      <c r="X16" s="1095" t="s">
        <v>5597</v>
      </c>
      <c r="Y16" s="1095" t="s">
        <v>5598</v>
      </c>
      <c r="Z16" s="1095" t="s">
        <v>5635</v>
      </c>
      <c r="AA16" s="1188">
        <v>112245</v>
      </c>
      <c r="AB16" s="683" t="s">
        <v>5636</v>
      </c>
      <c r="AC16" s="1095" t="s">
        <v>5601</v>
      </c>
      <c r="AD16" s="1095" t="s">
        <v>5602</v>
      </c>
      <c r="AE16" s="1095" t="s">
        <v>5637</v>
      </c>
      <c r="AF16" s="1188">
        <v>101226</v>
      </c>
      <c r="AG16" s="683" t="s">
        <v>5638</v>
      </c>
      <c r="AH16" s="634">
        <v>0.16163194444444445</v>
      </c>
      <c r="AI16" s="641">
        <v>-4.883101851851851E-2</v>
      </c>
      <c r="AJ16" s="634">
        <v>0.11280092592592594</v>
      </c>
      <c r="AK16" s="636">
        <v>7.7336197636949509</v>
      </c>
      <c r="AL16" s="636">
        <v>11.081469320746974</v>
      </c>
      <c r="AM16" s="637">
        <v>0.44613425925925926</v>
      </c>
      <c r="AN16" s="1095" t="s">
        <v>5597</v>
      </c>
      <c r="AO16" s="1095" t="s">
        <v>5598</v>
      </c>
      <c r="AP16" s="1095" t="s">
        <v>5635</v>
      </c>
      <c r="AQ16" s="1188">
        <v>112245</v>
      </c>
      <c r="AR16" s="683" t="s">
        <v>5636</v>
      </c>
      <c r="AS16" s="1095" t="s">
        <v>5601</v>
      </c>
      <c r="AT16" s="1095" t="s">
        <v>5602</v>
      </c>
      <c r="AU16" s="1095" t="s">
        <v>5637</v>
      </c>
      <c r="AV16" s="1188">
        <v>101226</v>
      </c>
      <c r="AW16" s="683" t="s">
        <v>5638</v>
      </c>
      <c r="AX16" s="634">
        <v>2.7997685185185195E-2</v>
      </c>
      <c r="AY16" s="641">
        <v>-4.883101851851851E-2</v>
      </c>
      <c r="AZ16" s="634">
        <v>-2.0833333333333315E-2</v>
      </c>
      <c r="BA16" s="636">
        <v>44.646548160396854</v>
      </c>
      <c r="BB16" s="636" t="e">
        <v>#NUM!</v>
      </c>
      <c r="BC16" s="637">
        <v>0.44613425925925926</v>
      </c>
      <c r="BD16" s="1095" t="s">
        <v>5597</v>
      </c>
      <c r="BE16" s="1095" t="s">
        <v>5598</v>
      </c>
      <c r="BF16" s="1095" t="s">
        <v>5635</v>
      </c>
      <c r="BG16" s="1188">
        <v>112245</v>
      </c>
      <c r="BH16" s="683" t="s">
        <v>5636</v>
      </c>
      <c r="BI16" s="1095" t="s">
        <v>5601</v>
      </c>
      <c r="BJ16" s="1095" t="s">
        <v>5602</v>
      </c>
      <c r="BK16" s="1095" t="s">
        <v>5637</v>
      </c>
      <c r="BL16" s="1188">
        <v>101226</v>
      </c>
      <c r="BM16" s="683" t="s">
        <v>5638</v>
      </c>
      <c r="BN16" s="639">
        <v>2.7997685185185195E-2</v>
      </c>
      <c r="BO16" s="635">
        <v>-4.883101851851851E-2</v>
      </c>
      <c r="BP16" s="639">
        <v>-2.0833333333333315E-2</v>
      </c>
      <c r="BQ16" s="636">
        <v>29.764365440264573</v>
      </c>
      <c r="BR16" s="636" t="e">
        <v>#NUM!</v>
      </c>
      <c r="BS16" s="637">
        <v>0.45307870370370373</v>
      </c>
      <c r="BT16" s="1095" t="s">
        <v>5603</v>
      </c>
      <c r="BU16" s="1095" t="s">
        <v>5605</v>
      </c>
      <c r="BV16" s="1095" t="s">
        <v>5639</v>
      </c>
      <c r="BW16" s="1188">
        <v>141528</v>
      </c>
      <c r="BX16" s="683" t="s">
        <v>5640</v>
      </c>
      <c r="BY16" s="1095" t="s">
        <v>5601</v>
      </c>
      <c r="BZ16" s="1095" t="s">
        <v>5602</v>
      </c>
      <c r="CA16" s="1095" t="s">
        <v>5637</v>
      </c>
      <c r="CB16" s="1188">
        <v>101226</v>
      </c>
      <c r="CC16" s="683" t="s">
        <v>5638</v>
      </c>
      <c r="CD16" s="639">
        <v>0.14099537037037035</v>
      </c>
      <c r="CE16" s="641">
        <v>-0.16877314814814814</v>
      </c>
      <c r="CF16" s="639">
        <v>-2.777777777777779E-2</v>
      </c>
      <c r="CG16" s="636">
        <v>0</v>
      </c>
      <c r="CH16" s="636" t="e">
        <v>#NUM!</v>
      </c>
      <c r="CI16" s="637">
        <v>0.45307870370370373</v>
      </c>
      <c r="CJ16" s="1095" t="s">
        <v>5601</v>
      </c>
      <c r="CK16" s="1095" t="s">
        <v>5609</v>
      </c>
      <c r="CL16" s="1095" t="s">
        <v>5641</v>
      </c>
      <c r="CM16" s="1188">
        <v>101718</v>
      </c>
      <c r="CN16" s="683" t="s">
        <v>5642</v>
      </c>
      <c r="CO16" s="1095" t="s">
        <v>5601</v>
      </c>
      <c r="CP16" s="1095" t="s">
        <v>5619</v>
      </c>
      <c r="CQ16" s="1095" t="s">
        <v>5643</v>
      </c>
      <c r="CR16" s="1188">
        <v>102390</v>
      </c>
      <c r="CS16" s="683" t="s">
        <v>5644</v>
      </c>
      <c r="CT16" s="639">
        <v>-2.4398148148148169E-2</v>
      </c>
      <c r="CU16" s="641">
        <v>5.0000000000000044E-3</v>
      </c>
      <c r="CV16" s="639">
        <v>-1.9398148148148164E-2</v>
      </c>
      <c r="CW16" s="636" t="e">
        <v>#NUM!</v>
      </c>
      <c r="CX16" s="636" t="e">
        <v>#NUM!</v>
      </c>
      <c r="CY16" s="643">
        <v>263.73626373626371</v>
      </c>
      <c r="CZ16" s="644"/>
      <c r="DA16" s="645">
        <v>0.33422453703703703</v>
      </c>
      <c r="DB16" s="645">
        <v>1.8958333333333355E-2</v>
      </c>
      <c r="DC16" s="1189"/>
      <c r="DD16" s="646">
        <v>120</v>
      </c>
      <c r="DE16" s="647">
        <v>8.0213888888888896</v>
      </c>
      <c r="DF16" s="647">
        <v>0.45500000000000002</v>
      </c>
      <c r="DG16" s="595">
        <v>200</v>
      </c>
      <c r="DH16" s="595">
        <v>0</v>
      </c>
      <c r="DI16" s="648">
        <v>320</v>
      </c>
      <c r="DJ16" s="648">
        <v>0</v>
      </c>
      <c r="DK16" s="648">
        <v>0</v>
      </c>
      <c r="DL16" s="648">
        <v>0</v>
      </c>
      <c r="DM16" s="648">
        <v>0</v>
      </c>
      <c r="DN16" s="648">
        <v>0</v>
      </c>
      <c r="DO16" s="648">
        <v>0</v>
      </c>
      <c r="DP16" s="648">
        <v>0</v>
      </c>
      <c r="DQ16" s="649" t="e">
        <v>#DIV/0!</v>
      </c>
    </row>
    <row r="17" spans="1:121" s="345" customFormat="1" hidden="1">
      <c r="A17" s="628">
        <v>2</v>
      </c>
      <c r="B17" s="629" t="s">
        <v>48</v>
      </c>
      <c r="C17" s="676"/>
      <c r="D17" s="677"/>
      <c r="E17" s="721"/>
      <c r="F17" s="630"/>
      <c r="G17" s="678"/>
      <c r="H17" s="678"/>
      <c r="I17" s="678"/>
      <c r="J17" s="678"/>
      <c r="K17" s="678"/>
      <c r="L17" s="722"/>
      <c r="M17" s="722"/>
      <c r="N17" s="722"/>
      <c r="O17" s="722"/>
      <c r="P17" s="722"/>
      <c r="Q17" s="722"/>
      <c r="R17" s="723"/>
      <c r="S17" s="723"/>
      <c r="T17" s="723"/>
      <c r="U17" s="724"/>
      <c r="V17" s="724"/>
      <c r="W17" s="632">
        <v>0.3125</v>
      </c>
      <c r="X17" s="1095" t="s">
        <v>5597</v>
      </c>
      <c r="Y17" s="1095" t="s">
        <v>5598</v>
      </c>
      <c r="Z17" s="1095" t="s">
        <v>5645</v>
      </c>
      <c r="AA17" s="1188">
        <v>112246</v>
      </c>
      <c r="AB17" s="683" t="s">
        <v>5646</v>
      </c>
      <c r="AC17" s="1095" t="s">
        <v>5601</v>
      </c>
      <c r="AD17" s="1095" t="s">
        <v>5602</v>
      </c>
      <c r="AE17" s="1095" t="s">
        <v>5647</v>
      </c>
      <c r="AF17" s="1188">
        <v>101227</v>
      </c>
      <c r="AG17" s="683" t="s">
        <v>5648</v>
      </c>
      <c r="AH17" s="634">
        <v>0.16164351851851855</v>
      </c>
      <c r="AI17" s="641">
        <v>-4.8831018518518565E-2</v>
      </c>
      <c r="AJ17" s="634">
        <v>0.11281249999999998</v>
      </c>
      <c r="AK17" s="636">
        <v>7.7330660174710006</v>
      </c>
      <c r="AL17" s="636">
        <v>11.0803324099723</v>
      </c>
      <c r="AM17" s="637">
        <v>0.4461458333333333</v>
      </c>
      <c r="AN17" s="1095" t="s">
        <v>5597</v>
      </c>
      <c r="AO17" s="1095" t="s">
        <v>5598</v>
      </c>
      <c r="AP17" s="1095" t="s">
        <v>5645</v>
      </c>
      <c r="AQ17" s="1188">
        <v>112246</v>
      </c>
      <c r="AR17" s="683" t="s">
        <v>5646</v>
      </c>
      <c r="AS17" s="1095" t="s">
        <v>5601</v>
      </c>
      <c r="AT17" s="1095" t="s">
        <v>5602</v>
      </c>
      <c r="AU17" s="1095" t="s">
        <v>5647</v>
      </c>
      <c r="AV17" s="1188">
        <v>101227</v>
      </c>
      <c r="AW17" s="683" t="s">
        <v>5648</v>
      </c>
      <c r="AX17" s="634">
        <v>2.799768518518525E-2</v>
      </c>
      <c r="AY17" s="641">
        <v>-4.8831018518518565E-2</v>
      </c>
      <c r="AZ17" s="634">
        <v>-2.0833333333333315E-2</v>
      </c>
      <c r="BA17" s="636">
        <v>44.646548160396854</v>
      </c>
      <c r="BB17" s="636" t="e">
        <v>#NUM!</v>
      </c>
      <c r="BC17" s="637">
        <v>0.4461458333333333</v>
      </c>
      <c r="BD17" s="1095" t="s">
        <v>5597</v>
      </c>
      <c r="BE17" s="1095" t="s">
        <v>5598</v>
      </c>
      <c r="BF17" s="1095" t="s">
        <v>5645</v>
      </c>
      <c r="BG17" s="1188">
        <v>112246</v>
      </c>
      <c r="BH17" s="683" t="s">
        <v>5646</v>
      </c>
      <c r="BI17" s="1095" t="s">
        <v>5601</v>
      </c>
      <c r="BJ17" s="1095" t="s">
        <v>5602</v>
      </c>
      <c r="BK17" s="1095" t="s">
        <v>5647</v>
      </c>
      <c r="BL17" s="1188">
        <v>101227</v>
      </c>
      <c r="BM17" s="683" t="s">
        <v>5648</v>
      </c>
      <c r="BN17" s="639">
        <v>2.799768518518525E-2</v>
      </c>
      <c r="BO17" s="635">
        <v>-4.8831018518518565E-2</v>
      </c>
      <c r="BP17" s="639">
        <v>-2.0833333333333315E-2</v>
      </c>
      <c r="BQ17" s="636">
        <v>29.764365440264573</v>
      </c>
      <c r="BR17" s="636" t="e">
        <v>#NUM!</v>
      </c>
      <c r="BS17" s="637">
        <v>0.45309027777777777</v>
      </c>
      <c r="BT17" s="1095" t="s">
        <v>5603</v>
      </c>
      <c r="BU17" s="1095" t="s">
        <v>5605</v>
      </c>
      <c r="BV17" s="1095" t="s">
        <v>5649</v>
      </c>
      <c r="BW17" s="1188">
        <v>141529</v>
      </c>
      <c r="BX17" s="683" t="s">
        <v>5650</v>
      </c>
      <c r="BY17" s="1095" t="s">
        <v>5601</v>
      </c>
      <c r="BZ17" s="1095" t="s">
        <v>5602</v>
      </c>
      <c r="CA17" s="1095" t="s">
        <v>5647</v>
      </c>
      <c r="CB17" s="1188">
        <v>101227</v>
      </c>
      <c r="CC17" s="683" t="s">
        <v>5648</v>
      </c>
      <c r="CD17" s="639">
        <v>0.14099537037037035</v>
      </c>
      <c r="CE17" s="641">
        <v>-0.16877314814814814</v>
      </c>
      <c r="CF17" s="639">
        <v>-2.777777777777779E-2</v>
      </c>
      <c r="CG17" s="636">
        <v>0</v>
      </c>
      <c r="CH17" s="636" t="e">
        <v>#NUM!</v>
      </c>
      <c r="CI17" s="637">
        <v>0.45309027777777777</v>
      </c>
      <c r="CJ17" s="1095" t="s">
        <v>5601</v>
      </c>
      <c r="CK17" s="1095" t="s">
        <v>5609</v>
      </c>
      <c r="CL17" s="1095" t="s">
        <v>5651</v>
      </c>
      <c r="CM17" s="1188">
        <v>101760</v>
      </c>
      <c r="CN17" s="683" t="s">
        <v>5652</v>
      </c>
      <c r="CO17" s="1095" t="s">
        <v>5601</v>
      </c>
      <c r="CP17" s="1095" t="s">
        <v>5629</v>
      </c>
      <c r="CQ17" s="1095" t="s">
        <v>5653</v>
      </c>
      <c r="CR17" s="1188">
        <v>102488</v>
      </c>
      <c r="CS17" s="683" t="s">
        <v>5654</v>
      </c>
      <c r="CT17" s="639">
        <v>-2.3923611111111076E-2</v>
      </c>
      <c r="CU17" s="641">
        <v>5.1851851851851816E-3</v>
      </c>
      <c r="CV17" s="639">
        <v>-1.8738425925925895E-2</v>
      </c>
      <c r="CW17" s="636" t="e">
        <v>#NUM!</v>
      </c>
      <c r="CX17" s="636" t="e">
        <v>#NUM!</v>
      </c>
      <c r="CY17" s="643">
        <v>257.14285714285711</v>
      </c>
      <c r="CZ17" s="644"/>
      <c r="DA17" s="645">
        <v>0.33471064814814833</v>
      </c>
      <c r="DB17" s="645">
        <v>1.9444444444444486E-2</v>
      </c>
      <c r="DC17" s="1189"/>
      <c r="DD17" s="646">
        <v>120</v>
      </c>
      <c r="DE17" s="647">
        <v>8.0330555555555563</v>
      </c>
      <c r="DF17" s="647">
        <v>0.46666666666666667</v>
      </c>
      <c r="DG17" s="595">
        <v>195</v>
      </c>
      <c r="DH17" s="595">
        <v>-0.7</v>
      </c>
      <c r="DI17" s="648">
        <v>314.3</v>
      </c>
      <c r="DJ17" s="648">
        <v>0</v>
      </c>
      <c r="DK17" s="648">
        <v>0</v>
      </c>
      <c r="DL17" s="648">
        <v>0</v>
      </c>
      <c r="DM17" s="648">
        <v>0</v>
      </c>
      <c r="DN17" s="648">
        <v>0</v>
      </c>
      <c r="DO17" s="648">
        <v>0</v>
      </c>
      <c r="DP17" s="648">
        <v>0</v>
      </c>
      <c r="DQ17" s="649" t="e">
        <v>#DIV/0!</v>
      </c>
    </row>
    <row r="18" spans="1:121">
      <c r="A18" s="730" t="s">
        <v>0</v>
      </c>
      <c r="B18" s="731">
        <v>80</v>
      </c>
      <c r="C18" s="1649" t="s">
        <v>49</v>
      </c>
      <c r="D18" s="1650"/>
      <c r="E18" s="1650"/>
      <c r="F18" s="1651"/>
      <c r="G18" s="733" t="s">
        <v>0</v>
      </c>
      <c r="H18" s="733"/>
      <c r="I18" s="733"/>
      <c r="J18" s="733"/>
      <c r="K18" s="733"/>
      <c r="L18" s="734"/>
      <c r="M18" s="734"/>
      <c r="N18" s="734"/>
      <c r="O18" s="734"/>
      <c r="P18" s="734"/>
      <c r="Q18" s="734"/>
      <c r="R18" s="735"/>
      <c r="S18" s="736"/>
      <c r="T18" s="735" t="s">
        <v>0</v>
      </c>
      <c r="U18" s="735" t="s">
        <v>0</v>
      </c>
      <c r="V18" s="735" t="s">
        <v>0</v>
      </c>
      <c r="W18" s="737"/>
      <c r="X18" s="733" t="s">
        <v>0</v>
      </c>
      <c r="Y18" s="733" t="s">
        <v>0</v>
      </c>
      <c r="Z18" s="733" t="s">
        <v>0</v>
      </c>
      <c r="AA18" s="733" t="s">
        <v>0</v>
      </c>
      <c r="AB18" s="733" t="s">
        <v>0</v>
      </c>
      <c r="AC18" s="733" t="s">
        <v>0</v>
      </c>
      <c r="AD18" s="733" t="s">
        <v>0</v>
      </c>
      <c r="AE18" s="733" t="s">
        <v>0</v>
      </c>
      <c r="AF18" s="733" t="s">
        <v>0</v>
      </c>
      <c r="AG18" s="733" t="s">
        <v>0</v>
      </c>
      <c r="AH18" s="733" t="s">
        <v>0</v>
      </c>
      <c r="AI18" s="733" t="s">
        <v>0</v>
      </c>
      <c r="AJ18" s="733" t="s">
        <v>0</v>
      </c>
      <c r="AK18" s="733" t="s">
        <v>0</v>
      </c>
      <c r="AL18" s="733" t="s">
        <v>0</v>
      </c>
      <c r="AM18" s="733" t="s">
        <v>0</v>
      </c>
      <c r="AN18" s="733" t="s">
        <v>0</v>
      </c>
      <c r="AO18" s="733" t="s">
        <v>0</v>
      </c>
      <c r="AP18" s="733" t="s">
        <v>0</v>
      </c>
      <c r="AQ18" s="733" t="s">
        <v>0</v>
      </c>
      <c r="AR18" s="733" t="s">
        <v>0</v>
      </c>
      <c r="AS18" s="733" t="s">
        <v>0</v>
      </c>
      <c r="AT18" s="733" t="s">
        <v>0</v>
      </c>
      <c r="AU18" s="733" t="s">
        <v>0</v>
      </c>
      <c r="AV18" s="733" t="s">
        <v>0</v>
      </c>
      <c r="AW18" s="733" t="s">
        <v>0</v>
      </c>
      <c r="AX18" s="733" t="s">
        <v>0</v>
      </c>
      <c r="AY18" s="733" t="s">
        <v>0</v>
      </c>
      <c r="AZ18" s="733" t="s">
        <v>0</v>
      </c>
      <c r="BA18" s="733" t="s">
        <v>0</v>
      </c>
      <c r="BB18" s="733" t="s">
        <v>0</v>
      </c>
      <c r="BC18" s="733" t="s">
        <v>0</v>
      </c>
      <c r="BD18" s="733" t="s">
        <v>0</v>
      </c>
      <c r="BE18" s="733" t="s">
        <v>0</v>
      </c>
      <c r="BF18" s="733" t="s">
        <v>0</v>
      </c>
      <c r="BG18" s="733" t="s">
        <v>0</v>
      </c>
      <c r="BH18" s="733" t="s">
        <v>0</v>
      </c>
      <c r="BI18" s="733" t="s">
        <v>0</v>
      </c>
      <c r="BJ18" s="733" t="s">
        <v>0</v>
      </c>
      <c r="BK18" s="733" t="s">
        <v>0</v>
      </c>
      <c r="BL18" s="733" t="s">
        <v>0</v>
      </c>
      <c r="BM18" s="733" t="s">
        <v>0</v>
      </c>
      <c r="BN18" s="733" t="s">
        <v>0</v>
      </c>
      <c r="BO18" s="733" t="s">
        <v>0</v>
      </c>
      <c r="BP18" s="733" t="s">
        <v>0</v>
      </c>
      <c r="BQ18" s="733" t="s">
        <v>0</v>
      </c>
      <c r="BR18" s="733" t="s">
        <v>0</v>
      </c>
      <c r="BS18" s="733" t="s">
        <v>0</v>
      </c>
      <c r="BT18" s="733" t="s">
        <v>0</v>
      </c>
      <c r="BU18" s="733" t="s">
        <v>0</v>
      </c>
      <c r="BV18" s="733" t="s">
        <v>0</v>
      </c>
      <c r="BW18" s="733" t="s">
        <v>0</v>
      </c>
      <c r="BX18" s="733" t="s">
        <v>0</v>
      </c>
      <c r="BY18" s="733" t="s">
        <v>0</v>
      </c>
      <c r="BZ18" s="733" t="s">
        <v>0</v>
      </c>
      <c r="CA18" s="733" t="s">
        <v>0</v>
      </c>
      <c r="CB18" s="733" t="s">
        <v>0</v>
      </c>
      <c r="CC18" s="733" t="s">
        <v>0</v>
      </c>
      <c r="CD18" s="733" t="s">
        <v>0</v>
      </c>
      <c r="CE18" s="733" t="s">
        <v>0</v>
      </c>
      <c r="CF18" s="733" t="s">
        <v>0</v>
      </c>
      <c r="CG18" s="733" t="s">
        <v>0</v>
      </c>
      <c r="CH18" s="733" t="s">
        <v>0</v>
      </c>
      <c r="CI18" s="733" t="s">
        <v>0</v>
      </c>
      <c r="CJ18" s="733" t="s">
        <v>0</v>
      </c>
      <c r="CK18" s="733" t="s">
        <v>0</v>
      </c>
      <c r="CL18" s="733" t="s">
        <v>0</v>
      </c>
      <c r="CM18" s="733" t="s">
        <v>0</v>
      </c>
      <c r="CN18" s="733" t="s">
        <v>0</v>
      </c>
      <c r="CO18" s="733" t="s">
        <v>0</v>
      </c>
      <c r="CP18" s="733" t="s">
        <v>0</v>
      </c>
      <c r="CQ18" s="733" t="s">
        <v>0</v>
      </c>
      <c r="CR18" s="733" t="s">
        <v>0</v>
      </c>
      <c r="CS18" s="733" t="s">
        <v>0</v>
      </c>
      <c r="CT18" s="733" t="s">
        <v>0</v>
      </c>
      <c r="CU18" s="733" t="s">
        <v>0</v>
      </c>
      <c r="CV18" s="733" t="s">
        <v>0</v>
      </c>
      <c r="CW18" s="733" t="s">
        <v>0</v>
      </c>
      <c r="CX18" s="733" t="s">
        <v>0</v>
      </c>
      <c r="CY18" s="733" t="s">
        <v>0</v>
      </c>
      <c r="CZ18" s="731"/>
      <c r="DA18" s="741" t="s">
        <v>0</v>
      </c>
      <c r="DB18" s="731">
        <v>80</v>
      </c>
      <c r="DC18" s="1189"/>
      <c r="DD18" s="1192" t="s">
        <v>4424</v>
      </c>
      <c r="DE18" s="737"/>
      <c r="DF18" s="748"/>
      <c r="DG18" s="748"/>
      <c r="DH18" s="748"/>
      <c r="DI18" s="748"/>
      <c r="DJ18" s="748"/>
      <c r="DK18" s="748"/>
      <c r="DL18" s="748"/>
      <c r="DM18" s="748"/>
      <c r="DN18" s="748"/>
      <c r="DO18" s="748"/>
      <c r="DP18" s="748"/>
      <c r="DQ18" s="749"/>
    </row>
    <row r="19" spans="1:121" s="345" customFormat="1">
      <c r="A19" s="628">
        <v>1</v>
      </c>
      <c r="B19" s="629">
        <v>80</v>
      </c>
      <c r="C19" s="751">
        <v>331</v>
      </c>
      <c r="D19" s="1144" t="s">
        <v>5424</v>
      </c>
      <c r="E19" s="1144" t="s">
        <v>5425</v>
      </c>
      <c r="F19" s="751"/>
      <c r="G19" s="1331"/>
      <c r="H19" s="1331"/>
      <c r="I19" s="1331"/>
      <c r="J19" s="1331"/>
      <c r="K19" s="1331"/>
      <c r="L19" s="1331"/>
      <c r="M19" s="1331"/>
      <c r="N19" s="1331"/>
      <c r="O19" s="1331"/>
      <c r="P19" s="1331"/>
      <c r="Q19" s="1331"/>
      <c r="R19" s="1331"/>
      <c r="S19" s="1331"/>
      <c r="T19" s="1331"/>
      <c r="U19" s="682"/>
      <c r="V19" s="682"/>
      <c r="W19" s="632">
        <v>0.39583333333333331</v>
      </c>
      <c r="X19" s="1095" t="s">
        <v>5597</v>
      </c>
      <c r="Y19" s="1095" t="s">
        <v>5624</v>
      </c>
      <c r="Z19" s="1095" t="s">
        <v>5635</v>
      </c>
      <c r="AA19" s="1193" t="s">
        <v>5407</v>
      </c>
      <c r="AB19" s="683" t="s">
        <v>5655</v>
      </c>
      <c r="AC19" s="1095" t="s">
        <v>5597</v>
      </c>
      <c r="AD19" s="1095" t="s">
        <v>5656</v>
      </c>
      <c r="AE19" s="1095" t="s">
        <v>5617</v>
      </c>
      <c r="AF19" s="1193" t="s">
        <v>5426</v>
      </c>
      <c r="AG19" s="683" t="s">
        <v>5657</v>
      </c>
      <c r="AH19" s="634">
        <v>6.3020833333333304E-2</v>
      </c>
      <c r="AI19" s="634">
        <v>1.1111111111111738E-3</v>
      </c>
      <c r="AJ19" s="634">
        <v>6.4131944444444478E-2</v>
      </c>
      <c r="AK19" s="636">
        <v>19.834710743801654</v>
      </c>
      <c r="AL19" s="636">
        <v>19.491066594477534</v>
      </c>
      <c r="AM19" s="1094">
        <v>0.48079861111111111</v>
      </c>
      <c r="AN19" s="1095" t="s">
        <v>5602</v>
      </c>
      <c r="AO19" s="1095" t="s">
        <v>5658</v>
      </c>
      <c r="AP19" s="1095" t="s">
        <v>5659</v>
      </c>
      <c r="AQ19" s="1193" t="s">
        <v>5427</v>
      </c>
      <c r="AR19" s="683" t="s">
        <v>5660</v>
      </c>
      <c r="AS19" s="1095" t="s">
        <v>5613</v>
      </c>
      <c r="AT19" s="1095" t="s">
        <v>5661</v>
      </c>
      <c r="AU19" s="1095" t="s">
        <v>5661</v>
      </c>
      <c r="AV19" s="1193" t="s">
        <v>5428</v>
      </c>
      <c r="AW19" s="683" t="s">
        <v>5662</v>
      </c>
      <c r="AX19" s="1097">
        <v>5.9513888888888866E-2</v>
      </c>
      <c r="AY19" s="1097">
        <v>2.0601851851852482E-3</v>
      </c>
      <c r="AZ19" s="1097">
        <v>6.1574074074074114E-2</v>
      </c>
      <c r="BA19" s="636">
        <v>21.003500583430569</v>
      </c>
      <c r="BB19" s="636">
        <v>20.300751879699249</v>
      </c>
      <c r="BC19" s="1099">
        <v>0.56320601851851859</v>
      </c>
      <c r="BD19" s="1095" t="s">
        <v>5605</v>
      </c>
      <c r="BE19" s="1095" t="s">
        <v>5661</v>
      </c>
      <c r="BF19" s="1095" t="s">
        <v>5597</v>
      </c>
      <c r="BG19" s="1193" t="s">
        <v>5429</v>
      </c>
      <c r="BH19" s="683" t="s">
        <v>5663</v>
      </c>
      <c r="BI19" s="1095" t="s">
        <v>5605</v>
      </c>
      <c r="BJ19" s="1095" t="s">
        <v>5664</v>
      </c>
      <c r="BK19" s="1095" t="s">
        <v>5601</v>
      </c>
      <c r="BL19" s="1193" t="s">
        <v>5430</v>
      </c>
      <c r="BM19" s="683" t="s">
        <v>5665</v>
      </c>
      <c r="BN19" s="1097">
        <v>6.2615740740740722E-2</v>
      </c>
      <c r="BO19" s="1097">
        <v>5.5439814814814969E-3</v>
      </c>
      <c r="BP19" s="1097">
        <v>6.8159722222222219E-2</v>
      </c>
      <c r="BQ19" s="636">
        <v>13.308687615526802</v>
      </c>
      <c r="BR19" s="636">
        <v>12.226184411614875</v>
      </c>
      <c r="BS19" s="1099">
        <v>0.65219907407407418</v>
      </c>
      <c r="BT19" s="1095" t="s">
        <v>5666</v>
      </c>
      <c r="BU19" s="1095" t="s">
        <v>5666</v>
      </c>
      <c r="BV19" s="1095" t="s">
        <v>5666</v>
      </c>
      <c r="BW19" s="1193"/>
      <c r="BX19" s="683" t="s">
        <v>5667</v>
      </c>
      <c r="BY19" s="1095" t="s">
        <v>5666</v>
      </c>
      <c r="BZ19" s="1095" t="s">
        <v>5666</v>
      </c>
      <c r="CA19" s="1095" t="s">
        <v>5666</v>
      </c>
      <c r="CB19" s="1193"/>
      <c r="CC19" s="683" t="s">
        <v>5667</v>
      </c>
      <c r="CD19" s="1101" t="e">
        <v>#VALUE!</v>
      </c>
      <c r="CE19" s="1097" t="e">
        <v>#VALUE!</v>
      </c>
      <c r="CF19" s="1101" t="e">
        <v>#VALUE!</v>
      </c>
      <c r="CG19" s="636" t="e">
        <v>#VALUE!</v>
      </c>
      <c r="CH19" s="636" t="e">
        <v>#VALUE!</v>
      </c>
      <c r="CI19" s="1099" t="e">
        <v>#VALUE!</v>
      </c>
      <c r="CJ19" s="1095" t="s">
        <v>5666</v>
      </c>
      <c r="CK19" s="1095" t="s">
        <v>5666</v>
      </c>
      <c r="CL19" s="1095" t="s">
        <v>5666</v>
      </c>
      <c r="CM19" s="1193"/>
      <c r="CN19" s="683" t="s">
        <v>5667</v>
      </c>
      <c r="CO19" s="1095" t="s">
        <v>5666</v>
      </c>
      <c r="CP19" s="1095" t="s">
        <v>5666</v>
      </c>
      <c r="CQ19" s="1095" t="s">
        <v>5666</v>
      </c>
      <c r="CR19" s="1193"/>
      <c r="CS19" s="683" t="s">
        <v>5667</v>
      </c>
      <c r="CT19" s="639" t="e">
        <v>#VALUE!</v>
      </c>
      <c r="CU19" s="634" t="e">
        <v>#VALUE!</v>
      </c>
      <c r="CV19" s="639" t="e">
        <v>#VALUE!</v>
      </c>
      <c r="CW19" s="636" t="e">
        <v>#VALUE!</v>
      </c>
      <c r="CX19" s="636" t="e">
        <v>#VALUE!</v>
      </c>
      <c r="CY19" s="643">
        <v>17.194029850746265</v>
      </c>
      <c r="CZ19" s="644"/>
      <c r="DA19" s="645">
        <v>0.18515046296296289</v>
      </c>
      <c r="DB19" s="645">
        <v>0.19386574074074081</v>
      </c>
      <c r="DC19" s="1189"/>
      <c r="DD19" s="646">
        <v>80</v>
      </c>
      <c r="DE19" s="647">
        <v>4.4436111111111112</v>
      </c>
      <c r="DF19" s="647">
        <v>4.6527777777777786</v>
      </c>
      <c r="DG19" s="595">
        <v>200</v>
      </c>
      <c r="DH19" s="595">
        <v>0</v>
      </c>
      <c r="DI19" s="648">
        <v>280</v>
      </c>
      <c r="DJ19" s="648">
        <v>280</v>
      </c>
      <c r="DK19" s="648">
        <v>280</v>
      </c>
      <c r="DL19" s="648">
        <v>280</v>
      </c>
      <c r="DM19" s="648">
        <v>280</v>
      </c>
      <c r="DN19" s="648">
        <v>280</v>
      </c>
      <c r="DO19" s="648">
        <v>280</v>
      </c>
      <c r="DP19" s="648">
        <v>280</v>
      </c>
      <c r="DQ19" s="649">
        <v>280</v>
      </c>
    </row>
    <row r="20" spans="1:121" s="345" customFormat="1">
      <c r="A20" s="628">
        <v>2</v>
      </c>
      <c r="B20" s="629">
        <v>80</v>
      </c>
      <c r="C20" s="751">
        <v>330</v>
      </c>
      <c r="D20" s="1144" t="s">
        <v>4283</v>
      </c>
      <c r="E20" s="1144" t="s">
        <v>102</v>
      </c>
      <c r="F20" s="751"/>
      <c r="G20" s="1157"/>
      <c r="H20" s="1157"/>
      <c r="I20" s="1157"/>
      <c r="J20" s="1157"/>
      <c r="K20" s="1157"/>
      <c r="L20" s="1157"/>
      <c r="M20" s="1157"/>
      <c r="N20" s="1157"/>
      <c r="O20" s="1157"/>
      <c r="P20" s="1157"/>
      <c r="Q20" s="1157"/>
      <c r="R20" s="1157"/>
      <c r="S20" s="1157"/>
      <c r="T20" s="1157"/>
      <c r="U20" s="682"/>
      <c r="V20" s="682"/>
      <c r="W20" s="632">
        <v>0.39583333333333331</v>
      </c>
      <c r="X20" s="1095" t="s">
        <v>5597</v>
      </c>
      <c r="Y20" s="1095" t="s">
        <v>5601</v>
      </c>
      <c r="Z20" s="1095" t="s">
        <v>5613</v>
      </c>
      <c r="AA20" s="1193" t="s">
        <v>5413</v>
      </c>
      <c r="AB20" s="683" t="s">
        <v>5668</v>
      </c>
      <c r="AC20" s="1095" t="s">
        <v>5597</v>
      </c>
      <c r="AD20" s="1095" t="s">
        <v>5605</v>
      </c>
      <c r="AE20" s="1095" t="s">
        <v>5615</v>
      </c>
      <c r="AF20" s="1193" t="s">
        <v>5414</v>
      </c>
      <c r="AG20" s="683" t="s">
        <v>5669</v>
      </c>
      <c r="AH20" s="634">
        <v>6.959490740740748E-2</v>
      </c>
      <c r="AI20" s="634">
        <v>3.7847222222221477E-3</v>
      </c>
      <c r="AJ20" s="634">
        <v>7.3379629629629628E-2</v>
      </c>
      <c r="AK20" s="636">
        <v>17.961084317312491</v>
      </c>
      <c r="AL20" s="636">
        <v>17.034700315457414</v>
      </c>
      <c r="AM20" s="1094">
        <v>0.49004629629629626</v>
      </c>
      <c r="AN20" s="1095" t="s">
        <v>5613</v>
      </c>
      <c r="AO20" s="1095" t="s">
        <v>5670</v>
      </c>
      <c r="AP20" s="1095" t="s">
        <v>5670</v>
      </c>
      <c r="AQ20" s="1193" t="s">
        <v>5415</v>
      </c>
      <c r="AR20" s="683" t="s">
        <v>5671</v>
      </c>
      <c r="AS20" s="1095" t="s">
        <v>5613</v>
      </c>
      <c r="AT20" s="1095" t="s">
        <v>5649</v>
      </c>
      <c r="AU20" s="1095" t="s">
        <v>5672</v>
      </c>
      <c r="AV20" s="1193" t="s">
        <v>5590</v>
      </c>
      <c r="AW20" s="683" t="s">
        <v>5673</v>
      </c>
      <c r="AX20" s="1097">
        <v>6.9270833333333393E-2</v>
      </c>
      <c r="AY20" s="1097">
        <v>2.5578703703703631E-3</v>
      </c>
      <c r="AZ20" s="1097">
        <v>7.1828703703703756E-2</v>
      </c>
      <c r="BA20" s="636">
        <v>18.045112781954888</v>
      </c>
      <c r="BB20" s="636">
        <v>17.402513696422815</v>
      </c>
      <c r="BC20" s="1099">
        <v>0.58270833333333338</v>
      </c>
      <c r="BD20" s="1095" t="s">
        <v>5605</v>
      </c>
      <c r="BE20" s="1095" t="s">
        <v>5617</v>
      </c>
      <c r="BF20" s="1095" t="s">
        <v>5659</v>
      </c>
      <c r="BG20" s="1193" t="s">
        <v>5416</v>
      </c>
      <c r="BH20" s="683" t="s">
        <v>5674</v>
      </c>
      <c r="BI20" s="1095" t="s">
        <v>5605</v>
      </c>
      <c r="BJ20" s="1095" t="s">
        <v>5637</v>
      </c>
      <c r="BK20" s="1095" t="s">
        <v>5675</v>
      </c>
      <c r="BL20" s="1193" t="s">
        <v>5417</v>
      </c>
      <c r="BM20" s="683" t="s">
        <v>5676</v>
      </c>
      <c r="BN20" s="1097">
        <v>5.6909722222222237E-2</v>
      </c>
      <c r="BO20" s="1097">
        <v>3.4953703703702876E-3</v>
      </c>
      <c r="BP20" s="1097">
        <v>6.0405092592592524E-2</v>
      </c>
      <c r="BQ20" s="636">
        <v>14.643075045759609</v>
      </c>
      <c r="BR20" s="636">
        <v>13.795746311553938</v>
      </c>
      <c r="BS20" s="1099">
        <v>0.66394675925925928</v>
      </c>
      <c r="BT20" s="1095" t="s">
        <v>5666</v>
      </c>
      <c r="BU20" s="1095" t="s">
        <v>5666</v>
      </c>
      <c r="BV20" s="1095" t="s">
        <v>5666</v>
      </c>
      <c r="BW20" s="1193"/>
      <c r="BX20" s="683" t="s">
        <v>5667</v>
      </c>
      <c r="BY20" s="1095" t="s">
        <v>5666</v>
      </c>
      <c r="BZ20" s="1095" t="s">
        <v>5666</v>
      </c>
      <c r="CA20" s="1095" t="s">
        <v>5666</v>
      </c>
      <c r="CB20" s="1193"/>
      <c r="CC20" s="683" t="s">
        <v>5667</v>
      </c>
      <c r="CD20" s="1101" t="e">
        <v>#VALUE!</v>
      </c>
      <c r="CE20" s="1097" t="e">
        <v>#VALUE!</v>
      </c>
      <c r="CF20" s="1101" t="e">
        <v>#VALUE!</v>
      </c>
      <c r="CG20" s="636" t="e">
        <v>#VALUE!</v>
      </c>
      <c r="CH20" s="636" t="e">
        <v>#VALUE!</v>
      </c>
      <c r="CI20" s="1099" t="e">
        <v>#VALUE!</v>
      </c>
      <c r="CJ20" s="1095" t="s">
        <v>5666</v>
      </c>
      <c r="CK20" s="1095" t="s">
        <v>5666</v>
      </c>
      <c r="CL20" s="1095" t="s">
        <v>5666</v>
      </c>
      <c r="CM20" s="1193"/>
      <c r="CN20" s="683" t="s">
        <v>5667</v>
      </c>
      <c r="CO20" s="1095" t="s">
        <v>5666</v>
      </c>
      <c r="CP20" s="1095" t="s">
        <v>5666</v>
      </c>
      <c r="CQ20" s="1095" t="s">
        <v>5666</v>
      </c>
      <c r="CR20" s="1193"/>
      <c r="CS20" s="683" t="s">
        <v>5667</v>
      </c>
      <c r="CT20" s="639" t="e">
        <v>#VALUE!</v>
      </c>
      <c r="CU20" s="634" t="e">
        <v>#VALUE!</v>
      </c>
      <c r="CV20" s="639" t="e">
        <v>#VALUE!</v>
      </c>
      <c r="CW20" s="636" t="e">
        <v>#VALUE!</v>
      </c>
      <c r="CX20" s="636" t="e">
        <v>#VALUE!</v>
      </c>
      <c r="CY20" s="643">
        <v>16.211652124964818</v>
      </c>
      <c r="CZ20" s="644"/>
      <c r="DA20" s="645">
        <v>0.19577546296296311</v>
      </c>
      <c r="DB20" s="645">
        <v>0.20561342592592591</v>
      </c>
      <c r="DC20" s="1189"/>
      <c r="DD20" s="646">
        <v>80</v>
      </c>
      <c r="DE20" s="647">
        <v>4.6986111111111111</v>
      </c>
      <c r="DF20" s="647">
        <v>4.9347222222222227</v>
      </c>
      <c r="DG20" s="595">
        <v>195</v>
      </c>
      <c r="DH20" s="595">
        <v>-19.866666666666667</v>
      </c>
      <c r="DI20" s="648">
        <v>255.13333333333333</v>
      </c>
      <c r="DJ20" s="648">
        <v>255.13333333333333</v>
      </c>
      <c r="DK20" s="648">
        <v>255.13333333333333</v>
      </c>
      <c r="DL20" s="648">
        <v>255.13333333333333</v>
      </c>
      <c r="DM20" s="648">
        <v>255.13333333333333</v>
      </c>
      <c r="DN20" s="648">
        <v>255.13333333333333</v>
      </c>
      <c r="DO20" s="648">
        <v>255.13333333333333</v>
      </c>
      <c r="DP20" s="648">
        <v>255.13333333333333</v>
      </c>
      <c r="DQ20" s="649">
        <v>255.13333333333333</v>
      </c>
    </row>
    <row r="21" spans="1:121" s="345" customFormat="1">
      <c r="A21" s="628">
        <v>3</v>
      </c>
      <c r="B21" s="629">
        <v>80</v>
      </c>
      <c r="C21" s="751">
        <v>320</v>
      </c>
      <c r="D21" s="1144" t="s">
        <v>4322</v>
      </c>
      <c r="E21" s="1144" t="s">
        <v>223</v>
      </c>
      <c r="F21" s="726"/>
      <c r="G21" s="632"/>
      <c r="H21" s="1095"/>
      <c r="I21" s="1095"/>
      <c r="J21" s="1095"/>
      <c r="K21" s="1193"/>
      <c r="L21" s="683"/>
      <c r="M21" s="1095"/>
      <c r="N21" s="1095"/>
      <c r="O21" s="1095"/>
      <c r="P21" s="1193"/>
      <c r="Q21" s="683"/>
      <c r="R21" s="634"/>
      <c r="S21" s="635"/>
      <c r="T21" s="634"/>
      <c r="U21" s="682"/>
      <c r="V21" s="682"/>
      <c r="W21" s="632">
        <v>0.39583333333333331</v>
      </c>
      <c r="X21" s="1095" t="s">
        <v>5597</v>
      </c>
      <c r="Y21" s="1095" t="s">
        <v>5664</v>
      </c>
      <c r="Z21" s="1095" t="s">
        <v>5677</v>
      </c>
      <c r="AA21" s="1193" t="s">
        <v>5401</v>
      </c>
      <c r="AB21" s="683" t="s">
        <v>5678</v>
      </c>
      <c r="AC21" s="1095" t="s">
        <v>5597</v>
      </c>
      <c r="AD21" s="1095" t="s">
        <v>5605</v>
      </c>
      <c r="AE21" s="1095" t="s">
        <v>5637</v>
      </c>
      <c r="AF21" s="1193" t="s">
        <v>5402</v>
      </c>
      <c r="AG21" s="683" t="s">
        <v>5679</v>
      </c>
      <c r="AH21" s="634">
        <v>6.9097222222222254E-2</v>
      </c>
      <c r="AI21" s="634">
        <v>4.1203703703703298E-3</v>
      </c>
      <c r="AJ21" s="634">
        <v>7.3217592592592584E-2</v>
      </c>
      <c r="AK21" s="636">
        <v>18.090452261306535</v>
      </c>
      <c r="AL21" s="636">
        <v>17.072399620613343</v>
      </c>
      <c r="AM21" s="1094">
        <v>0.48988425925925921</v>
      </c>
      <c r="AN21" s="1095" t="s">
        <v>5613</v>
      </c>
      <c r="AO21" s="1095" t="s">
        <v>5647</v>
      </c>
      <c r="AP21" s="1095" t="s">
        <v>5680</v>
      </c>
      <c r="AQ21" s="1193" t="s">
        <v>5403</v>
      </c>
      <c r="AR21" s="683" t="s">
        <v>5681</v>
      </c>
      <c r="AS21" s="1095" t="s">
        <v>5613</v>
      </c>
      <c r="AT21" s="1095" t="s">
        <v>5682</v>
      </c>
      <c r="AU21" s="1095" t="s">
        <v>5680</v>
      </c>
      <c r="AV21" s="1193" t="s">
        <v>5404</v>
      </c>
      <c r="AW21" s="683" t="s">
        <v>5683</v>
      </c>
      <c r="AX21" s="1097">
        <v>7.0578703703703727E-2</v>
      </c>
      <c r="AY21" s="1097">
        <v>3.4722222222222099E-3</v>
      </c>
      <c r="AZ21" s="1097">
        <v>7.4050925925925937E-2</v>
      </c>
      <c r="BA21" s="636">
        <v>17.710724827812395</v>
      </c>
      <c r="BB21" s="636">
        <v>16.880275085964364</v>
      </c>
      <c r="BC21" s="1099">
        <v>0.58476851851851852</v>
      </c>
      <c r="BD21" s="1095" t="s">
        <v>5605</v>
      </c>
      <c r="BE21" s="1095" t="s">
        <v>5670</v>
      </c>
      <c r="BF21" s="1095" t="s">
        <v>5684</v>
      </c>
      <c r="BG21" s="1193" t="s">
        <v>5405</v>
      </c>
      <c r="BH21" s="683" t="s">
        <v>5685</v>
      </c>
      <c r="BI21" s="1095" t="s">
        <v>5605</v>
      </c>
      <c r="BJ21" s="1095" t="s">
        <v>5599</v>
      </c>
      <c r="BK21" s="1095" t="s">
        <v>5635</v>
      </c>
      <c r="BL21" s="1193" t="s">
        <v>5406</v>
      </c>
      <c r="BM21" s="683" t="s">
        <v>5686</v>
      </c>
      <c r="BN21" s="1097">
        <v>5.7997685185185222E-2</v>
      </c>
      <c r="BO21" s="1097">
        <v>5.6712962962962576E-3</v>
      </c>
      <c r="BP21" s="1097">
        <v>6.3668981481481479E-2</v>
      </c>
      <c r="BQ21" s="636">
        <v>14.368389543005389</v>
      </c>
      <c r="BR21" s="636">
        <v>13.088529358298493</v>
      </c>
      <c r="BS21" s="1099">
        <v>0.66927083333333337</v>
      </c>
      <c r="BT21" s="1095" t="s">
        <v>5666</v>
      </c>
      <c r="BU21" s="1095" t="s">
        <v>5666</v>
      </c>
      <c r="BV21" s="1095" t="s">
        <v>5666</v>
      </c>
      <c r="BW21" s="1193"/>
      <c r="BX21" s="683" t="s">
        <v>5667</v>
      </c>
      <c r="BY21" s="1095" t="s">
        <v>5666</v>
      </c>
      <c r="BZ21" s="1095" t="s">
        <v>5666</v>
      </c>
      <c r="CA21" s="1095" t="s">
        <v>5666</v>
      </c>
      <c r="CB21" s="1193"/>
      <c r="CC21" s="683" t="s">
        <v>5667</v>
      </c>
      <c r="CD21" s="1101" t="e">
        <v>#VALUE!</v>
      </c>
      <c r="CE21" s="1097" t="e">
        <v>#VALUE!</v>
      </c>
      <c r="CF21" s="1101" t="e">
        <v>#VALUE!</v>
      </c>
      <c r="CG21" s="636" t="e">
        <v>#VALUE!</v>
      </c>
      <c r="CH21" s="636" t="e">
        <v>#VALUE!</v>
      </c>
      <c r="CI21" s="1099" t="e">
        <v>#VALUE!</v>
      </c>
      <c r="CJ21" s="1095" t="s">
        <v>5666</v>
      </c>
      <c r="CK21" s="1095" t="s">
        <v>5666</v>
      </c>
      <c r="CL21" s="1095" t="s">
        <v>5666</v>
      </c>
      <c r="CM21" s="1193"/>
      <c r="CN21" s="683" t="s">
        <v>5667</v>
      </c>
      <c r="CO21" s="1095" t="s">
        <v>5666</v>
      </c>
      <c r="CP21" s="1095" t="s">
        <v>5666</v>
      </c>
      <c r="CQ21" s="1095" t="s">
        <v>5666</v>
      </c>
      <c r="CR21" s="1193"/>
      <c r="CS21" s="683" t="s">
        <v>5667</v>
      </c>
      <c r="CT21" s="639" t="e">
        <v>#VALUE!</v>
      </c>
      <c r="CU21" s="634" t="e">
        <v>#VALUE!</v>
      </c>
      <c r="CV21" s="639" t="e">
        <v>#VALUE!</v>
      </c>
      <c r="CW21" s="636" t="e">
        <v>#VALUE!</v>
      </c>
      <c r="CX21" s="636" t="e">
        <v>#VALUE!</v>
      </c>
      <c r="CY21" s="643">
        <v>15.802469135802468</v>
      </c>
      <c r="CZ21" s="644"/>
      <c r="DA21" s="645">
        <v>0.1976736111111112</v>
      </c>
      <c r="DB21" s="645">
        <v>0.2109375</v>
      </c>
      <c r="DC21" s="1189"/>
      <c r="DD21" s="646">
        <v>80</v>
      </c>
      <c r="DE21" s="647">
        <v>4.7441666666666666</v>
      </c>
      <c r="DF21" s="647">
        <v>5.0625</v>
      </c>
      <c r="DG21" s="595">
        <v>190</v>
      </c>
      <c r="DH21" s="595">
        <v>-24.4</v>
      </c>
      <c r="DI21" s="648">
        <v>245.6</v>
      </c>
      <c r="DJ21" s="648">
        <v>245.6</v>
      </c>
      <c r="DK21" s="648">
        <v>245.6</v>
      </c>
      <c r="DL21" s="648">
        <v>245.6</v>
      </c>
      <c r="DM21" s="648">
        <v>245.6</v>
      </c>
      <c r="DN21" s="648">
        <v>245.6</v>
      </c>
      <c r="DO21" s="648">
        <v>245.6</v>
      </c>
      <c r="DP21" s="648">
        <v>245.6</v>
      </c>
      <c r="DQ21" s="649">
        <v>245.60000000000005</v>
      </c>
    </row>
    <row r="22" spans="1:121" s="345" customFormat="1">
      <c r="A22" s="628">
        <v>4</v>
      </c>
      <c r="B22" s="629">
        <v>80</v>
      </c>
      <c r="C22" s="751">
        <v>337</v>
      </c>
      <c r="D22" s="1144" t="s">
        <v>5438</v>
      </c>
      <c r="E22" s="1144" t="s">
        <v>4143</v>
      </c>
      <c r="F22" s="751"/>
      <c r="G22" s="1157"/>
      <c r="H22" s="1157"/>
      <c r="I22" s="1157"/>
      <c r="J22" s="1157"/>
      <c r="K22" s="1157"/>
      <c r="L22" s="1157"/>
      <c r="M22" s="1157"/>
      <c r="N22" s="1157"/>
      <c r="O22" s="1157"/>
      <c r="P22" s="1157"/>
      <c r="Q22" s="1157"/>
      <c r="R22" s="1157"/>
      <c r="S22" s="1157"/>
      <c r="T22" s="1157"/>
      <c r="U22" s="682"/>
      <c r="V22" s="682"/>
      <c r="W22" s="632">
        <v>0.39583333333333331</v>
      </c>
      <c r="X22" s="1095" t="s">
        <v>5597</v>
      </c>
      <c r="Y22" s="1095" t="s">
        <v>5664</v>
      </c>
      <c r="Z22" s="1095" t="s">
        <v>5677</v>
      </c>
      <c r="AA22" s="1193" t="s">
        <v>5401</v>
      </c>
      <c r="AB22" s="683" t="s">
        <v>5678</v>
      </c>
      <c r="AC22" s="1095" t="s">
        <v>5597</v>
      </c>
      <c r="AD22" s="1095" t="s">
        <v>5603</v>
      </c>
      <c r="AE22" s="1095" t="s">
        <v>5619</v>
      </c>
      <c r="AF22" s="1193" t="s">
        <v>5439</v>
      </c>
      <c r="AG22" s="683" t="s">
        <v>5687</v>
      </c>
      <c r="AH22" s="634">
        <v>6.9097222222222254E-2</v>
      </c>
      <c r="AI22" s="634">
        <v>3.3912037037036602E-3</v>
      </c>
      <c r="AJ22" s="634">
        <v>7.2488425925925914E-2</v>
      </c>
      <c r="AK22" s="636">
        <v>18.090452261306535</v>
      </c>
      <c r="AL22" s="636">
        <v>17.244132205013571</v>
      </c>
      <c r="AM22" s="1094">
        <v>0.48915509259259254</v>
      </c>
      <c r="AN22" s="1095" t="s">
        <v>5613</v>
      </c>
      <c r="AO22" s="1095" t="s">
        <v>5647</v>
      </c>
      <c r="AP22" s="1095" t="s">
        <v>5656</v>
      </c>
      <c r="AQ22" s="1193" t="s">
        <v>5440</v>
      </c>
      <c r="AR22" s="683" t="s">
        <v>5688</v>
      </c>
      <c r="AS22" s="1095" t="s">
        <v>5613</v>
      </c>
      <c r="AT22" s="1095" t="s">
        <v>5677</v>
      </c>
      <c r="AU22" s="1095" t="s">
        <v>5645</v>
      </c>
      <c r="AV22" s="1193" t="s">
        <v>5441</v>
      </c>
      <c r="AW22" s="683" t="s">
        <v>5689</v>
      </c>
      <c r="AX22" s="1097">
        <v>7.1284722222222208E-2</v>
      </c>
      <c r="AY22" s="1097">
        <v>2.5925925925927018E-3</v>
      </c>
      <c r="AZ22" s="1097">
        <v>7.3877314814814909E-2</v>
      </c>
      <c r="BA22" s="636">
        <v>17.535314174378961</v>
      </c>
      <c r="BB22" s="636">
        <v>16.919943600187999</v>
      </c>
      <c r="BC22" s="1099">
        <v>0.58386574074074082</v>
      </c>
      <c r="BD22" s="1095" t="s">
        <v>5605</v>
      </c>
      <c r="BE22" s="1095" t="s">
        <v>5670</v>
      </c>
      <c r="BF22" s="1095" t="s">
        <v>5635</v>
      </c>
      <c r="BG22" s="1193" t="s">
        <v>5442</v>
      </c>
      <c r="BH22" s="683" t="s">
        <v>5690</v>
      </c>
      <c r="BI22" s="1095" t="s">
        <v>5605</v>
      </c>
      <c r="BJ22" s="1095" t="s">
        <v>5691</v>
      </c>
      <c r="BK22" s="1095" t="s">
        <v>5675</v>
      </c>
      <c r="BL22" s="1193" t="s">
        <v>5443</v>
      </c>
      <c r="BM22" s="683" t="s">
        <v>5692</v>
      </c>
      <c r="BN22" s="1097">
        <v>5.901620370370364E-2</v>
      </c>
      <c r="BO22" s="1097">
        <v>7.1759259259259744E-3</v>
      </c>
      <c r="BP22" s="1097">
        <v>6.6192129629629615E-2</v>
      </c>
      <c r="BQ22" s="636">
        <v>14.12041576779761</v>
      </c>
      <c r="BR22" s="636">
        <v>12.589613568805735</v>
      </c>
      <c r="BS22" s="1099">
        <v>0.67089120370370381</v>
      </c>
      <c r="BT22" s="1095" t="s">
        <v>5666</v>
      </c>
      <c r="BU22" s="1095" t="s">
        <v>5666</v>
      </c>
      <c r="BV22" s="1095" t="s">
        <v>5666</v>
      </c>
      <c r="BW22" s="1193"/>
      <c r="BX22" s="683" t="s">
        <v>5667</v>
      </c>
      <c r="BY22" s="1095" t="s">
        <v>5666</v>
      </c>
      <c r="BZ22" s="1095" t="s">
        <v>5666</v>
      </c>
      <c r="CA22" s="1095" t="s">
        <v>5666</v>
      </c>
      <c r="CB22" s="1193"/>
      <c r="CC22" s="683" t="s">
        <v>5667</v>
      </c>
      <c r="CD22" s="1101" t="e">
        <v>#VALUE!</v>
      </c>
      <c r="CE22" s="1097" t="e">
        <v>#VALUE!</v>
      </c>
      <c r="CF22" s="1101" t="e">
        <v>#VALUE!</v>
      </c>
      <c r="CG22" s="636" t="e">
        <v>#VALUE!</v>
      </c>
      <c r="CH22" s="636" t="e">
        <v>#VALUE!</v>
      </c>
      <c r="CI22" s="1099" t="e">
        <v>#VALUE!</v>
      </c>
      <c r="CJ22" s="1095" t="s">
        <v>5666</v>
      </c>
      <c r="CK22" s="1095" t="s">
        <v>5666</v>
      </c>
      <c r="CL22" s="1095" t="s">
        <v>5666</v>
      </c>
      <c r="CM22" s="1193"/>
      <c r="CN22" s="683" t="s">
        <v>5667</v>
      </c>
      <c r="CO22" s="1095" t="s">
        <v>5666</v>
      </c>
      <c r="CP22" s="1095" t="s">
        <v>5666</v>
      </c>
      <c r="CQ22" s="1095" t="s">
        <v>5666</v>
      </c>
      <c r="CR22" s="1193"/>
      <c r="CS22" s="683" t="s">
        <v>5667</v>
      </c>
      <c r="CT22" s="639" t="e">
        <v>#VALUE!</v>
      </c>
      <c r="CU22" s="634" t="e">
        <v>#VALUE!</v>
      </c>
      <c r="CV22" s="639" t="e">
        <v>#VALUE!</v>
      </c>
      <c r="CW22" s="636" t="e">
        <v>#VALUE!</v>
      </c>
      <c r="CX22" s="636" t="e">
        <v>#VALUE!</v>
      </c>
      <c r="CY22" s="643">
        <v>15.682003811598149</v>
      </c>
      <c r="CZ22" s="644"/>
      <c r="DA22" s="645">
        <v>0.1993981481481481</v>
      </c>
      <c r="DB22" s="645">
        <v>0.21255787037037044</v>
      </c>
      <c r="DC22" s="1189"/>
      <c r="DD22" s="646">
        <v>80</v>
      </c>
      <c r="DE22" s="647">
        <v>4.7855555555555558</v>
      </c>
      <c r="DF22" s="647">
        <v>5.1013888888888888</v>
      </c>
      <c r="DG22" s="595">
        <v>185</v>
      </c>
      <c r="DH22" s="595">
        <v>-24.566666666666666</v>
      </c>
      <c r="DI22" s="648">
        <v>240.43333333333334</v>
      </c>
      <c r="DJ22" s="648">
        <v>240.43333333333334</v>
      </c>
      <c r="DK22" s="648">
        <v>240.43333333333334</v>
      </c>
      <c r="DL22" s="648">
        <v>240.43333333333334</v>
      </c>
      <c r="DM22" s="648">
        <v>240.43333333333334</v>
      </c>
      <c r="DN22" s="648">
        <v>240.43333333333334</v>
      </c>
      <c r="DO22" s="648">
        <v>240.43333333333334</v>
      </c>
      <c r="DP22" s="648">
        <v>240.43333333333334</v>
      </c>
      <c r="DQ22" s="649">
        <v>240.43333333333334</v>
      </c>
    </row>
    <row r="23" spans="1:121" s="345" customFormat="1">
      <c r="A23" s="628">
        <v>5</v>
      </c>
      <c r="B23" s="629">
        <v>80</v>
      </c>
      <c r="C23" s="751">
        <v>309</v>
      </c>
      <c r="D23" s="1144" t="s">
        <v>654</v>
      </c>
      <c r="E23" s="1144" t="s">
        <v>655</v>
      </c>
      <c r="F23" s="726"/>
      <c r="G23" s="1157"/>
      <c r="H23" s="1157"/>
      <c r="I23" s="1157"/>
      <c r="J23" s="1157"/>
      <c r="K23" s="1157"/>
      <c r="L23" s="1157"/>
      <c r="M23" s="1157"/>
      <c r="N23" s="1157"/>
      <c r="O23" s="1157"/>
      <c r="P23" s="1157"/>
      <c r="Q23" s="1157"/>
      <c r="R23" s="1157"/>
      <c r="S23" s="1157"/>
      <c r="T23" s="1157"/>
      <c r="U23" s="682"/>
      <c r="V23" s="682"/>
      <c r="W23" s="632">
        <v>0.39583333333333331</v>
      </c>
      <c r="X23" s="1095" t="s">
        <v>5597</v>
      </c>
      <c r="Y23" s="1095" t="s">
        <v>5624</v>
      </c>
      <c r="Z23" s="1095" t="s">
        <v>5635</v>
      </c>
      <c r="AA23" s="1193" t="s">
        <v>5407</v>
      </c>
      <c r="AB23" s="683" t="s">
        <v>5655</v>
      </c>
      <c r="AC23" s="1095" t="s">
        <v>5597</v>
      </c>
      <c r="AD23" s="1095" t="s">
        <v>5680</v>
      </c>
      <c r="AE23" s="1095" t="s">
        <v>5597</v>
      </c>
      <c r="AF23" s="1193" t="s">
        <v>5408</v>
      </c>
      <c r="AG23" s="683" t="s">
        <v>5693</v>
      </c>
      <c r="AH23" s="634">
        <v>6.3020833333333304E-2</v>
      </c>
      <c r="AI23" s="634">
        <v>2.3842592592592804E-3</v>
      </c>
      <c r="AJ23" s="634">
        <v>6.5405092592592584E-2</v>
      </c>
      <c r="AK23" s="636">
        <v>19.834710743801654</v>
      </c>
      <c r="AL23" s="636">
        <v>19.111661652804813</v>
      </c>
      <c r="AM23" s="1094">
        <v>0.48207175925925921</v>
      </c>
      <c r="AN23" s="1095" t="s">
        <v>5613</v>
      </c>
      <c r="AO23" s="1095" t="s">
        <v>5675</v>
      </c>
      <c r="AP23" s="1095" t="s">
        <v>5624</v>
      </c>
      <c r="AQ23" s="1193" t="s">
        <v>5409</v>
      </c>
      <c r="AR23" s="683" t="s">
        <v>5694</v>
      </c>
      <c r="AS23" s="1095" t="s">
        <v>5613</v>
      </c>
      <c r="AT23" s="1095" t="s">
        <v>5621</v>
      </c>
      <c r="AU23" s="1095" t="s">
        <v>5641</v>
      </c>
      <c r="AV23" s="1193" t="s">
        <v>5410</v>
      </c>
      <c r="AW23" s="683" t="s">
        <v>5695</v>
      </c>
      <c r="AX23" s="1097">
        <v>6.3067129629629737E-2</v>
      </c>
      <c r="AY23" s="1097">
        <v>2.2916666666665808E-3</v>
      </c>
      <c r="AZ23" s="1097">
        <v>6.5358796296296318E-2</v>
      </c>
      <c r="BA23" s="636">
        <v>19.820150486327769</v>
      </c>
      <c r="BB23" s="636">
        <v>19.125199220825216</v>
      </c>
      <c r="BC23" s="1099">
        <v>0.5682638888888889</v>
      </c>
      <c r="BD23" s="1095" t="s">
        <v>5605</v>
      </c>
      <c r="BE23" s="1095" t="s">
        <v>5647</v>
      </c>
      <c r="BF23" s="1095" t="s">
        <v>5670</v>
      </c>
      <c r="BG23" s="1193" t="s">
        <v>5411</v>
      </c>
      <c r="BH23" s="683" t="s">
        <v>5696</v>
      </c>
      <c r="BI23" s="1095" t="s">
        <v>5605</v>
      </c>
      <c r="BJ23" s="1095" t="s">
        <v>5684</v>
      </c>
      <c r="BK23" s="1095" t="s">
        <v>5697</v>
      </c>
      <c r="BL23" s="1193" t="s">
        <v>5412</v>
      </c>
      <c r="BM23" s="683" t="s">
        <v>5698</v>
      </c>
      <c r="BN23" s="1097">
        <v>7.5775462962962892E-2</v>
      </c>
      <c r="BO23" s="1097">
        <v>5.7638888888889017E-3</v>
      </c>
      <c r="BP23" s="1097">
        <v>8.1539351851851793E-2</v>
      </c>
      <c r="BQ23" s="636">
        <v>10.997403390866046</v>
      </c>
      <c r="BR23" s="636">
        <v>10.220014194464159</v>
      </c>
      <c r="BS23" s="1099">
        <v>0.67063657407407407</v>
      </c>
      <c r="BT23" s="1095" t="s">
        <v>5666</v>
      </c>
      <c r="BU23" s="1095" t="s">
        <v>5666</v>
      </c>
      <c r="BV23" s="1095" t="s">
        <v>5666</v>
      </c>
      <c r="BW23" s="1193"/>
      <c r="BX23" s="683" t="s">
        <v>5667</v>
      </c>
      <c r="BY23" s="1095" t="s">
        <v>5666</v>
      </c>
      <c r="BZ23" s="1095" t="s">
        <v>5666</v>
      </c>
      <c r="CA23" s="1095" t="s">
        <v>5666</v>
      </c>
      <c r="CB23" s="1193"/>
      <c r="CC23" s="683" t="s">
        <v>5667</v>
      </c>
      <c r="CD23" s="1101" t="e">
        <v>#VALUE!</v>
      </c>
      <c r="CE23" s="1097" t="e">
        <v>#VALUE!</v>
      </c>
      <c r="CF23" s="1101" t="e">
        <v>#VALUE!</v>
      </c>
      <c r="CG23" s="636" t="e">
        <v>#VALUE!</v>
      </c>
      <c r="CH23" s="636" t="e">
        <v>#VALUE!</v>
      </c>
      <c r="CI23" s="1099" t="e">
        <v>#VALUE!</v>
      </c>
      <c r="CJ23" s="1095" t="s">
        <v>5666</v>
      </c>
      <c r="CK23" s="1095" t="s">
        <v>5666</v>
      </c>
      <c r="CL23" s="1095" t="s">
        <v>5666</v>
      </c>
      <c r="CM23" s="1193"/>
      <c r="CN23" s="683" t="s">
        <v>5667</v>
      </c>
      <c r="CO23" s="1095" t="s">
        <v>5666</v>
      </c>
      <c r="CP23" s="1095" t="s">
        <v>5666</v>
      </c>
      <c r="CQ23" s="1095" t="s">
        <v>5666</v>
      </c>
      <c r="CR23" s="1193"/>
      <c r="CS23" s="683" t="s">
        <v>5667</v>
      </c>
      <c r="CT23" s="639" t="e">
        <v>#VALUE!</v>
      </c>
      <c r="CU23" s="634" t="e">
        <v>#VALUE!</v>
      </c>
      <c r="CV23" s="639" t="e">
        <v>#VALUE!</v>
      </c>
      <c r="CW23" s="636" t="e">
        <v>#VALUE!</v>
      </c>
      <c r="CX23" s="636" t="e">
        <v>#VALUE!</v>
      </c>
      <c r="CY23" s="643">
        <v>15.700812298969636</v>
      </c>
      <c r="CZ23" s="644"/>
      <c r="DA23" s="645">
        <v>0.20186342592592593</v>
      </c>
      <c r="DB23" s="645">
        <v>0.2123032407407407</v>
      </c>
      <c r="DC23" s="1189"/>
      <c r="DD23" s="646">
        <v>80</v>
      </c>
      <c r="DE23" s="647">
        <v>4.8447222222222219</v>
      </c>
      <c r="DF23" s="647">
        <v>5.0952777777777776</v>
      </c>
      <c r="DG23" s="595">
        <v>180</v>
      </c>
      <c r="DH23" s="595">
        <v>-26.233333333333334</v>
      </c>
      <c r="DI23" s="648">
        <v>233.76666666666665</v>
      </c>
      <c r="DJ23" s="648">
        <v>233.76666666666665</v>
      </c>
      <c r="DK23" s="648">
        <v>233.76666666666665</v>
      </c>
      <c r="DL23" s="648">
        <v>233.76666666666665</v>
      </c>
      <c r="DM23" s="648">
        <v>233.76666666666665</v>
      </c>
      <c r="DN23" s="648">
        <v>233.76666666666665</v>
      </c>
      <c r="DO23" s="648">
        <v>233.76666666666665</v>
      </c>
      <c r="DP23" s="648">
        <v>233.76666666666665</v>
      </c>
      <c r="DQ23" s="649">
        <v>233.76666666666668</v>
      </c>
    </row>
    <row r="24" spans="1:121" s="345" customFormat="1">
      <c r="A24" s="628">
        <v>6</v>
      </c>
      <c r="B24" s="629">
        <v>80</v>
      </c>
      <c r="C24" s="751">
        <v>343</v>
      </c>
      <c r="D24" s="1144" t="s">
        <v>5431</v>
      </c>
      <c r="E24" s="1144" t="s">
        <v>1764</v>
      </c>
      <c r="F24" s="751"/>
      <c r="G24" s="1157"/>
      <c r="H24" s="1157"/>
      <c r="I24" s="1157"/>
      <c r="J24" s="1157"/>
      <c r="K24" s="1157"/>
      <c r="L24" s="1157"/>
      <c r="M24" s="1157"/>
      <c r="N24" s="1157"/>
      <c r="O24" s="1157"/>
      <c r="P24" s="1157"/>
      <c r="Q24" s="1157"/>
      <c r="R24" s="1157"/>
      <c r="S24" s="1157"/>
      <c r="T24" s="1157"/>
      <c r="U24" s="682"/>
      <c r="V24" s="682"/>
      <c r="W24" s="632">
        <v>0.39583333333333331</v>
      </c>
      <c r="X24" s="1095" t="s">
        <v>5597</v>
      </c>
      <c r="Y24" s="1095" t="s">
        <v>5619</v>
      </c>
      <c r="Z24" s="1095" t="s">
        <v>5601</v>
      </c>
      <c r="AA24" s="1193" t="s">
        <v>5432</v>
      </c>
      <c r="AB24" s="683" t="s">
        <v>5699</v>
      </c>
      <c r="AC24" s="1095" t="s">
        <v>5597</v>
      </c>
      <c r="AD24" s="1095" t="s">
        <v>5637</v>
      </c>
      <c r="AE24" s="1095" t="s">
        <v>5700</v>
      </c>
      <c r="AF24" s="1193" t="s">
        <v>5433</v>
      </c>
      <c r="AG24" s="683" t="s">
        <v>5701</v>
      </c>
      <c r="AH24" s="634">
        <v>7.8587962962962998E-2</v>
      </c>
      <c r="AI24" s="634">
        <v>2.4189814814814525E-3</v>
      </c>
      <c r="AJ24" s="634">
        <v>8.1006944444444451E-2</v>
      </c>
      <c r="AK24" s="636">
        <v>15.905743740795288</v>
      </c>
      <c r="AL24" s="636">
        <v>15.430775825117875</v>
      </c>
      <c r="AM24" s="1094">
        <v>0.49767361111111108</v>
      </c>
      <c r="AN24" s="1095" t="s">
        <v>5613</v>
      </c>
      <c r="AO24" s="1095" t="s">
        <v>5629</v>
      </c>
      <c r="AP24" s="1095" t="s">
        <v>5670</v>
      </c>
      <c r="AQ24" s="1193" t="s">
        <v>5434</v>
      </c>
      <c r="AR24" s="683" t="s">
        <v>5702</v>
      </c>
      <c r="AS24" s="1095" t="s">
        <v>5613</v>
      </c>
      <c r="AT24" s="1095" t="s">
        <v>5637</v>
      </c>
      <c r="AU24" s="1095" t="s">
        <v>5602</v>
      </c>
      <c r="AV24" s="1193" t="s">
        <v>5435</v>
      </c>
      <c r="AW24" s="683" t="s">
        <v>5703</v>
      </c>
      <c r="AX24" s="1097">
        <v>6.0949074074074128E-2</v>
      </c>
      <c r="AY24" s="1097">
        <v>1.2384259259259345E-3</v>
      </c>
      <c r="AZ24" s="1097">
        <v>6.2187500000000062E-2</v>
      </c>
      <c r="BA24" s="636">
        <v>20.508925180402585</v>
      </c>
      <c r="BB24" s="636">
        <v>20.100502512562812</v>
      </c>
      <c r="BC24" s="1099">
        <v>0.58069444444444451</v>
      </c>
      <c r="BD24" s="1095" t="s">
        <v>5605</v>
      </c>
      <c r="BE24" s="1095" t="s">
        <v>5704</v>
      </c>
      <c r="BF24" s="1095" t="s">
        <v>5705</v>
      </c>
      <c r="BG24" s="1193" t="s">
        <v>5436</v>
      </c>
      <c r="BH24" s="683" t="s">
        <v>5706</v>
      </c>
      <c r="BI24" s="1095" t="s">
        <v>5605</v>
      </c>
      <c r="BJ24" s="1095" t="s">
        <v>5606</v>
      </c>
      <c r="BK24" s="1095" t="s">
        <v>5707</v>
      </c>
      <c r="BL24" s="1193" t="s">
        <v>5437</v>
      </c>
      <c r="BM24" s="683" t="s">
        <v>5708</v>
      </c>
      <c r="BN24" s="1097">
        <v>6.5914351851851793E-2</v>
      </c>
      <c r="BO24" s="1097">
        <v>2.6851851851851238E-3</v>
      </c>
      <c r="BP24" s="1097">
        <v>6.8599537037036917E-2</v>
      </c>
      <c r="BQ24" s="636">
        <v>12.642669007901668</v>
      </c>
      <c r="BR24" s="636">
        <v>12.147798211574152</v>
      </c>
      <c r="BS24" s="1099">
        <v>0.6701273148148148</v>
      </c>
      <c r="BT24" s="1095" t="s">
        <v>5666</v>
      </c>
      <c r="BU24" s="1095" t="s">
        <v>5666</v>
      </c>
      <c r="BV24" s="1095" t="s">
        <v>5666</v>
      </c>
      <c r="BW24" s="1193"/>
      <c r="BX24" s="683" t="s">
        <v>5667</v>
      </c>
      <c r="BY24" s="1095" t="s">
        <v>5666</v>
      </c>
      <c r="BZ24" s="1095" t="s">
        <v>5666</v>
      </c>
      <c r="CA24" s="1095" t="s">
        <v>5666</v>
      </c>
      <c r="CB24" s="1193"/>
      <c r="CC24" s="683" t="s">
        <v>5667</v>
      </c>
      <c r="CD24" s="1101" t="e">
        <v>#VALUE!</v>
      </c>
      <c r="CE24" s="1097" t="e">
        <v>#VALUE!</v>
      </c>
      <c r="CF24" s="1101" t="e">
        <v>#VALUE!</v>
      </c>
      <c r="CG24" s="636" t="e">
        <v>#VALUE!</v>
      </c>
      <c r="CH24" s="636" t="e">
        <v>#VALUE!</v>
      </c>
      <c r="CI24" s="1099" t="e">
        <v>#VALUE!</v>
      </c>
      <c r="CJ24" s="1095" t="s">
        <v>5666</v>
      </c>
      <c r="CK24" s="1095" t="s">
        <v>5666</v>
      </c>
      <c r="CL24" s="1095" t="s">
        <v>5666</v>
      </c>
      <c r="CM24" s="1193"/>
      <c r="CN24" s="683" t="s">
        <v>5667</v>
      </c>
      <c r="CO24" s="1095" t="s">
        <v>5666</v>
      </c>
      <c r="CP24" s="1095" t="s">
        <v>5666</v>
      </c>
      <c r="CQ24" s="1095" t="s">
        <v>5666</v>
      </c>
      <c r="CR24" s="1193"/>
      <c r="CS24" s="683" t="s">
        <v>5667</v>
      </c>
      <c r="CT24" s="639" t="e">
        <v>#VALUE!</v>
      </c>
      <c r="CU24" s="634" t="e">
        <v>#VALUE!</v>
      </c>
      <c r="CV24" s="639" t="e">
        <v>#VALUE!</v>
      </c>
      <c r="CW24" s="636" t="e">
        <v>#VALUE!</v>
      </c>
      <c r="CX24" s="636" t="e">
        <v>#VALUE!</v>
      </c>
      <c r="CY24" s="643">
        <v>15.738564948904314</v>
      </c>
      <c r="CZ24" s="644"/>
      <c r="DA24" s="645">
        <v>0.20545138888888892</v>
      </c>
      <c r="DB24" s="645">
        <v>0.21179398148148143</v>
      </c>
      <c r="DC24" s="1189"/>
      <c r="DD24" s="646">
        <v>80</v>
      </c>
      <c r="DE24" s="647">
        <v>4.9308333333333341</v>
      </c>
      <c r="DF24" s="647">
        <v>5.0830555555555552</v>
      </c>
      <c r="DG24" s="595">
        <v>175</v>
      </c>
      <c r="DH24" s="595">
        <v>-29.933333333333334</v>
      </c>
      <c r="DI24" s="648">
        <v>225.06666666666666</v>
      </c>
      <c r="DJ24" s="648">
        <v>225.06666666666666</v>
      </c>
      <c r="DK24" s="648">
        <v>225.06666666666666</v>
      </c>
      <c r="DL24" s="648">
        <v>225.06666666666666</v>
      </c>
      <c r="DM24" s="648">
        <v>225.06666666666666</v>
      </c>
      <c r="DN24" s="648">
        <v>225.06666666666666</v>
      </c>
      <c r="DO24" s="648">
        <v>225.06666666666666</v>
      </c>
      <c r="DP24" s="648">
        <v>225.06666666666666</v>
      </c>
      <c r="DQ24" s="649">
        <v>225.06666666666666</v>
      </c>
    </row>
    <row r="25" spans="1:121" s="345" customFormat="1">
      <c r="A25" s="628">
        <v>7</v>
      </c>
      <c r="B25" s="629">
        <v>80</v>
      </c>
      <c r="C25" s="751">
        <v>300</v>
      </c>
      <c r="D25" s="1144" t="s">
        <v>95</v>
      </c>
      <c r="E25" s="1144" t="s">
        <v>96</v>
      </c>
      <c r="F25" s="751"/>
      <c r="G25" s="1157"/>
      <c r="H25" s="1157"/>
      <c r="I25" s="1157"/>
      <c r="J25" s="1157"/>
      <c r="K25" s="1157"/>
      <c r="L25" s="1157"/>
      <c r="M25" s="1157"/>
      <c r="N25" s="1157"/>
      <c r="O25" s="1157"/>
      <c r="P25" s="1157"/>
      <c r="Q25" s="1157"/>
      <c r="R25" s="1157"/>
      <c r="S25" s="1157"/>
      <c r="T25" s="1157"/>
      <c r="U25" s="682"/>
      <c r="V25" s="682"/>
      <c r="W25" s="632">
        <v>0.39583333333333331</v>
      </c>
      <c r="X25" s="1095" t="s">
        <v>5597</v>
      </c>
      <c r="Y25" s="1095" t="s">
        <v>5661</v>
      </c>
      <c r="Z25" s="1095" t="s">
        <v>5609</v>
      </c>
      <c r="AA25" s="1193" t="s">
        <v>5444</v>
      </c>
      <c r="AB25" s="683" t="s">
        <v>5709</v>
      </c>
      <c r="AC25" s="1095" t="s">
        <v>5597</v>
      </c>
      <c r="AD25" s="1095" t="s">
        <v>5672</v>
      </c>
      <c r="AE25" s="1095" t="s">
        <v>5624</v>
      </c>
      <c r="AF25" s="1193" t="s">
        <v>5445</v>
      </c>
      <c r="AG25" s="683" t="s">
        <v>5710</v>
      </c>
      <c r="AH25" s="634">
        <v>6.3391203703703769E-2</v>
      </c>
      <c r="AI25" s="634">
        <v>3.2754629629628829E-3</v>
      </c>
      <c r="AJ25" s="634">
        <v>6.6666666666666652E-2</v>
      </c>
      <c r="AK25" s="636">
        <v>19.718824173817783</v>
      </c>
      <c r="AL25" s="636">
        <v>18.75</v>
      </c>
      <c r="AM25" s="1094">
        <v>0.48333333333333328</v>
      </c>
      <c r="AN25" s="1095" t="s">
        <v>5613</v>
      </c>
      <c r="AO25" s="1095" t="s">
        <v>5656</v>
      </c>
      <c r="AP25" s="1095" t="s">
        <v>5711</v>
      </c>
      <c r="AQ25" s="1193" t="s">
        <v>5446</v>
      </c>
      <c r="AR25" s="683" t="s">
        <v>5712</v>
      </c>
      <c r="AS25" s="1095" t="s">
        <v>5613</v>
      </c>
      <c r="AT25" s="1095" t="s">
        <v>5621</v>
      </c>
      <c r="AU25" s="1095" t="s">
        <v>5705</v>
      </c>
      <c r="AV25" s="1193" t="s">
        <v>5447</v>
      </c>
      <c r="AW25" s="683" t="s">
        <v>5713</v>
      </c>
      <c r="AX25" s="1097">
        <v>6.0324074074074141E-2</v>
      </c>
      <c r="AY25" s="1097">
        <v>3.6458333333333481E-3</v>
      </c>
      <c r="AZ25" s="1097">
        <v>6.3969907407407489E-2</v>
      </c>
      <c r="BA25" s="636">
        <v>20.721412125863392</v>
      </c>
      <c r="BB25" s="636">
        <v>19.540437850551836</v>
      </c>
      <c r="BC25" s="1099">
        <v>0.56813657407407414</v>
      </c>
      <c r="BD25" s="1095" t="s">
        <v>5605</v>
      </c>
      <c r="BE25" s="1095" t="s">
        <v>5700</v>
      </c>
      <c r="BF25" s="1095" t="s">
        <v>5603</v>
      </c>
      <c r="BG25" s="1193" t="s">
        <v>5448</v>
      </c>
      <c r="BH25" s="683" t="s">
        <v>5714</v>
      </c>
      <c r="BI25" s="1095" t="s">
        <v>5605</v>
      </c>
      <c r="BJ25" s="1095" t="s">
        <v>5697</v>
      </c>
      <c r="BK25" s="1095" t="s">
        <v>3856</v>
      </c>
      <c r="BL25" s="1193" t="s">
        <v>5449</v>
      </c>
      <c r="BM25" s="683" t="s">
        <v>5715</v>
      </c>
      <c r="BN25" s="1097">
        <v>8.4108796296296195E-2</v>
      </c>
      <c r="BO25" s="1097">
        <v>2.8009259259259567E-3</v>
      </c>
      <c r="BP25" s="1097">
        <v>8.6909722222222152E-2</v>
      </c>
      <c r="BQ25" s="636">
        <v>9.9078023943855804</v>
      </c>
      <c r="BR25" s="636">
        <v>9.5884938074310817</v>
      </c>
      <c r="BS25" s="1099">
        <v>0.67587962962962966</v>
      </c>
      <c r="BT25" s="1095" t="s">
        <v>5666</v>
      </c>
      <c r="BU25" s="1095" t="s">
        <v>5666</v>
      </c>
      <c r="BV25" s="1095" t="s">
        <v>5666</v>
      </c>
      <c r="BW25" s="1193"/>
      <c r="BX25" s="683" t="s">
        <v>5667</v>
      </c>
      <c r="BY25" s="1095" t="s">
        <v>5666</v>
      </c>
      <c r="BZ25" s="1095" t="s">
        <v>5666</v>
      </c>
      <c r="CA25" s="1095" t="s">
        <v>5666</v>
      </c>
      <c r="CB25" s="1193"/>
      <c r="CC25" s="683" t="s">
        <v>5667</v>
      </c>
      <c r="CD25" s="1101" t="e">
        <v>#VALUE!</v>
      </c>
      <c r="CE25" s="1097" t="e">
        <v>#VALUE!</v>
      </c>
      <c r="CF25" s="1101" t="e">
        <v>#VALUE!</v>
      </c>
      <c r="CG25" s="636" t="e">
        <v>#VALUE!</v>
      </c>
      <c r="CH25" s="636" t="e">
        <v>#VALUE!</v>
      </c>
      <c r="CI25" s="1099" t="e">
        <v>#VALUE!</v>
      </c>
      <c r="CJ25" s="1095" t="s">
        <v>5666</v>
      </c>
      <c r="CK25" s="1095" t="s">
        <v>5666</v>
      </c>
      <c r="CL25" s="1095" t="s">
        <v>5666</v>
      </c>
      <c r="CM25" s="1193"/>
      <c r="CN25" s="683" t="s">
        <v>5667</v>
      </c>
      <c r="CO25" s="1095" t="s">
        <v>5666</v>
      </c>
      <c r="CP25" s="1095" t="s">
        <v>5666</v>
      </c>
      <c r="CQ25" s="1095" t="s">
        <v>5666</v>
      </c>
      <c r="CR25" s="1193"/>
      <c r="CS25" s="683" t="s">
        <v>5667</v>
      </c>
      <c r="CT25" s="639" t="e">
        <v>#VALUE!</v>
      </c>
      <c r="CU25" s="634" t="e">
        <v>#VALUE!</v>
      </c>
      <c r="CV25" s="639" t="e">
        <v>#VALUE!</v>
      </c>
      <c r="CW25" s="636" t="e">
        <v>#VALUE!</v>
      </c>
      <c r="CX25" s="636" t="e">
        <v>#VALUE!</v>
      </c>
      <c r="CY25" s="643">
        <v>15.322409023196425</v>
      </c>
      <c r="CZ25" s="644"/>
      <c r="DA25" s="645">
        <v>0.20782407407407411</v>
      </c>
      <c r="DB25" s="645">
        <v>0.21754629629629629</v>
      </c>
      <c r="DC25" s="1189"/>
      <c r="DD25" s="646">
        <v>80</v>
      </c>
      <c r="DE25" s="647">
        <v>4.9877777777777776</v>
      </c>
      <c r="DF25" s="647">
        <v>5.221111111111111</v>
      </c>
      <c r="DG25" s="595">
        <v>170</v>
      </c>
      <c r="DH25" s="595">
        <v>-38.049999999999997</v>
      </c>
      <c r="DI25" s="648">
        <v>211.95</v>
      </c>
      <c r="DJ25" s="648">
        <v>211.95</v>
      </c>
      <c r="DK25" s="648">
        <v>211.95</v>
      </c>
      <c r="DL25" s="648">
        <v>211.95</v>
      </c>
      <c r="DM25" s="648">
        <v>211.95</v>
      </c>
      <c r="DN25" s="648">
        <v>211.95</v>
      </c>
      <c r="DO25" s="648">
        <v>211.95</v>
      </c>
      <c r="DP25" s="648">
        <v>211.95</v>
      </c>
      <c r="DQ25" s="649">
        <v>211.95000000000005</v>
      </c>
    </row>
    <row r="26" spans="1:121" s="345" customFormat="1">
      <c r="A26" s="628">
        <v>8</v>
      </c>
      <c r="B26" s="629">
        <v>80</v>
      </c>
      <c r="C26" s="751">
        <v>372</v>
      </c>
      <c r="D26" s="1144" t="s">
        <v>107</v>
      </c>
      <c r="E26" s="1144" t="s">
        <v>108</v>
      </c>
      <c r="F26" s="751"/>
      <c r="G26" s="1157"/>
      <c r="H26" s="1157"/>
      <c r="I26" s="1157"/>
      <c r="J26" s="1157"/>
      <c r="K26" s="1157"/>
      <c r="L26" s="1157"/>
      <c r="M26" s="1157"/>
      <c r="N26" s="1157"/>
      <c r="O26" s="1157"/>
      <c r="P26" s="1157"/>
      <c r="Q26" s="1157"/>
      <c r="R26" s="1157"/>
      <c r="S26" s="1157"/>
      <c r="T26" s="1157"/>
      <c r="U26" s="682"/>
      <c r="V26" s="682"/>
      <c r="W26" s="632">
        <v>0.39583333333333331</v>
      </c>
      <c r="X26" s="1095" t="s">
        <v>5597</v>
      </c>
      <c r="Y26" s="1095" t="s">
        <v>5597</v>
      </c>
      <c r="Z26" s="1095" t="s">
        <v>5624</v>
      </c>
      <c r="AA26" s="1193" t="s">
        <v>5451</v>
      </c>
      <c r="AB26" s="683" t="s">
        <v>5716</v>
      </c>
      <c r="AC26" s="1095" t="s">
        <v>5597</v>
      </c>
      <c r="AD26" s="1095" t="s">
        <v>5641</v>
      </c>
      <c r="AE26" s="1095" t="s">
        <v>5659</v>
      </c>
      <c r="AF26" s="1193" t="s">
        <v>5456</v>
      </c>
      <c r="AG26" s="683" t="s">
        <v>5717</v>
      </c>
      <c r="AH26" s="634">
        <v>7.0138888888888917E-2</v>
      </c>
      <c r="AI26" s="634">
        <v>4.8958333333333215E-3</v>
      </c>
      <c r="AJ26" s="634">
        <v>7.5034722222222239E-2</v>
      </c>
      <c r="AK26" s="636">
        <v>17.821782178217823</v>
      </c>
      <c r="AL26" s="636">
        <v>16.658954187875985</v>
      </c>
      <c r="AM26" s="1094">
        <v>0.49170138888888887</v>
      </c>
      <c r="AN26" s="1095" t="s">
        <v>5613</v>
      </c>
      <c r="AO26" s="1095" t="s">
        <v>5598</v>
      </c>
      <c r="AP26" s="1095" t="s">
        <v>5656</v>
      </c>
      <c r="AQ26" s="1193" t="s">
        <v>5457</v>
      </c>
      <c r="AR26" s="683" t="s">
        <v>5718</v>
      </c>
      <c r="AS26" s="1095" t="s">
        <v>5613</v>
      </c>
      <c r="AT26" s="1095" t="s">
        <v>5691</v>
      </c>
      <c r="AU26" s="1095" t="s">
        <v>5639</v>
      </c>
      <c r="AV26" s="1193" t="s">
        <v>5458</v>
      </c>
      <c r="AW26" s="683" t="s">
        <v>5719</v>
      </c>
      <c r="AX26" s="1097">
        <v>6.5266203703703785E-2</v>
      </c>
      <c r="AY26" s="1097">
        <v>1.0023148148148087E-2</v>
      </c>
      <c r="AZ26" s="1097">
        <v>7.5289351851851871E-2</v>
      </c>
      <c r="BA26" s="636">
        <v>19.152331973754212</v>
      </c>
      <c r="BB26" s="636">
        <v>16.60261337432744</v>
      </c>
      <c r="BC26" s="1099">
        <v>0.58782407407407411</v>
      </c>
      <c r="BD26" s="1095" t="s">
        <v>5605</v>
      </c>
      <c r="BE26" s="1095" t="s">
        <v>5611</v>
      </c>
      <c r="BF26" s="1095" t="s">
        <v>5611</v>
      </c>
      <c r="BG26" s="1193" t="s">
        <v>5459</v>
      </c>
      <c r="BH26" s="683" t="s">
        <v>5720</v>
      </c>
      <c r="BI26" s="1095" t="s">
        <v>3856</v>
      </c>
      <c r="BJ26" s="1095" t="s">
        <v>5672</v>
      </c>
      <c r="BK26" s="1095" t="s">
        <v>5645</v>
      </c>
      <c r="BL26" s="1193" t="s">
        <v>5460</v>
      </c>
      <c r="BM26" s="683" t="s">
        <v>5721</v>
      </c>
      <c r="BN26" s="1097">
        <v>7.6712962962962927E-2</v>
      </c>
      <c r="BO26" s="1097">
        <v>6.828703703703809E-3</v>
      </c>
      <c r="BP26" s="1097">
        <v>8.3541666666666736E-2</v>
      </c>
      <c r="BQ26" s="636">
        <v>10.863005431502714</v>
      </c>
      <c r="BR26" s="636">
        <v>9.9750623441396513</v>
      </c>
      <c r="BS26" s="1099">
        <v>0.69219907407407422</v>
      </c>
      <c r="BT26" s="1095" t="s">
        <v>5666</v>
      </c>
      <c r="BU26" s="1095" t="s">
        <v>5666</v>
      </c>
      <c r="BV26" s="1095" t="s">
        <v>5666</v>
      </c>
      <c r="BW26" s="1193"/>
      <c r="BX26" s="683" t="s">
        <v>5667</v>
      </c>
      <c r="BY26" s="1095" t="s">
        <v>5666</v>
      </c>
      <c r="BZ26" s="1095" t="s">
        <v>5666</v>
      </c>
      <c r="CA26" s="1095" t="s">
        <v>5666</v>
      </c>
      <c r="CB26" s="1193"/>
      <c r="CC26" s="683" t="s">
        <v>5667</v>
      </c>
      <c r="CD26" s="1101" t="e">
        <v>#VALUE!</v>
      </c>
      <c r="CE26" s="1097" t="e">
        <v>#VALUE!</v>
      </c>
      <c r="CF26" s="1101" t="e">
        <v>#VALUE!</v>
      </c>
      <c r="CG26" s="636" t="e">
        <v>#VALUE!</v>
      </c>
      <c r="CH26" s="636" t="e">
        <v>#VALUE!</v>
      </c>
      <c r="CI26" s="1099" t="e">
        <v>#VALUE!</v>
      </c>
      <c r="CJ26" s="1095" t="s">
        <v>5666</v>
      </c>
      <c r="CK26" s="1095" t="s">
        <v>5666</v>
      </c>
      <c r="CL26" s="1095" t="s">
        <v>5666</v>
      </c>
      <c r="CM26" s="1193"/>
      <c r="CN26" s="683" t="s">
        <v>5667</v>
      </c>
      <c r="CO26" s="1095" t="s">
        <v>5666</v>
      </c>
      <c r="CP26" s="1095" t="s">
        <v>5666</v>
      </c>
      <c r="CQ26" s="1095" t="s">
        <v>5666</v>
      </c>
      <c r="CR26" s="1193"/>
      <c r="CS26" s="683" t="s">
        <v>5667</v>
      </c>
      <c r="CT26" s="639" t="e">
        <v>#VALUE!</v>
      </c>
      <c r="CU26" s="634" t="e">
        <v>#VALUE!</v>
      </c>
      <c r="CV26" s="639" t="e">
        <v>#VALUE!</v>
      </c>
      <c r="CW26" s="636" t="e">
        <v>#VALUE!</v>
      </c>
      <c r="CX26" s="636" t="e">
        <v>#VALUE!</v>
      </c>
      <c r="CY26" s="643">
        <v>14.253192121152134</v>
      </c>
      <c r="CZ26" s="644"/>
      <c r="DA26" s="645">
        <v>0.21211805555555563</v>
      </c>
      <c r="DB26" s="645">
        <v>0.23386574074074085</v>
      </c>
      <c r="DC26" s="1189"/>
      <c r="DD26" s="646">
        <v>80</v>
      </c>
      <c r="DE26" s="647">
        <v>5.0908333333333333</v>
      </c>
      <c r="DF26" s="647">
        <v>5.6127777777777776</v>
      </c>
      <c r="DG26" s="595">
        <v>165</v>
      </c>
      <c r="DH26" s="595">
        <v>-55.75</v>
      </c>
      <c r="DI26" s="648">
        <v>189.25</v>
      </c>
      <c r="DJ26" s="648">
        <v>189.25</v>
      </c>
      <c r="DK26" s="648">
        <v>189.25</v>
      </c>
      <c r="DL26" s="648">
        <v>189.25</v>
      </c>
      <c r="DM26" s="648">
        <v>189.25</v>
      </c>
      <c r="DN26" s="648">
        <v>189.25</v>
      </c>
      <c r="DO26" s="648">
        <v>189.25</v>
      </c>
      <c r="DP26" s="648">
        <v>189.25</v>
      </c>
      <c r="DQ26" s="649">
        <v>189.25</v>
      </c>
    </row>
    <row r="27" spans="1:121" s="345" customFormat="1">
      <c r="A27" s="628">
        <v>9</v>
      </c>
      <c r="B27" s="629">
        <v>80</v>
      </c>
      <c r="C27" s="751">
        <v>341</v>
      </c>
      <c r="D27" s="1144" t="s">
        <v>5450</v>
      </c>
      <c r="E27" s="1144" t="s">
        <v>431</v>
      </c>
      <c r="F27" s="751"/>
      <c r="G27" s="1331"/>
      <c r="H27" s="1331"/>
      <c r="I27" s="1331"/>
      <c r="J27" s="1331"/>
      <c r="K27" s="1331"/>
      <c r="L27" s="1331"/>
      <c r="M27" s="1331"/>
      <c r="N27" s="1331"/>
      <c r="O27" s="1331"/>
      <c r="P27" s="1331"/>
      <c r="Q27" s="1331"/>
      <c r="R27" s="1331"/>
      <c r="S27" s="1331"/>
      <c r="T27" s="1331"/>
      <c r="U27" s="682"/>
      <c r="V27" s="682"/>
      <c r="W27" s="632">
        <v>0.39583333333333331</v>
      </c>
      <c r="X27" s="1095" t="s">
        <v>5597</v>
      </c>
      <c r="Y27" s="1095" t="s">
        <v>5597</v>
      </c>
      <c r="Z27" s="1095" t="s">
        <v>5624</v>
      </c>
      <c r="AA27" s="1193" t="s">
        <v>5451</v>
      </c>
      <c r="AB27" s="683" t="s">
        <v>5716</v>
      </c>
      <c r="AC27" s="1095" t="s">
        <v>5597</v>
      </c>
      <c r="AD27" s="1095" t="s">
        <v>3856</v>
      </c>
      <c r="AE27" s="1095" t="s">
        <v>5722</v>
      </c>
      <c r="AF27" s="1193" t="s">
        <v>5452</v>
      </c>
      <c r="AG27" s="683" t="s">
        <v>5723</v>
      </c>
      <c r="AH27" s="634">
        <v>7.0138888888888917E-2</v>
      </c>
      <c r="AI27" s="634">
        <v>4.108796296296291E-3</v>
      </c>
      <c r="AJ27" s="634">
        <v>7.4247685185185208E-2</v>
      </c>
      <c r="AK27" s="636">
        <v>17.821782178217823</v>
      </c>
      <c r="AL27" s="636">
        <v>16.835541699142635</v>
      </c>
      <c r="AM27" s="1094">
        <v>0.49091435185185184</v>
      </c>
      <c r="AN27" s="1095" t="s">
        <v>5613</v>
      </c>
      <c r="AO27" s="1095" t="s">
        <v>5647</v>
      </c>
      <c r="AP27" s="1095" t="s">
        <v>5656</v>
      </c>
      <c r="AQ27" s="1193" t="s">
        <v>5440</v>
      </c>
      <c r="AR27" s="683" t="s">
        <v>5688</v>
      </c>
      <c r="AS27" s="1095" t="s">
        <v>5613</v>
      </c>
      <c r="AT27" s="1095" t="s">
        <v>5599</v>
      </c>
      <c r="AU27" s="1095" t="s">
        <v>5611</v>
      </c>
      <c r="AV27" s="1193" t="s">
        <v>5453</v>
      </c>
      <c r="AW27" s="683" t="s">
        <v>930</v>
      </c>
      <c r="AX27" s="1097">
        <v>6.9525462962962914E-2</v>
      </c>
      <c r="AY27" s="1097">
        <v>4.7916666666667496E-3</v>
      </c>
      <c r="AZ27" s="1097">
        <v>7.4317129629629664E-2</v>
      </c>
      <c r="BA27" s="636">
        <v>17.979024471449975</v>
      </c>
      <c r="BB27" s="636">
        <v>16.819809998442611</v>
      </c>
      <c r="BC27" s="1099">
        <v>0.58606481481481487</v>
      </c>
      <c r="BD27" s="1095" t="s">
        <v>5605</v>
      </c>
      <c r="BE27" s="1095" t="s">
        <v>5724</v>
      </c>
      <c r="BF27" s="1095" t="s">
        <v>5656</v>
      </c>
      <c r="BG27" s="1193" t="s">
        <v>5454</v>
      </c>
      <c r="BH27" s="683" t="s">
        <v>5725</v>
      </c>
      <c r="BI27" s="1095" t="s">
        <v>5605</v>
      </c>
      <c r="BJ27" s="1095" t="s">
        <v>5707</v>
      </c>
      <c r="BK27" s="1095" t="s">
        <v>5672</v>
      </c>
      <c r="BL27" s="1193" t="s">
        <v>5455</v>
      </c>
      <c r="BM27" s="683" t="s">
        <v>5726</v>
      </c>
      <c r="BN27" s="1097">
        <v>7.8541666666666621E-2</v>
      </c>
      <c r="BO27" s="1097">
        <v>1.4351851851851505E-3</v>
      </c>
      <c r="BP27" s="1097">
        <v>7.9976851851851771E-2</v>
      </c>
      <c r="BQ27" s="636">
        <v>10.610079575596817</v>
      </c>
      <c r="BR27" s="636">
        <v>10.419681620839365</v>
      </c>
      <c r="BS27" s="1099">
        <v>0.68687500000000001</v>
      </c>
      <c r="BT27" s="1095" t="s">
        <v>5666</v>
      </c>
      <c r="BU27" s="1095" t="s">
        <v>5666</v>
      </c>
      <c r="BV27" s="1095" t="s">
        <v>5666</v>
      </c>
      <c r="BW27" s="1193"/>
      <c r="BX27" s="683" t="s">
        <v>5667</v>
      </c>
      <c r="BY27" s="1095" t="s">
        <v>5666</v>
      </c>
      <c r="BZ27" s="1095" t="s">
        <v>5666</v>
      </c>
      <c r="CA27" s="1095" t="s">
        <v>5666</v>
      </c>
      <c r="CB27" s="1193"/>
      <c r="CC27" s="683" t="s">
        <v>5667</v>
      </c>
      <c r="CD27" s="1101" t="e">
        <v>#VALUE!</v>
      </c>
      <c r="CE27" s="1097" t="e">
        <v>#VALUE!</v>
      </c>
      <c r="CF27" s="1101" t="e">
        <v>#VALUE!</v>
      </c>
      <c r="CG27" s="636" t="e">
        <v>#VALUE!</v>
      </c>
      <c r="CH27" s="636" t="e">
        <v>#VALUE!</v>
      </c>
      <c r="CI27" s="1099" t="e">
        <v>#VALUE!</v>
      </c>
      <c r="CJ27" s="1095" t="s">
        <v>5666</v>
      </c>
      <c r="CK27" s="1095" t="s">
        <v>5666</v>
      </c>
      <c r="CL27" s="1095" t="s">
        <v>5666</v>
      </c>
      <c r="CM27" s="1193"/>
      <c r="CN27" s="683" t="s">
        <v>5667</v>
      </c>
      <c r="CO27" s="1095" t="s">
        <v>5666</v>
      </c>
      <c r="CP27" s="1095" t="s">
        <v>5666</v>
      </c>
      <c r="CQ27" s="1095" t="s">
        <v>5666</v>
      </c>
      <c r="CR27" s="1193"/>
      <c r="CS27" s="683" t="s">
        <v>5667</v>
      </c>
      <c r="CT27" s="639" t="e">
        <v>#VALUE!</v>
      </c>
      <c r="CU27" s="634" t="e">
        <v>#VALUE!</v>
      </c>
      <c r="CV27" s="639" t="e">
        <v>#VALUE!</v>
      </c>
      <c r="CW27" s="636" t="e">
        <v>#VALUE!</v>
      </c>
      <c r="CX27" s="636" t="e">
        <v>#VALUE!</v>
      </c>
      <c r="CY27" s="643">
        <v>14.585232452142206</v>
      </c>
      <c r="CZ27" s="644"/>
      <c r="DA27" s="645">
        <v>0.21820601851851845</v>
      </c>
      <c r="DB27" s="645">
        <v>0.22854166666666664</v>
      </c>
      <c r="DC27" s="1189"/>
      <c r="DD27" s="646">
        <v>80</v>
      </c>
      <c r="DE27" s="647">
        <v>5.2369444444444442</v>
      </c>
      <c r="DF27" s="647">
        <v>5.4850000000000003</v>
      </c>
      <c r="DG27" s="595">
        <v>160</v>
      </c>
      <c r="DH27" s="595">
        <v>-55.85</v>
      </c>
      <c r="DI27" s="648">
        <v>184.15</v>
      </c>
      <c r="DJ27" s="648">
        <v>184.15</v>
      </c>
      <c r="DK27" s="648">
        <v>184.15</v>
      </c>
      <c r="DL27" s="648">
        <v>184.15</v>
      </c>
      <c r="DM27" s="648">
        <v>184.15</v>
      </c>
      <c r="DN27" s="648">
        <v>184.15</v>
      </c>
      <c r="DO27" s="648">
        <v>184.15</v>
      </c>
      <c r="DP27" s="648">
        <v>184.15</v>
      </c>
      <c r="DQ27" s="649">
        <v>184.15</v>
      </c>
    </row>
    <row r="28" spans="1:121" s="345" customFormat="1">
      <c r="A28" s="628">
        <v>10</v>
      </c>
      <c r="B28" s="629">
        <v>80</v>
      </c>
      <c r="C28" s="751">
        <v>334</v>
      </c>
      <c r="D28" s="1144" t="s">
        <v>3423</v>
      </c>
      <c r="E28" s="1144" t="s">
        <v>397</v>
      </c>
      <c r="F28" s="751"/>
      <c r="G28" s="1331"/>
      <c r="H28" s="1331"/>
      <c r="I28" s="1331"/>
      <c r="J28" s="1331"/>
      <c r="K28" s="1331"/>
      <c r="L28" s="1331"/>
      <c r="M28" s="1331"/>
      <c r="N28" s="1331"/>
      <c r="O28" s="1331"/>
      <c r="P28" s="1331"/>
      <c r="Q28" s="1331"/>
      <c r="R28" s="1331"/>
      <c r="S28" s="1331"/>
      <c r="T28" s="1331"/>
      <c r="U28" s="682"/>
      <c r="V28" s="682"/>
      <c r="W28" s="632">
        <v>0.39583333333333331</v>
      </c>
      <c r="X28" s="1095" t="s">
        <v>5597</v>
      </c>
      <c r="Y28" s="1095" t="s">
        <v>5615</v>
      </c>
      <c r="Z28" s="1095" t="s">
        <v>5605</v>
      </c>
      <c r="AA28" s="1193" t="s">
        <v>5418</v>
      </c>
      <c r="AB28" s="683" t="s">
        <v>5727</v>
      </c>
      <c r="AC28" s="1095" t="s">
        <v>5597</v>
      </c>
      <c r="AD28" s="1095" t="s">
        <v>5728</v>
      </c>
      <c r="AE28" s="1095" t="s">
        <v>5729</v>
      </c>
      <c r="AF28" s="1193" t="s">
        <v>5419</v>
      </c>
      <c r="AG28" s="683" t="s">
        <v>5730</v>
      </c>
      <c r="AH28" s="634">
        <v>9.0451388888888873E-2</v>
      </c>
      <c r="AI28" s="634">
        <v>1.828703703703749E-3</v>
      </c>
      <c r="AJ28" s="634">
        <v>9.2280092592592622E-2</v>
      </c>
      <c r="AK28" s="636">
        <v>13.81957773512476</v>
      </c>
      <c r="AL28" s="636">
        <v>13.545716794180358</v>
      </c>
      <c r="AM28" s="1094">
        <v>0.50894675925925925</v>
      </c>
      <c r="AN28" s="1095" t="s">
        <v>5603</v>
      </c>
      <c r="AO28" s="1095" t="s">
        <v>5731</v>
      </c>
      <c r="AP28" s="1095" t="s">
        <v>5647</v>
      </c>
      <c r="AQ28" s="1193" t="s">
        <v>5420</v>
      </c>
      <c r="AR28" s="683" t="s">
        <v>5732</v>
      </c>
      <c r="AS28" s="1095" t="s">
        <v>5603</v>
      </c>
      <c r="AT28" s="1095" t="s">
        <v>5631</v>
      </c>
      <c r="AU28" s="1095" t="s">
        <v>5639</v>
      </c>
      <c r="AV28" s="1193" t="s">
        <v>5421</v>
      </c>
      <c r="AW28" s="683" t="s">
        <v>5733</v>
      </c>
      <c r="AX28" s="1097">
        <v>0.10525462962962961</v>
      </c>
      <c r="AY28" s="1097">
        <v>4.1782407407408018E-3</v>
      </c>
      <c r="AZ28" s="1097">
        <v>0.10943287037037042</v>
      </c>
      <c r="BA28" s="636">
        <v>11.875962172861227</v>
      </c>
      <c r="BB28" s="636">
        <v>11.422527763088311</v>
      </c>
      <c r="BC28" s="1099">
        <v>0.63921296296296304</v>
      </c>
      <c r="BD28" s="1095" t="s">
        <v>3856</v>
      </c>
      <c r="BE28" s="1095" t="s">
        <v>5670</v>
      </c>
      <c r="BF28" s="1095" t="s">
        <v>5680</v>
      </c>
      <c r="BG28" s="1193" t="s">
        <v>5422</v>
      </c>
      <c r="BH28" s="683" t="s">
        <v>5734</v>
      </c>
      <c r="BI28" s="1095" t="s">
        <v>3856</v>
      </c>
      <c r="BJ28" s="1095" t="s">
        <v>5704</v>
      </c>
      <c r="BK28" s="1095" t="s">
        <v>5661</v>
      </c>
      <c r="BL28" s="1193" t="s">
        <v>5423</v>
      </c>
      <c r="BM28" s="683" t="s">
        <v>5735</v>
      </c>
      <c r="BN28" s="1097">
        <v>4.4861111111111129E-2</v>
      </c>
      <c r="BO28" s="1097">
        <v>4.1319444444443132E-3</v>
      </c>
      <c r="BP28" s="1097">
        <v>4.8993055555555443E-2</v>
      </c>
      <c r="BQ28" s="636">
        <v>18.575851393188856</v>
      </c>
      <c r="BR28" s="636">
        <v>17.009213323883767</v>
      </c>
      <c r="BS28" s="1099">
        <v>0.70903935185185185</v>
      </c>
      <c r="BT28" s="1095" t="s">
        <v>5666</v>
      </c>
      <c r="BU28" s="1095" t="s">
        <v>5666</v>
      </c>
      <c r="BV28" s="1095" t="s">
        <v>5666</v>
      </c>
      <c r="BW28" s="1193"/>
      <c r="BX28" s="683" t="s">
        <v>5667</v>
      </c>
      <c r="BY28" s="1095" t="s">
        <v>5666</v>
      </c>
      <c r="BZ28" s="1095" t="s">
        <v>5666</v>
      </c>
      <c r="CA28" s="1095" t="s">
        <v>5666</v>
      </c>
      <c r="CB28" s="1193"/>
      <c r="CC28" s="683" t="s">
        <v>5667</v>
      </c>
      <c r="CD28" s="1101" t="e">
        <v>#VALUE!</v>
      </c>
      <c r="CE28" s="1097" t="e">
        <v>#VALUE!</v>
      </c>
      <c r="CF28" s="1101" t="e">
        <v>#VALUE!</v>
      </c>
      <c r="CG28" s="636" t="e">
        <v>#VALUE!</v>
      </c>
      <c r="CH28" s="636" t="e">
        <v>#VALUE!</v>
      </c>
      <c r="CI28" s="1099" t="e">
        <v>#VALUE!</v>
      </c>
      <c r="CJ28" s="1095" t="s">
        <v>5666</v>
      </c>
      <c r="CK28" s="1095" t="s">
        <v>5666</v>
      </c>
      <c r="CL28" s="1095" t="s">
        <v>5666</v>
      </c>
      <c r="CM28" s="1193"/>
      <c r="CN28" s="683" t="s">
        <v>5667</v>
      </c>
      <c r="CO28" s="1095" t="s">
        <v>5666</v>
      </c>
      <c r="CP28" s="1095" t="s">
        <v>5666</v>
      </c>
      <c r="CQ28" s="1095" t="s">
        <v>5666</v>
      </c>
      <c r="CR28" s="1193"/>
      <c r="CS28" s="683" t="s">
        <v>5667</v>
      </c>
      <c r="CT28" s="639" t="e">
        <v>#VALUE!</v>
      </c>
      <c r="CU28" s="634" t="e">
        <v>#VALUE!</v>
      </c>
      <c r="CV28" s="639" t="e">
        <v>#VALUE!</v>
      </c>
      <c r="CW28" s="636" t="e">
        <v>#VALUE!</v>
      </c>
      <c r="CX28" s="636" t="e">
        <v>#VALUE!</v>
      </c>
      <c r="CY28" s="643">
        <v>13.295785051475001</v>
      </c>
      <c r="CZ28" s="644"/>
      <c r="DA28" s="645">
        <v>0.24056712962962962</v>
      </c>
      <c r="DB28" s="645">
        <v>0.25070601851851848</v>
      </c>
      <c r="DC28" s="1189"/>
      <c r="DD28" s="646">
        <v>80</v>
      </c>
      <c r="DE28" s="647">
        <v>5.7736111111111112</v>
      </c>
      <c r="DF28" s="647">
        <v>6.0169444444444444</v>
      </c>
      <c r="DG28" s="595">
        <v>155</v>
      </c>
      <c r="DH28" s="595">
        <v>-83.883333333333326</v>
      </c>
      <c r="DI28" s="648">
        <v>151.11666666666667</v>
      </c>
      <c r="DJ28" s="648">
        <v>151.11666666666667</v>
      </c>
      <c r="DK28" s="648">
        <v>151.11666666666667</v>
      </c>
      <c r="DL28" s="648">
        <v>151.11666666666667</v>
      </c>
      <c r="DM28" s="648">
        <v>151.11666666666667</v>
      </c>
      <c r="DN28" s="648">
        <v>151.11666666666667</v>
      </c>
      <c r="DO28" s="648">
        <v>151.11666666666667</v>
      </c>
      <c r="DP28" s="648">
        <v>151.11666666666667</v>
      </c>
      <c r="DQ28" s="649">
        <v>151.11666666666667</v>
      </c>
    </row>
    <row r="29" spans="1:121" s="370" customFormat="1">
      <c r="A29" s="691">
        <v>11</v>
      </c>
      <c r="B29" s="692">
        <v>80</v>
      </c>
      <c r="C29" s="765">
        <v>361</v>
      </c>
      <c r="D29" s="1145" t="s">
        <v>5461</v>
      </c>
      <c r="E29" s="1145" t="s">
        <v>393</v>
      </c>
      <c r="F29" s="765" t="s">
        <v>81</v>
      </c>
      <c r="G29" s="768"/>
      <c r="H29" s="768"/>
      <c r="I29" s="768"/>
      <c r="J29" s="768"/>
      <c r="K29" s="768"/>
      <c r="L29" s="768"/>
      <c r="M29" s="768"/>
      <c r="N29" s="768"/>
      <c r="O29" s="768"/>
      <c r="P29" s="768"/>
      <c r="Q29" s="768"/>
      <c r="R29" s="768"/>
      <c r="S29" s="768"/>
      <c r="T29" s="768"/>
      <c r="U29" s="699"/>
      <c r="V29" s="699"/>
      <c r="W29" s="700">
        <v>0.39583333333333331</v>
      </c>
      <c r="X29" s="1140" t="s">
        <v>5597</v>
      </c>
      <c r="Y29" s="1140" t="s">
        <v>5605</v>
      </c>
      <c r="Z29" s="1140" t="s">
        <v>5684</v>
      </c>
      <c r="AA29" s="1336" t="s">
        <v>5462</v>
      </c>
      <c r="AB29" s="704" t="s">
        <v>5736</v>
      </c>
      <c r="AC29" s="1140" t="s">
        <v>5597</v>
      </c>
      <c r="AD29" s="1140" t="s">
        <v>5637</v>
      </c>
      <c r="AE29" s="1140" t="s">
        <v>5624</v>
      </c>
      <c r="AF29" s="1336" t="s">
        <v>5463</v>
      </c>
      <c r="AG29" s="704" t="s">
        <v>5737</v>
      </c>
      <c r="AH29" s="634">
        <v>7.3321759259259323E-2</v>
      </c>
      <c r="AI29" s="635">
        <v>7.2337962962962798E-3</v>
      </c>
      <c r="AJ29" s="634">
        <v>8.0555555555555602E-2</v>
      </c>
      <c r="AK29" s="636">
        <v>17.048145224940804</v>
      </c>
      <c r="AL29" s="636">
        <v>15.517241379310345</v>
      </c>
      <c r="AM29" s="1139">
        <v>0.49722222222222223</v>
      </c>
      <c r="AN29" s="1140" t="s">
        <v>5613</v>
      </c>
      <c r="AO29" s="1140" t="s">
        <v>5617</v>
      </c>
      <c r="AP29" s="1140" t="s">
        <v>5656</v>
      </c>
      <c r="AQ29" s="1336" t="s">
        <v>5464</v>
      </c>
      <c r="AR29" s="704" t="s">
        <v>5738</v>
      </c>
      <c r="AS29" s="1140" t="s">
        <v>5613</v>
      </c>
      <c r="AT29" s="1140" t="s">
        <v>5677</v>
      </c>
      <c r="AU29" s="1140" t="s">
        <v>5739</v>
      </c>
      <c r="AV29" s="1336" t="s">
        <v>5465</v>
      </c>
      <c r="AW29" s="704" t="s">
        <v>5740</v>
      </c>
      <c r="AX29" s="1098"/>
      <c r="AY29" s="1098"/>
      <c r="AZ29" s="1098"/>
      <c r="BA29" s="701"/>
      <c r="BB29" s="701" t="e">
        <v>#DIV/0!</v>
      </c>
      <c r="BC29" s="1121">
        <v>0.5838888888888889</v>
      </c>
      <c r="BD29" s="1140"/>
      <c r="BE29" s="1140"/>
      <c r="BF29" s="1140"/>
      <c r="BG29" s="1336"/>
      <c r="BH29" s="704" t="s">
        <v>5667</v>
      </c>
      <c r="BI29" s="1140"/>
      <c r="BJ29" s="1140"/>
      <c r="BK29" s="1140"/>
      <c r="BL29" s="1336"/>
      <c r="BM29" s="704" t="s">
        <v>5667</v>
      </c>
      <c r="BN29" s="1098"/>
      <c r="BO29" s="1098"/>
      <c r="BP29" s="1098"/>
      <c r="BQ29" s="701"/>
      <c r="BR29" s="701" t="e">
        <v>#DIV/0!</v>
      </c>
      <c r="BS29" s="1121"/>
      <c r="BT29" s="1140"/>
      <c r="BU29" s="1140"/>
      <c r="BV29" s="1140"/>
      <c r="BW29" s="1336"/>
      <c r="BX29" s="704"/>
      <c r="BY29" s="1140"/>
      <c r="BZ29" s="1140"/>
      <c r="CA29" s="1140"/>
      <c r="CB29" s="1336"/>
      <c r="CC29" s="704"/>
      <c r="CD29" s="1102"/>
      <c r="CE29" s="1098"/>
      <c r="CF29" s="1102"/>
      <c r="CG29" s="701"/>
      <c r="CH29" s="701"/>
      <c r="CI29" s="1121"/>
      <c r="CJ29" s="1140"/>
      <c r="CK29" s="1140"/>
      <c r="CL29" s="1140"/>
      <c r="CM29" s="1336"/>
      <c r="CN29" s="704"/>
      <c r="CO29" s="1140"/>
      <c r="CP29" s="1140"/>
      <c r="CQ29" s="1140"/>
      <c r="CR29" s="1336"/>
      <c r="CS29" s="704"/>
      <c r="CT29" s="703"/>
      <c r="CU29" s="641"/>
      <c r="CV29" s="703"/>
      <c r="CW29" s="701"/>
      <c r="CX29" s="701"/>
      <c r="CY29" s="795" t="e">
        <v>#DIV/0!</v>
      </c>
      <c r="CZ29" s="708"/>
      <c r="DA29" s="709"/>
      <c r="DB29" s="709"/>
      <c r="DC29" s="1194"/>
      <c r="DD29" s="711">
        <v>80</v>
      </c>
      <c r="DE29" s="712"/>
      <c r="DF29" s="712"/>
      <c r="DG29" s="713">
        <v>150</v>
      </c>
      <c r="DH29" s="713" t="e">
        <v>#VALUE!</v>
      </c>
      <c r="DI29" s="714"/>
      <c r="DJ29" s="714"/>
      <c r="DK29" s="714"/>
      <c r="DL29" s="714"/>
      <c r="DM29" s="714"/>
      <c r="DN29" s="714"/>
      <c r="DO29" s="714"/>
      <c r="DP29" s="714"/>
      <c r="DQ29" s="715" t="e">
        <v>#DIV/0!</v>
      </c>
    </row>
    <row r="30" spans="1:121" s="370" customFormat="1">
      <c r="A30" s="691">
        <v>12</v>
      </c>
      <c r="B30" s="692">
        <v>80</v>
      </c>
      <c r="C30" s="765">
        <v>333</v>
      </c>
      <c r="D30" s="1145" t="s">
        <v>4282</v>
      </c>
      <c r="E30" s="1145" t="s">
        <v>100</v>
      </c>
      <c r="F30" s="765" t="s">
        <v>81</v>
      </c>
      <c r="G30" s="768"/>
      <c r="H30" s="768"/>
      <c r="I30" s="768"/>
      <c r="J30" s="768"/>
      <c r="K30" s="768"/>
      <c r="L30" s="768"/>
      <c r="M30" s="768"/>
      <c r="N30" s="768"/>
      <c r="O30" s="768"/>
      <c r="P30" s="768"/>
      <c r="Q30" s="768"/>
      <c r="R30" s="768"/>
      <c r="S30" s="768"/>
      <c r="T30" s="768"/>
      <c r="U30" s="699"/>
      <c r="V30" s="699"/>
      <c r="W30" s="700">
        <v>0.39583333333333331</v>
      </c>
      <c r="X30" s="1140" t="s">
        <v>5601</v>
      </c>
      <c r="Y30" s="1140" t="s">
        <v>5729</v>
      </c>
      <c r="Z30" s="1140" t="s">
        <v>5658</v>
      </c>
      <c r="AA30" s="1336" t="s">
        <v>5466</v>
      </c>
      <c r="AB30" s="704" t="s">
        <v>5741</v>
      </c>
      <c r="AC30" s="1140" t="s">
        <v>5601</v>
      </c>
      <c r="AD30" s="1140" t="s">
        <v>5707</v>
      </c>
      <c r="AE30" s="1140" t="s">
        <v>5629</v>
      </c>
      <c r="AF30" s="1336" t="s">
        <v>5467</v>
      </c>
      <c r="AG30" s="704" t="s">
        <v>5742</v>
      </c>
      <c r="AH30" s="634">
        <v>5.8310185185185215E-2</v>
      </c>
      <c r="AI30" s="635">
        <v>3.7731481481481643E-3</v>
      </c>
      <c r="AJ30" s="634">
        <v>6.2083333333333379E-2</v>
      </c>
      <c r="AK30" s="636">
        <v>21.437078205637157</v>
      </c>
      <c r="AL30" s="636">
        <v>20.134228187919462</v>
      </c>
      <c r="AM30" s="1139">
        <v>0.47875000000000001</v>
      </c>
      <c r="AN30" s="1140" t="s">
        <v>5602</v>
      </c>
      <c r="AO30" s="1140" t="s">
        <v>5743</v>
      </c>
      <c r="AP30" s="1140" t="s">
        <v>5728</v>
      </c>
      <c r="AQ30" s="1336" t="s">
        <v>5468</v>
      </c>
      <c r="AR30" s="704" t="s">
        <v>5744</v>
      </c>
      <c r="AS30" s="1140" t="s">
        <v>5602</v>
      </c>
      <c r="AT30" s="1140" t="s">
        <v>5707</v>
      </c>
      <c r="AU30" s="1140" t="s">
        <v>5605</v>
      </c>
      <c r="AV30" s="1336" t="s">
        <v>5469</v>
      </c>
      <c r="AW30" s="704" t="s">
        <v>5745</v>
      </c>
      <c r="AX30" s="1098"/>
      <c r="AY30" s="1098"/>
      <c r="AZ30" s="1098"/>
      <c r="BA30" s="701"/>
      <c r="BB30" s="701" t="e">
        <v>#DIV/0!</v>
      </c>
      <c r="BC30" s="1121">
        <v>0.5619791666666667</v>
      </c>
      <c r="BD30" s="1140"/>
      <c r="BE30" s="1140"/>
      <c r="BF30" s="1140"/>
      <c r="BG30" s="1336"/>
      <c r="BH30" s="704" t="s">
        <v>5667</v>
      </c>
      <c r="BI30" s="1140"/>
      <c r="BJ30" s="1140"/>
      <c r="BK30" s="1140"/>
      <c r="BL30" s="1336"/>
      <c r="BM30" s="704" t="s">
        <v>5667</v>
      </c>
      <c r="BN30" s="1098"/>
      <c r="BO30" s="1098"/>
      <c r="BP30" s="1098"/>
      <c r="BQ30" s="701"/>
      <c r="BR30" s="701" t="e">
        <v>#DIV/0!</v>
      </c>
      <c r="BS30" s="1121"/>
      <c r="BT30" s="1140"/>
      <c r="BU30" s="1140"/>
      <c r="BV30" s="1140"/>
      <c r="BW30" s="1336"/>
      <c r="BX30" s="704"/>
      <c r="BY30" s="1140"/>
      <c r="BZ30" s="1140"/>
      <c r="CA30" s="1140"/>
      <c r="CB30" s="1336"/>
      <c r="CC30" s="704"/>
      <c r="CD30" s="1102"/>
      <c r="CE30" s="1098"/>
      <c r="CF30" s="1102"/>
      <c r="CG30" s="701"/>
      <c r="CH30" s="701"/>
      <c r="CI30" s="1121"/>
      <c r="CJ30" s="1140"/>
      <c r="CK30" s="1140"/>
      <c r="CL30" s="1140"/>
      <c r="CM30" s="1336"/>
      <c r="CN30" s="704"/>
      <c r="CO30" s="1140"/>
      <c r="CP30" s="1140"/>
      <c r="CQ30" s="1140"/>
      <c r="CR30" s="1336"/>
      <c r="CS30" s="704"/>
      <c r="CT30" s="703"/>
      <c r="CU30" s="641"/>
      <c r="CV30" s="703"/>
      <c r="CW30" s="701"/>
      <c r="CX30" s="701"/>
      <c r="CY30" s="795" t="e">
        <v>#DIV/0!</v>
      </c>
      <c r="CZ30" s="708"/>
      <c r="DA30" s="709"/>
      <c r="DB30" s="709"/>
      <c r="DC30" s="1194"/>
      <c r="DD30" s="711">
        <v>80</v>
      </c>
      <c r="DE30" s="712"/>
      <c r="DF30" s="712"/>
      <c r="DG30" s="713">
        <v>145</v>
      </c>
      <c r="DH30" s="713" t="e">
        <v>#VALUE!</v>
      </c>
      <c r="DI30" s="714"/>
      <c r="DJ30" s="714"/>
      <c r="DK30" s="714"/>
      <c r="DL30" s="714"/>
      <c r="DM30" s="714"/>
      <c r="DN30" s="714"/>
      <c r="DO30" s="714"/>
      <c r="DP30" s="714"/>
      <c r="DQ30" s="715" t="e">
        <v>#DIV/0!</v>
      </c>
    </row>
    <row r="31" spans="1:121" s="370" customFormat="1">
      <c r="A31" s="691">
        <v>13</v>
      </c>
      <c r="B31" s="692">
        <v>80</v>
      </c>
      <c r="C31" s="765">
        <v>373</v>
      </c>
      <c r="D31" s="1145" t="s">
        <v>5470</v>
      </c>
      <c r="E31" s="1145" t="s">
        <v>5471</v>
      </c>
      <c r="F31" s="765" t="s">
        <v>81</v>
      </c>
      <c r="G31" s="768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699"/>
      <c r="V31" s="699"/>
      <c r="W31" s="700">
        <v>0.39583333333333331</v>
      </c>
      <c r="X31" s="1140" t="s">
        <v>5597</v>
      </c>
      <c r="Y31" s="1140" t="s">
        <v>5661</v>
      </c>
      <c r="Z31" s="1140" t="s">
        <v>5704</v>
      </c>
      <c r="AA31" s="1336" t="s">
        <v>5472</v>
      </c>
      <c r="AB31" s="704" t="s">
        <v>5746</v>
      </c>
      <c r="AC31" s="1140" t="s">
        <v>5597</v>
      </c>
      <c r="AD31" s="1140" t="s">
        <v>5680</v>
      </c>
      <c r="AE31" s="1140" t="s">
        <v>5670</v>
      </c>
      <c r="AF31" s="1336" t="s">
        <v>5473</v>
      </c>
      <c r="AG31" s="704" t="s">
        <v>5747</v>
      </c>
      <c r="AH31" s="634">
        <v>6.3553240740740757E-2</v>
      </c>
      <c r="AI31" s="635">
        <v>2.0138888888888706E-3</v>
      </c>
      <c r="AJ31" s="634">
        <v>6.5567129629629628E-2</v>
      </c>
      <c r="AK31" s="636">
        <v>19.668548533964671</v>
      </c>
      <c r="AL31" s="701">
        <v>19.064430714916153</v>
      </c>
      <c r="AM31" s="1139">
        <v>0.48223379629629626</v>
      </c>
      <c r="AN31" s="1140" t="s">
        <v>5613</v>
      </c>
      <c r="AO31" s="1140" t="s">
        <v>5656</v>
      </c>
      <c r="AP31" s="1140" t="s">
        <v>5739</v>
      </c>
      <c r="AQ31" s="1336" t="s">
        <v>5474</v>
      </c>
      <c r="AR31" s="704" t="s">
        <v>5748</v>
      </c>
      <c r="AS31" s="1140" t="s">
        <v>5613</v>
      </c>
      <c r="AT31" s="1140" t="s">
        <v>5705</v>
      </c>
      <c r="AU31" s="1140" t="s">
        <v>5705</v>
      </c>
      <c r="AV31" s="1336" t="s">
        <v>5475</v>
      </c>
      <c r="AW31" s="704" t="s">
        <v>5749</v>
      </c>
      <c r="AX31" s="1098"/>
      <c r="AY31" s="1098"/>
      <c r="AZ31" s="1098"/>
      <c r="BA31" s="701"/>
      <c r="BB31" s="701" t="e">
        <v>#DIV/0!</v>
      </c>
      <c r="BC31" s="1121">
        <v>0.5674421296296297</v>
      </c>
      <c r="BD31" s="1140"/>
      <c r="BE31" s="1140"/>
      <c r="BF31" s="1140"/>
      <c r="BG31" s="1336"/>
      <c r="BH31" s="704" t="s">
        <v>5667</v>
      </c>
      <c r="BI31" s="1140"/>
      <c r="BJ31" s="1140"/>
      <c r="BK31" s="1140"/>
      <c r="BL31" s="1336"/>
      <c r="BM31" s="704" t="s">
        <v>5667</v>
      </c>
      <c r="BN31" s="1098"/>
      <c r="BO31" s="1098"/>
      <c r="BP31" s="1098"/>
      <c r="BQ31" s="701"/>
      <c r="BR31" s="701" t="e">
        <v>#DIV/0!</v>
      </c>
      <c r="BS31" s="1121"/>
      <c r="BT31" s="1140"/>
      <c r="BU31" s="1140"/>
      <c r="BV31" s="1140"/>
      <c r="BW31" s="1336"/>
      <c r="BX31" s="704"/>
      <c r="BY31" s="1140"/>
      <c r="BZ31" s="1140"/>
      <c r="CA31" s="1140"/>
      <c r="CB31" s="1336"/>
      <c r="CC31" s="704"/>
      <c r="CD31" s="1102"/>
      <c r="CE31" s="1098"/>
      <c r="CF31" s="1102"/>
      <c r="CG31" s="701"/>
      <c r="CH31" s="701"/>
      <c r="CI31" s="1121"/>
      <c r="CJ31" s="1140"/>
      <c r="CK31" s="1140"/>
      <c r="CL31" s="1140"/>
      <c r="CM31" s="1336"/>
      <c r="CN31" s="704"/>
      <c r="CO31" s="1140"/>
      <c r="CP31" s="1140"/>
      <c r="CQ31" s="1140"/>
      <c r="CR31" s="1336"/>
      <c r="CS31" s="704"/>
      <c r="CT31" s="703"/>
      <c r="CU31" s="641"/>
      <c r="CV31" s="703"/>
      <c r="CW31" s="701"/>
      <c r="CX31" s="701"/>
      <c r="CY31" s="795" t="e">
        <v>#DIV/0!</v>
      </c>
      <c r="CZ31" s="708"/>
      <c r="DA31" s="709"/>
      <c r="DB31" s="709"/>
      <c r="DC31" s="1194"/>
      <c r="DD31" s="711">
        <v>80</v>
      </c>
      <c r="DE31" s="712"/>
      <c r="DF31" s="712"/>
      <c r="DG31" s="713">
        <v>140</v>
      </c>
      <c r="DH31" s="713" t="e">
        <v>#VALUE!</v>
      </c>
      <c r="DI31" s="714"/>
      <c r="DJ31" s="714"/>
      <c r="DK31" s="714"/>
      <c r="DL31" s="714"/>
      <c r="DM31" s="714"/>
      <c r="DN31" s="714"/>
      <c r="DO31" s="714"/>
      <c r="DP31" s="714"/>
      <c r="DQ31" s="715" t="e">
        <v>#DIV/0!</v>
      </c>
    </row>
    <row r="32" spans="1:121" s="370" customFormat="1">
      <c r="A32" s="691">
        <v>14</v>
      </c>
      <c r="B32" s="692">
        <v>80</v>
      </c>
      <c r="C32" s="765">
        <v>324</v>
      </c>
      <c r="D32" s="1145" t="s">
        <v>117</v>
      </c>
      <c r="E32" s="1145" t="s">
        <v>809</v>
      </c>
      <c r="F32" s="765" t="s">
        <v>81</v>
      </c>
      <c r="G32" s="768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699"/>
      <c r="V32" s="699"/>
      <c r="W32" s="700">
        <v>0.39583333333333331</v>
      </c>
      <c r="X32" s="1140" t="s">
        <v>5597</v>
      </c>
      <c r="Y32" s="1140" t="s">
        <v>5619</v>
      </c>
      <c r="Z32" s="1140" t="s">
        <v>5649</v>
      </c>
      <c r="AA32" s="1336" t="s">
        <v>5476</v>
      </c>
      <c r="AB32" s="704" t="s">
        <v>5750</v>
      </c>
      <c r="AC32" s="1140" t="s">
        <v>5597</v>
      </c>
      <c r="AD32" s="1140" t="s">
        <v>5637</v>
      </c>
      <c r="AE32" s="1140" t="s">
        <v>5751</v>
      </c>
      <c r="AF32" s="1336" t="s">
        <v>5477</v>
      </c>
      <c r="AG32" s="704" t="s">
        <v>5752</v>
      </c>
      <c r="AH32" s="634">
        <v>7.8807870370370403E-2</v>
      </c>
      <c r="AI32" s="635">
        <v>2.3148148148147696E-3</v>
      </c>
      <c r="AJ32" s="634">
        <v>8.1122685185185173E-2</v>
      </c>
      <c r="AK32" s="636">
        <v>15.861359964752534</v>
      </c>
      <c r="AL32" s="701">
        <v>15.408760165501498</v>
      </c>
      <c r="AM32" s="1139">
        <v>0.4977893518518518</v>
      </c>
      <c r="AN32" s="1140" t="s">
        <v>5613</v>
      </c>
      <c r="AO32" s="1140" t="s">
        <v>5629</v>
      </c>
      <c r="AP32" s="1140" t="s">
        <v>5670</v>
      </c>
      <c r="AQ32" s="1336" t="s">
        <v>5434</v>
      </c>
      <c r="AR32" s="704" t="s">
        <v>5702</v>
      </c>
      <c r="AS32" s="1140" t="s">
        <v>5613</v>
      </c>
      <c r="AT32" s="1140" t="s">
        <v>5647</v>
      </c>
      <c r="AU32" s="1140" t="s">
        <v>5661</v>
      </c>
      <c r="AV32" s="1336" t="s">
        <v>5478</v>
      </c>
      <c r="AW32" s="704" t="s">
        <v>5753</v>
      </c>
      <c r="AX32" s="1098"/>
      <c r="AY32" s="1098"/>
      <c r="AZ32" s="1098"/>
      <c r="BA32" s="701"/>
      <c r="BB32" s="701" t="e">
        <v>#DIV/0!</v>
      </c>
      <c r="BC32" s="1121">
        <v>0.58126157407407408</v>
      </c>
      <c r="BD32" s="1140"/>
      <c r="BE32" s="1140"/>
      <c r="BF32" s="1140"/>
      <c r="BG32" s="1336"/>
      <c r="BH32" s="704" t="s">
        <v>5667</v>
      </c>
      <c r="BI32" s="1140"/>
      <c r="BJ32" s="1140"/>
      <c r="BK32" s="1140"/>
      <c r="BL32" s="1336"/>
      <c r="BM32" s="704" t="s">
        <v>5667</v>
      </c>
      <c r="BN32" s="1098"/>
      <c r="BO32" s="1098"/>
      <c r="BP32" s="1098"/>
      <c r="BQ32" s="701"/>
      <c r="BR32" s="701" t="e">
        <v>#DIV/0!</v>
      </c>
      <c r="BS32" s="1121"/>
      <c r="BT32" s="1140"/>
      <c r="BU32" s="1140"/>
      <c r="BV32" s="1140"/>
      <c r="BW32" s="1336"/>
      <c r="BX32" s="704"/>
      <c r="BY32" s="1140"/>
      <c r="BZ32" s="1140"/>
      <c r="CA32" s="1140"/>
      <c r="CB32" s="1336"/>
      <c r="CC32" s="704"/>
      <c r="CD32" s="1102"/>
      <c r="CE32" s="1098"/>
      <c r="CF32" s="1102"/>
      <c r="CG32" s="701"/>
      <c r="CH32" s="701"/>
      <c r="CI32" s="1121"/>
      <c r="CJ32" s="1140"/>
      <c r="CK32" s="1140"/>
      <c r="CL32" s="1140"/>
      <c r="CM32" s="1336"/>
      <c r="CN32" s="704"/>
      <c r="CO32" s="1140"/>
      <c r="CP32" s="1140"/>
      <c r="CQ32" s="1140"/>
      <c r="CR32" s="1336"/>
      <c r="CS32" s="704"/>
      <c r="CT32" s="703"/>
      <c r="CU32" s="641"/>
      <c r="CV32" s="703"/>
      <c r="CW32" s="701"/>
      <c r="CX32" s="701"/>
      <c r="CY32" s="795" t="e">
        <v>#DIV/0!</v>
      </c>
      <c r="CZ32" s="708"/>
      <c r="DA32" s="709"/>
      <c r="DB32" s="709"/>
      <c r="DC32" s="1194"/>
      <c r="DD32" s="711">
        <v>80</v>
      </c>
      <c r="DE32" s="712"/>
      <c r="DF32" s="712"/>
      <c r="DG32" s="713">
        <v>135</v>
      </c>
      <c r="DH32" s="713" t="e">
        <v>#VALUE!</v>
      </c>
      <c r="DI32" s="714"/>
      <c r="DJ32" s="714"/>
      <c r="DK32" s="714"/>
      <c r="DL32" s="714"/>
      <c r="DM32" s="714"/>
      <c r="DN32" s="714"/>
      <c r="DO32" s="714"/>
      <c r="DP32" s="714"/>
      <c r="DQ32" s="715" t="e">
        <v>#DIV/0!</v>
      </c>
    </row>
    <row r="33" spans="1:121" s="370" customFormat="1">
      <c r="A33" s="691">
        <v>15</v>
      </c>
      <c r="B33" s="692">
        <v>80</v>
      </c>
      <c r="C33" s="765">
        <v>303</v>
      </c>
      <c r="D33" s="1145" t="s">
        <v>5479</v>
      </c>
      <c r="E33" s="1145" t="s">
        <v>651</v>
      </c>
      <c r="F33" s="765" t="s">
        <v>81</v>
      </c>
      <c r="G33" s="768"/>
      <c r="H33" s="768"/>
      <c r="I33" s="768"/>
      <c r="J33" s="768"/>
      <c r="K33" s="768"/>
      <c r="L33" s="768"/>
      <c r="M33" s="768"/>
      <c r="N33" s="768"/>
      <c r="O33" s="768"/>
      <c r="P33" s="768"/>
      <c r="Q33" s="768"/>
      <c r="R33" s="768"/>
      <c r="S33" s="768"/>
      <c r="T33" s="768"/>
      <c r="U33" s="699"/>
      <c r="V33" s="699"/>
      <c r="W33" s="700">
        <v>0.39583333333333331</v>
      </c>
      <c r="X33" s="1140" t="s">
        <v>5601</v>
      </c>
      <c r="Y33" s="1140" t="s">
        <v>5729</v>
      </c>
      <c r="Z33" s="1140" t="s">
        <v>5658</v>
      </c>
      <c r="AA33" s="1336" t="s">
        <v>5466</v>
      </c>
      <c r="AB33" s="704" t="s">
        <v>5741</v>
      </c>
      <c r="AC33" s="1140" t="s">
        <v>5597</v>
      </c>
      <c r="AD33" s="1140" t="s">
        <v>5675</v>
      </c>
      <c r="AE33" s="1140" t="s">
        <v>5626</v>
      </c>
      <c r="AF33" s="1336" t="s">
        <v>5480</v>
      </c>
      <c r="AG33" s="704" t="s">
        <v>5754</v>
      </c>
      <c r="AH33" s="634">
        <v>5.8310185185185215E-2</v>
      </c>
      <c r="AI33" s="635">
        <v>8.1365740740740322E-3</v>
      </c>
      <c r="AJ33" s="634">
        <v>6.6446759259259247E-2</v>
      </c>
      <c r="AK33" s="636">
        <v>21.437078205637157</v>
      </c>
      <c r="AL33" s="701">
        <v>18.812053649190034</v>
      </c>
      <c r="AM33" s="1139">
        <v>0.48311342592592588</v>
      </c>
      <c r="AN33" s="1140"/>
      <c r="AO33" s="1140"/>
      <c r="AP33" s="1140"/>
      <c r="AQ33" s="1336"/>
      <c r="AR33" s="704"/>
      <c r="AS33" s="1140"/>
      <c r="AT33" s="1140"/>
      <c r="AU33" s="1140"/>
      <c r="AV33" s="1336"/>
      <c r="AW33" s="704"/>
      <c r="AX33" s="1098"/>
      <c r="AY33" s="1098"/>
      <c r="AZ33" s="1098"/>
      <c r="BA33" s="701"/>
      <c r="BB33" s="701"/>
      <c r="BC33" s="1121"/>
      <c r="BD33" s="1140"/>
      <c r="BE33" s="1140"/>
      <c r="BF33" s="1140"/>
      <c r="BG33" s="1336"/>
      <c r="BH33" s="704"/>
      <c r="BI33" s="1140"/>
      <c r="BJ33" s="1140"/>
      <c r="BK33" s="1140"/>
      <c r="BL33" s="1336"/>
      <c r="BM33" s="704"/>
      <c r="BN33" s="1098"/>
      <c r="BO33" s="1098"/>
      <c r="BP33" s="1098"/>
      <c r="BQ33" s="701"/>
      <c r="BR33" s="701"/>
      <c r="BS33" s="1121"/>
      <c r="BT33" s="1140"/>
      <c r="BU33" s="1140"/>
      <c r="BV33" s="1140"/>
      <c r="BW33" s="1336"/>
      <c r="BX33" s="704"/>
      <c r="BY33" s="1140"/>
      <c r="BZ33" s="1140"/>
      <c r="CA33" s="1140"/>
      <c r="CB33" s="1336"/>
      <c r="CC33" s="704"/>
      <c r="CD33" s="1102"/>
      <c r="CE33" s="1098"/>
      <c r="CF33" s="1102"/>
      <c r="CG33" s="701"/>
      <c r="CH33" s="701"/>
      <c r="CI33" s="1121"/>
      <c r="CJ33" s="1140"/>
      <c r="CK33" s="1140"/>
      <c r="CL33" s="1140"/>
      <c r="CM33" s="1336"/>
      <c r="CN33" s="704"/>
      <c r="CO33" s="1140"/>
      <c r="CP33" s="1140"/>
      <c r="CQ33" s="1140"/>
      <c r="CR33" s="1336"/>
      <c r="CS33" s="704"/>
      <c r="CT33" s="703"/>
      <c r="CU33" s="641"/>
      <c r="CV33" s="703"/>
      <c r="CW33" s="701"/>
      <c r="CX33" s="701"/>
      <c r="CY33" s="795"/>
      <c r="CZ33" s="708"/>
      <c r="DA33" s="709"/>
      <c r="DB33" s="709"/>
      <c r="DC33" s="1194"/>
      <c r="DD33" s="711"/>
      <c r="DE33" s="712"/>
      <c r="DF33" s="712"/>
      <c r="DG33" s="713"/>
      <c r="DH33" s="713"/>
      <c r="DI33" s="714"/>
      <c r="DJ33" s="714"/>
      <c r="DK33" s="714"/>
      <c r="DL33" s="714"/>
      <c r="DM33" s="714"/>
      <c r="DN33" s="714"/>
      <c r="DO33" s="714"/>
      <c r="DP33" s="714"/>
      <c r="DQ33" s="715"/>
    </row>
    <row r="34" spans="1:121" s="370" customFormat="1">
      <c r="A34" s="691">
        <v>16</v>
      </c>
      <c r="B34" s="692">
        <v>80</v>
      </c>
      <c r="C34" s="765">
        <v>318</v>
      </c>
      <c r="D34" s="1145" t="s">
        <v>5481</v>
      </c>
      <c r="E34" s="1145" t="s">
        <v>3889</v>
      </c>
      <c r="F34" s="765" t="s">
        <v>83</v>
      </c>
      <c r="G34" s="768"/>
      <c r="H34" s="768"/>
      <c r="I34" s="768"/>
      <c r="J34" s="768"/>
      <c r="K34" s="768"/>
      <c r="L34" s="768"/>
      <c r="M34" s="768"/>
      <c r="N34" s="768"/>
      <c r="O34" s="768"/>
      <c r="P34" s="768"/>
      <c r="Q34" s="768"/>
      <c r="R34" s="768"/>
      <c r="S34" s="768"/>
      <c r="T34" s="768"/>
      <c r="U34" s="699"/>
      <c r="V34" s="699"/>
      <c r="W34" s="700">
        <v>0.39583333333333331</v>
      </c>
      <c r="X34" s="1140" t="s">
        <v>5597</v>
      </c>
      <c r="Y34" s="1140" t="s">
        <v>5597</v>
      </c>
      <c r="Z34" s="1140" t="s">
        <v>5661</v>
      </c>
      <c r="AA34" s="1336" t="s">
        <v>5482</v>
      </c>
      <c r="AB34" s="704" t="s">
        <v>5755</v>
      </c>
      <c r="AC34" s="1140" t="s">
        <v>5597</v>
      </c>
      <c r="AD34" s="1140" t="s">
        <v>5649</v>
      </c>
      <c r="AE34" s="1140" t="s">
        <v>5677</v>
      </c>
      <c r="AF34" s="1336" t="s">
        <v>5483</v>
      </c>
      <c r="AG34" s="704" t="s">
        <v>5756</v>
      </c>
      <c r="AH34" s="641">
        <v>7.0150462962962956E-2</v>
      </c>
      <c r="AI34" s="641">
        <v>1.2835648148148193E-2</v>
      </c>
      <c r="AJ34" s="641">
        <v>8.2986111111111149E-2</v>
      </c>
      <c r="AK34" s="701">
        <v>17.818841775284607</v>
      </c>
      <c r="AL34" s="701">
        <v>15.06276150627615</v>
      </c>
      <c r="AM34" s="1139">
        <v>0.49965277777777778</v>
      </c>
      <c r="AN34" s="1140" t="s">
        <v>5666</v>
      </c>
      <c r="AO34" s="1140" t="s">
        <v>5666</v>
      </c>
      <c r="AP34" s="1140" t="s">
        <v>5666</v>
      </c>
      <c r="AQ34" s="1336"/>
      <c r="AR34" s="704" t="s">
        <v>5667</v>
      </c>
      <c r="AS34" s="1140" t="s">
        <v>5666</v>
      </c>
      <c r="AT34" s="1140" t="s">
        <v>5666</v>
      </c>
      <c r="AU34" s="1140" t="s">
        <v>5666</v>
      </c>
      <c r="AV34" s="1336"/>
      <c r="AW34" s="704" t="s">
        <v>5667</v>
      </c>
      <c r="AX34" s="1098" t="e">
        <v>#VALUE!</v>
      </c>
      <c r="AY34" s="1098" t="e">
        <v>#VALUE!</v>
      </c>
      <c r="AZ34" s="1098" t="e">
        <v>#VALUE!</v>
      </c>
      <c r="BA34" s="701" t="e">
        <v>#VALUE!</v>
      </c>
      <c r="BB34" s="701" t="e">
        <v>#VALUE!</v>
      </c>
      <c r="BC34" s="1121" t="e">
        <v>#VALUE!</v>
      </c>
      <c r="BD34" s="1140" t="s">
        <v>5666</v>
      </c>
      <c r="BE34" s="1140" t="s">
        <v>5666</v>
      </c>
      <c r="BF34" s="1140" t="s">
        <v>5666</v>
      </c>
      <c r="BG34" s="1336"/>
      <c r="BH34" s="704" t="s">
        <v>5667</v>
      </c>
      <c r="BI34" s="1140" t="s">
        <v>5666</v>
      </c>
      <c r="BJ34" s="1140" t="s">
        <v>5666</v>
      </c>
      <c r="BK34" s="1140" t="s">
        <v>5666</v>
      </c>
      <c r="BL34" s="1336"/>
      <c r="BM34" s="704" t="s">
        <v>5667</v>
      </c>
      <c r="BN34" s="1098" t="e">
        <v>#VALUE!</v>
      </c>
      <c r="BO34" s="1098" t="e">
        <v>#VALUE!</v>
      </c>
      <c r="BP34" s="1098" t="e">
        <v>#VALUE!</v>
      </c>
      <c r="BQ34" s="701" t="e">
        <v>#VALUE!</v>
      </c>
      <c r="BR34" s="701" t="e">
        <v>#VALUE!</v>
      </c>
      <c r="BS34" s="1121" t="e">
        <v>#VALUE!</v>
      </c>
      <c r="BT34" s="1140" t="s">
        <v>5666</v>
      </c>
      <c r="BU34" s="1140" t="s">
        <v>5666</v>
      </c>
      <c r="BV34" s="1140" t="s">
        <v>5666</v>
      </c>
      <c r="BW34" s="1336"/>
      <c r="BX34" s="704" t="s">
        <v>5667</v>
      </c>
      <c r="BY34" s="1140" t="s">
        <v>5666</v>
      </c>
      <c r="BZ34" s="1140" t="s">
        <v>5666</v>
      </c>
      <c r="CA34" s="1140" t="s">
        <v>5666</v>
      </c>
      <c r="CB34" s="1336"/>
      <c r="CC34" s="704" t="s">
        <v>5667</v>
      </c>
      <c r="CD34" s="1102" t="e">
        <v>#VALUE!</v>
      </c>
      <c r="CE34" s="1098" t="e">
        <v>#VALUE!</v>
      </c>
      <c r="CF34" s="1102" t="e">
        <v>#VALUE!</v>
      </c>
      <c r="CG34" s="701" t="e">
        <v>#VALUE!</v>
      </c>
      <c r="CH34" s="701" t="e">
        <v>#VALUE!</v>
      </c>
      <c r="CI34" s="1121" t="e">
        <v>#VALUE!</v>
      </c>
      <c r="CJ34" s="1140" t="s">
        <v>5666</v>
      </c>
      <c r="CK34" s="1140" t="s">
        <v>5666</v>
      </c>
      <c r="CL34" s="1140" t="s">
        <v>5666</v>
      </c>
      <c r="CM34" s="1336"/>
      <c r="CN34" s="704" t="s">
        <v>5667</v>
      </c>
      <c r="CO34" s="1140" t="s">
        <v>5666</v>
      </c>
      <c r="CP34" s="1140" t="s">
        <v>5666</v>
      </c>
      <c r="CQ34" s="1140" t="s">
        <v>5666</v>
      </c>
      <c r="CR34" s="1336"/>
      <c r="CS34" s="704" t="s">
        <v>5667</v>
      </c>
      <c r="CT34" s="703" t="e">
        <v>#VALUE!</v>
      </c>
      <c r="CU34" s="641" t="e">
        <v>#VALUE!</v>
      </c>
      <c r="CV34" s="703" t="e">
        <v>#VALUE!</v>
      </c>
      <c r="CW34" s="701" t="e">
        <v>#VALUE!</v>
      </c>
      <c r="CX34" s="701" t="e">
        <v>#VALUE!</v>
      </c>
      <c r="CY34" s="795" t="e">
        <v>#VALUE!</v>
      </c>
      <c r="CZ34" s="708"/>
      <c r="DA34" s="709" t="e">
        <v>#VALUE!</v>
      </c>
      <c r="DB34" s="709" t="e">
        <v>#VALUE!</v>
      </c>
      <c r="DC34" s="1194"/>
      <c r="DD34" s="711">
        <v>80</v>
      </c>
      <c r="DE34" s="712" t="e">
        <v>#VALUE!</v>
      </c>
      <c r="DF34" s="712" t="e">
        <v>#VALUE!</v>
      </c>
      <c r="DG34" s="713">
        <v>150</v>
      </c>
      <c r="DH34" s="713" t="e">
        <v>#VALUE!</v>
      </c>
      <c r="DI34" s="714" t="e">
        <v>#VALUE!</v>
      </c>
      <c r="DJ34" s="714" t="e">
        <v>#VALUE!</v>
      </c>
      <c r="DK34" s="714" t="e">
        <v>#VALUE!</v>
      </c>
      <c r="DL34" s="714" t="e">
        <v>#VALUE!</v>
      </c>
      <c r="DM34" s="714" t="e">
        <v>#VALUE!</v>
      </c>
      <c r="DN34" s="714" t="e">
        <v>#VALUE!</v>
      </c>
      <c r="DO34" s="714" t="e">
        <v>#VALUE!</v>
      </c>
      <c r="DP34" s="714" t="e">
        <v>#VALUE!</v>
      </c>
      <c r="DQ34" s="715" t="e">
        <v>#VALUE!</v>
      </c>
    </row>
    <row r="35" spans="1:121">
      <c r="A35" s="730" t="s">
        <v>0</v>
      </c>
      <c r="B35" s="731">
        <v>80</v>
      </c>
      <c r="C35" s="1649" t="s">
        <v>50</v>
      </c>
      <c r="D35" s="1650"/>
      <c r="E35" s="1650"/>
      <c r="F35" s="1651"/>
      <c r="G35" s="783"/>
      <c r="H35" s="783"/>
      <c r="I35" s="783"/>
      <c r="J35" s="783"/>
      <c r="K35" s="783"/>
      <c r="L35" s="783"/>
      <c r="M35" s="783"/>
      <c r="N35" s="783"/>
      <c r="O35" s="783"/>
      <c r="P35" s="783"/>
      <c r="Q35" s="783"/>
      <c r="R35" s="783"/>
      <c r="S35" s="783"/>
      <c r="T35" s="783"/>
      <c r="U35" s="783"/>
      <c r="V35" s="783"/>
      <c r="W35" s="783"/>
      <c r="X35" s="783"/>
      <c r="Y35" s="783"/>
      <c r="Z35" s="783"/>
      <c r="AA35" s="783"/>
      <c r="AB35" s="783"/>
      <c r="AC35" s="783"/>
      <c r="AD35" s="783"/>
      <c r="AE35" s="783"/>
      <c r="AF35" s="783"/>
      <c r="AG35" s="783"/>
      <c r="AH35" s="783"/>
      <c r="AI35" s="783"/>
      <c r="AJ35" s="783"/>
      <c r="AK35" s="783"/>
      <c r="AL35" s="783"/>
      <c r="AM35" s="784"/>
      <c r="AN35" s="784"/>
      <c r="AO35" s="784"/>
      <c r="AP35" s="784"/>
      <c r="AQ35" s="785"/>
      <c r="AR35" s="784"/>
      <c r="AS35" s="784"/>
      <c r="AT35" s="784"/>
      <c r="AU35" s="784"/>
      <c r="AV35" s="785"/>
      <c r="AW35" s="784"/>
      <c r="AX35" s="784"/>
      <c r="AY35" s="784"/>
      <c r="AZ35" s="784"/>
      <c r="BA35" s="784"/>
      <c r="BB35" s="784"/>
      <c r="BC35" s="784"/>
      <c r="BD35" s="784"/>
      <c r="BE35" s="784"/>
      <c r="BF35" s="784"/>
      <c r="BG35" s="784"/>
      <c r="BH35" s="784"/>
      <c r="BI35" s="784"/>
      <c r="BJ35" s="784"/>
      <c r="BK35" s="784"/>
      <c r="BL35" s="785"/>
      <c r="BM35" s="784"/>
      <c r="BN35" s="784"/>
      <c r="BO35" s="784"/>
      <c r="BP35" s="784"/>
      <c r="BQ35" s="784"/>
      <c r="BR35" s="784"/>
      <c r="BS35" s="784"/>
      <c r="BT35" s="784"/>
      <c r="BU35" s="784"/>
      <c r="BV35" s="784"/>
      <c r="BW35" s="785"/>
      <c r="BX35" s="784"/>
      <c r="BY35" s="784"/>
      <c r="BZ35" s="784"/>
      <c r="CA35" s="784"/>
      <c r="CB35" s="785"/>
      <c r="CC35" s="784"/>
      <c r="CD35" s="784"/>
      <c r="CE35" s="784"/>
      <c r="CF35" s="784"/>
      <c r="CG35" s="784"/>
      <c r="CH35" s="784"/>
      <c r="CI35" s="784"/>
      <c r="CJ35" s="784"/>
      <c r="CK35" s="784"/>
      <c r="CL35" s="784"/>
      <c r="CM35" s="784"/>
      <c r="CN35" s="784"/>
      <c r="CO35" s="784"/>
      <c r="CP35" s="784"/>
      <c r="CQ35" s="784"/>
      <c r="CR35" s="784"/>
      <c r="CS35" s="784"/>
      <c r="CT35" s="784"/>
      <c r="CU35" s="784"/>
      <c r="CV35" s="784"/>
      <c r="CW35" s="784"/>
      <c r="CX35" s="784"/>
      <c r="CY35" s="784"/>
      <c r="CZ35" s="784"/>
      <c r="DA35" s="784"/>
      <c r="DB35" s="731">
        <v>80</v>
      </c>
      <c r="DC35" s="589"/>
      <c r="DD35" s="738" t="s">
        <v>1713</v>
      </c>
      <c r="DE35" s="1195"/>
      <c r="DF35" s="748"/>
      <c r="DG35" s="748"/>
      <c r="DH35" s="748"/>
      <c r="DI35" s="748"/>
      <c r="DJ35" s="748"/>
      <c r="DK35" s="748"/>
      <c r="DL35" s="748"/>
      <c r="DM35" s="748"/>
      <c r="DN35" s="748"/>
      <c r="DO35" s="748"/>
      <c r="DP35" s="748"/>
      <c r="DQ35" s="748"/>
    </row>
    <row r="36" spans="1:121" s="345" customFormat="1">
      <c r="A36" s="628">
        <v>1</v>
      </c>
      <c r="B36" s="629">
        <v>80</v>
      </c>
      <c r="C36" s="751">
        <v>357</v>
      </c>
      <c r="D36" s="1144" t="s">
        <v>167</v>
      </c>
      <c r="E36" s="1144" t="s">
        <v>168</v>
      </c>
      <c r="F36" s="726"/>
      <c r="G36" s="1331"/>
      <c r="H36" s="1331"/>
      <c r="I36" s="1331"/>
      <c r="J36" s="1331"/>
      <c r="K36" s="1331"/>
      <c r="L36" s="1331"/>
      <c r="M36" s="1331"/>
      <c r="N36" s="1331"/>
      <c r="O36" s="1331"/>
      <c r="P36" s="1331"/>
      <c r="Q36" s="1331"/>
      <c r="R36" s="1331"/>
      <c r="S36" s="1331"/>
      <c r="T36" s="1331"/>
      <c r="U36" s="682"/>
      <c r="V36" s="682"/>
      <c r="W36" s="632">
        <v>0.39583333333333331</v>
      </c>
      <c r="X36" s="1095" t="s">
        <v>5597</v>
      </c>
      <c r="Y36" s="1095" t="s">
        <v>5661</v>
      </c>
      <c r="Z36" s="1095" t="s">
        <v>5609</v>
      </c>
      <c r="AA36" s="1193" t="s">
        <v>5444</v>
      </c>
      <c r="AB36" s="831" t="s">
        <v>5709</v>
      </c>
      <c r="AC36" s="1095" t="s">
        <v>5597</v>
      </c>
      <c r="AD36" s="1095" t="s">
        <v>5680</v>
      </c>
      <c r="AE36" s="1095" t="s">
        <v>5670</v>
      </c>
      <c r="AF36" s="1193" t="s">
        <v>5473</v>
      </c>
      <c r="AG36" s="683" t="s">
        <v>5747</v>
      </c>
      <c r="AH36" s="634">
        <v>6.3391203703703769E-2</v>
      </c>
      <c r="AI36" s="634">
        <v>2.175925925925859E-3</v>
      </c>
      <c r="AJ36" s="634">
        <v>6.5567129629629628E-2</v>
      </c>
      <c r="AK36" s="636">
        <v>19.718824173817783</v>
      </c>
      <c r="AL36" s="636">
        <v>19.064430714916153</v>
      </c>
      <c r="AM36" s="1094">
        <v>0.48223379629629626</v>
      </c>
      <c r="AN36" s="1095" t="s">
        <v>5613</v>
      </c>
      <c r="AO36" s="1095" t="s">
        <v>5656</v>
      </c>
      <c r="AP36" s="1095" t="s">
        <v>5757</v>
      </c>
      <c r="AQ36" s="1193" t="s">
        <v>5491</v>
      </c>
      <c r="AR36" s="683" t="s">
        <v>5758</v>
      </c>
      <c r="AS36" s="1095" t="s">
        <v>5613</v>
      </c>
      <c r="AT36" s="1095" t="s">
        <v>5672</v>
      </c>
      <c r="AU36" s="1095" t="s">
        <v>5597</v>
      </c>
      <c r="AV36" s="1193" t="s">
        <v>5492</v>
      </c>
      <c r="AW36" s="683" t="s">
        <v>5759</v>
      </c>
      <c r="AX36" s="1097">
        <v>6.1261574074074066E-2</v>
      </c>
      <c r="AY36" s="1097">
        <v>2.4652777777778301E-3</v>
      </c>
      <c r="AZ36" s="1097">
        <v>6.3726851851851896E-2</v>
      </c>
      <c r="BA36" s="636">
        <v>20.404307576043831</v>
      </c>
      <c r="BB36" s="636">
        <v>19.61496549219034</v>
      </c>
      <c r="BC36" s="1099">
        <v>0.56679398148148152</v>
      </c>
      <c r="BD36" s="1095" t="s">
        <v>5605</v>
      </c>
      <c r="BE36" s="1095" t="s">
        <v>5672</v>
      </c>
      <c r="BF36" s="1095" t="s">
        <v>5624</v>
      </c>
      <c r="BG36" s="1193" t="s">
        <v>5493</v>
      </c>
      <c r="BH36" s="633" t="s">
        <v>5760</v>
      </c>
      <c r="BI36" s="1095" t="s">
        <v>5605</v>
      </c>
      <c r="BJ36" s="1095" t="s">
        <v>5621</v>
      </c>
      <c r="BK36" s="1095" t="s">
        <v>5711</v>
      </c>
      <c r="BL36" s="1193" t="s">
        <v>5494</v>
      </c>
      <c r="BM36" s="633" t="s">
        <v>5761</v>
      </c>
      <c r="BN36" s="1097">
        <v>6.2372685185185128E-2</v>
      </c>
      <c r="BO36" s="1097">
        <v>1.9907407407407929E-3</v>
      </c>
      <c r="BP36" s="1097">
        <v>6.4363425925925921E-2</v>
      </c>
      <c r="BQ36" s="636">
        <v>13.360549267025423</v>
      </c>
      <c r="BR36" s="636">
        <v>12.947311634598094</v>
      </c>
      <c r="BS36" s="1099">
        <v>0.65199074074074082</v>
      </c>
      <c r="BT36" s="1095" t="s">
        <v>5666</v>
      </c>
      <c r="BU36" s="1095" t="s">
        <v>5666</v>
      </c>
      <c r="BV36" s="1095" t="s">
        <v>5666</v>
      </c>
      <c r="BW36" s="1193"/>
      <c r="BX36" s="633" t="s">
        <v>5667</v>
      </c>
      <c r="BY36" s="1095" t="s">
        <v>5666</v>
      </c>
      <c r="BZ36" s="1095" t="s">
        <v>5666</v>
      </c>
      <c r="CA36" s="1095" t="s">
        <v>5666</v>
      </c>
      <c r="CB36" s="1193"/>
      <c r="CC36" s="633" t="s">
        <v>5667</v>
      </c>
      <c r="CD36" s="1101" t="e">
        <v>#VALUE!</v>
      </c>
      <c r="CE36" s="1097" t="e">
        <v>#VALUE!</v>
      </c>
      <c r="CF36" s="1101" t="e">
        <v>#VALUE!</v>
      </c>
      <c r="CG36" s="789" t="e">
        <v>#VALUE!</v>
      </c>
      <c r="CH36" s="636" t="e">
        <v>#VALUE!</v>
      </c>
      <c r="CI36" s="1099" t="e">
        <v>#VALUE!</v>
      </c>
      <c r="CJ36" s="1095" t="s">
        <v>5666</v>
      </c>
      <c r="CK36" s="1095" t="s">
        <v>5666</v>
      </c>
      <c r="CL36" s="1095" t="s">
        <v>5666</v>
      </c>
      <c r="CM36" s="1193"/>
      <c r="CN36" s="633" t="s">
        <v>5667</v>
      </c>
      <c r="CO36" s="1095" t="s">
        <v>5666</v>
      </c>
      <c r="CP36" s="1095" t="s">
        <v>5666</v>
      </c>
      <c r="CQ36" s="1095" t="s">
        <v>5666</v>
      </c>
      <c r="CR36" s="1193"/>
      <c r="CS36" s="633" t="s">
        <v>5667</v>
      </c>
      <c r="CT36" s="639" t="e">
        <v>#VALUE!</v>
      </c>
      <c r="CU36" s="634" t="e">
        <v>#VALUE!</v>
      </c>
      <c r="CV36" s="639" t="e">
        <v>#VALUE!</v>
      </c>
      <c r="CW36" s="636" t="e">
        <v>#VALUE!</v>
      </c>
      <c r="CX36" s="636" t="e">
        <v>#VALUE!</v>
      </c>
      <c r="CY36" s="643">
        <v>17.212526894573276</v>
      </c>
      <c r="CZ36" s="644"/>
      <c r="DA36" s="645">
        <v>0.18702546296296296</v>
      </c>
      <c r="DB36" s="645">
        <v>0.19365740740740744</v>
      </c>
      <c r="DC36" s="589"/>
      <c r="DD36" s="646">
        <v>80</v>
      </c>
      <c r="DE36" s="647">
        <v>4.4886111111111111</v>
      </c>
      <c r="DF36" s="647">
        <v>4.6477777777777769</v>
      </c>
      <c r="DG36" s="595">
        <v>200</v>
      </c>
      <c r="DH36" s="595">
        <v>0</v>
      </c>
      <c r="DI36" s="648">
        <v>280</v>
      </c>
      <c r="DJ36" s="648">
        <v>280</v>
      </c>
      <c r="DK36" s="648">
        <v>280</v>
      </c>
      <c r="DL36" s="648">
        <v>280</v>
      </c>
      <c r="DM36" s="648">
        <v>280</v>
      </c>
      <c r="DN36" s="648">
        <v>280</v>
      </c>
      <c r="DO36" s="648">
        <v>280</v>
      </c>
      <c r="DP36" s="648">
        <v>280</v>
      </c>
      <c r="DQ36" s="649">
        <v>280</v>
      </c>
    </row>
    <row r="37" spans="1:121" s="345" customFormat="1">
      <c r="A37" s="628">
        <v>2</v>
      </c>
      <c r="B37" s="629">
        <v>80</v>
      </c>
      <c r="C37" s="751">
        <v>314</v>
      </c>
      <c r="D37" s="1144" t="s">
        <v>2413</v>
      </c>
      <c r="E37" s="1144" t="s">
        <v>5484</v>
      </c>
      <c r="F37" s="726"/>
      <c r="G37" s="1331"/>
      <c r="H37" s="1331"/>
      <c r="I37" s="1331"/>
      <c r="J37" s="1331"/>
      <c r="K37" s="1331"/>
      <c r="L37" s="1331"/>
      <c r="M37" s="1331"/>
      <c r="N37" s="1331"/>
      <c r="O37" s="1331"/>
      <c r="P37" s="1331"/>
      <c r="Q37" s="1331"/>
      <c r="R37" s="1331"/>
      <c r="S37" s="1331"/>
      <c r="T37" s="1331"/>
      <c r="U37" s="682"/>
      <c r="V37" s="682"/>
      <c r="W37" s="632">
        <v>0.39583333333333331</v>
      </c>
      <c r="X37" s="1095" t="s">
        <v>5597</v>
      </c>
      <c r="Y37" s="1095" t="s">
        <v>5615</v>
      </c>
      <c r="Z37" s="1095" t="s">
        <v>5605</v>
      </c>
      <c r="AA37" s="1193" t="s">
        <v>5418</v>
      </c>
      <c r="AB37" s="831" t="s">
        <v>5727</v>
      </c>
      <c r="AC37" s="1095" t="s">
        <v>5597</v>
      </c>
      <c r="AD37" s="1095" t="s">
        <v>5751</v>
      </c>
      <c r="AE37" s="1095" t="s">
        <v>5757</v>
      </c>
      <c r="AF37" s="1193" t="s">
        <v>5485</v>
      </c>
      <c r="AG37" s="831" t="s">
        <v>5762</v>
      </c>
      <c r="AH37" s="634">
        <v>9.0451388888888873E-2</v>
      </c>
      <c r="AI37" s="634">
        <v>6.5162037037037046E-3</v>
      </c>
      <c r="AJ37" s="634">
        <v>9.6967592592592577E-2</v>
      </c>
      <c r="AK37" s="636">
        <v>13.81957773512476</v>
      </c>
      <c r="AL37" s="636">
        <v>12.890904750537123</v>
      </c>
      <c r="AM37" s="1094">
        <v>0.51363425925925921</v>
      </c>
      <c r="AN37" s="1095" t="s">
        <v>5603</v>
      </c>
      <c r="AO37" s="1095" t="s">
        <v>5731</v>
      </c>
      <c r="AP37" s="1095" t="s">
        <v>5763</v>
      </c>
      <c r="AQ37" s="1193" t="s">
        <v>5486</v>
      </c>
      <c r="AR37" s="683" t="s">
        <v>5764</v>
      </c>
      <c r="AS37" s="1095" t="s">
        <v>5603</v>
      </c>
      <c r="AT37" s="1095" t="s">
        <v>5631</v>
      </c>
      <c r="AU37" s="1095" t="s">
        <v>5639</v>
      </c>
      <c r="AV37" s="1193" t="s">
        <v>5421</v>
      </c>
      <c r="AW37" s="683" t="s">
        <v>5733</v>
      </c>
      <c r="AX37" s="1097">
        <v>0.10079861111111121</v>
      </c>
      <c r="AY37" s="1097">
        <v>3.9467592592592471E-3</v>
      </c>
      <c r="AZ37" s="1097">
        <v>0.10474537037037046</v>
      </c>
      <c r="BA37" s="636">
        <v>12.400964519462626</v>
      </c>
      <c r="BB37" s="636">
        <v>11.933701657458563</v>
      </c>
      <c r="BC37" s="1099">
        <v>0.63921296296296304</v>
      </c>
      <c r="BD37" s="1095" t="s">
        <v>5609</v>
      </c>
      <c r="BE37" s="1095" t="s">
        <v>5624</v>
      </c>
      <c r="BF37" s="1095" t="s">
        <v>5624</v>
      </c>
      <c r="BG37" s="1193" t="s">
        <v>5495</v>
      </c>
      <c r="BH37" s="633" t="s">
        <v>5765</v>
      </c>
      <c r="BI37" s="1095" t="s">
        <v>5609</v>
      </c>
      <c r="BJ37" s="1095" t="s">
        <v>5672</v>
      </c>
      <c r="BK37" s="1095" t="s">
        <v>5624</v>
      </c>
      <c r="BL37" s="1193" t="s">
        <v>5497</v>
      </c>
      <c r="BM37" s="633" t="s">
        <v>5766</v>
      </c>
      <c r="BN37" s="1097">
        <v>6.9120370370370332E-2</v>
      </c>
      <c r="BO37" s="1097">
        <v>4.1666666666666519E-3</v>
      </c>
      <c r="BP37" s="1097">
        <v>7.3287037037036984E-2</v>
      </c>
      <c r="BQ37" s="636">
        <v>12.056262558606832</v>
      </c>
      <c r="BR37" s="636">
        <v>11.370814908401769</v>
      </c>
      <c r="BS37" s="1099">
        <v>0.73333333333333339</v>
      </c>
      <c r="BT37" s="1095" t="s">
        <v>5666</v>
      </c>
      <c r="BU37" s="1095" t="s">
        <v>5666</v>
      </c>
      <c r="BV37" s="1095" t="s">
        <v>5666</v>
      </c>
      <c r="BW37" s="1193"/>
      <c r="BX37" s="633" t="s">
        <v>5667</v>
      </c>
      <c r="BY37" s="1095" t="s">
        <v>5666</v>
      </c>
      <c r="BZ37" s="1095" t="s">
        <v>5666</v>
      </c>
      <c r="CA37" s="1095" t="s">
        <v>5666</v>
      </c>
      <c r="CB37" s="1193"/>
      <c r="CC37" s="633" t="s">
        <v>5667</v>
      </c>
      <c r="CD37" s="1101" t="e">
        <v>#VALUE!</v>
      </c>
      <c r="CE37" s="1097" t="e">
        <v>#VALUE!</v>
      </c>
      <c r="CF37" s="1101" t="e">
        <v>#VALUE!</v>
      </c>
      <c r="CG37" s="789" t="e">
        <v>#VALUE!</v>
      </c>
      <c r="CH37" s="636" t="e">
        <v>#VALUE!</v>
      </c>
      <c r="CI37" s="1099" t="e">
        <v>#VALUE!</v>
      </c>
      <c r="CJ37" s="1095" t="s">
        <v>5666</v>
      </c>
      <c r="CK37" s="1095" t="s">
        <v>5666</v>
      </c>
      <c r="CL37" s="1095" t="s">
        <v>5666</v>
      </c>
      <c r="CM37" s="1193"/>
      <c r="CN37" s="633" t="s">
        <v>5667</v>
      </c>
      <c r="CO37" s="1095" t="s">
        <v>5666</v>
      </c>
      <c r="CP37" s="1095" t="s">
        <v>5666</v>
      </c>
      <c r="CQ37" s="1095" t="s">
        <v>5666</v>
      </c>
      <c r="CR37" s="1193"/>
      <c r="CS37" s="633" t="s">
        <v>5667</v>
      </c>
      <c r="CT37" s="639" t="e">
        <v>#VALUE!</v>
      </c>
      <c r="CU37" s="634" t="e">
        <v>#VALUE!</v>
      </c>
      <c r="CV37" s="639" t="e">
        <v>#VALUE!</v>
      </c>
      <c r="CW37" s="636" t="e">
        <v>#VALUE!</v>
      </c>
      <c r="CX37" s="636" t="e">
        <v>#VALUE!</v>
      </c>
      <c r="CY37" s="643">
        <v>12.121212121212121</v>
      </c>
      <c r="CZ37" s="644"/>
      <c r="DA37" s="645">
        <v>0.26037037037037042</v>
      </c>
      <c r="DB37" s="645">
        <v>0.27500000000000002</v>
      </c>
      <c r="DC37" s="589"/>
      <c r="DD37" s="646">
        <v>80</v>
      </c>
      <c r="DE37" s="647">
        <v>6.2488888888888887</v>
      </c>
      <c r="DF37" s="647">
        <v>6.6</v>
      </c>
      <c r="DG37" s="595">
        <v>195</v>
      </c>
      <c r="DH37" s="595">
        <v>-114</v>
      </c>
      <c r="DI37" s="648">
        <v>161</v>
      </c>
      <c r="DJ37" s="648">
        <v>161</v>
      </c>
      <c r="DK37" s="648">
        <v>161</v>
      </c>
      <c r="DL37" s="648">
        <v>161</v>
      </c>
      <c r="DM37" s="648">
        <v>161</v>
      </c>
      <c r="DN37" s="648">
        <v>161</v>
      </c>
      <c r="DO37" s="648">
        <v>161</v>
      </c>
      <c r="DP37" s="648">
        <v>161</v>
      </c>
      <c r="DQ37" s="649">
        <v>161</v>
      </c>
    </row>
    <row r="38" spans="1:121" s="345" customFormat="1">
      <c r="A38" s="628">
        <v>3</v>
      </c>
      <c r="B38" s="629">
        <v>80</v>
      </c>
      <c r="C38" s="751">
        <v>371</v>
      </c>
      <c r="D38" s="1144" t="s">
        <v>5487</v>
      </c>
      <c r="E38" s="1144" t="s">
        <v>415</v>
      </c>
      <c r="F38" s="726"/>
      <c r="G38" s="1331"/>
      <c r="H38" s="1331"/>
      <c r="I38" s="1331"/>
      <c r="J38" s="1331"/>
      <c r="K38" s="1331"/>
      <c r="L38" s="1331"/>
      <c r="M38" s="1331"/>
      <c r="N38" s="1331"/>
      <c r="O38" s="1331"/>
      <c r="P38" s="1331"/>
      <c r="Q38" s="1331"/>
      <c r="R38" s="1331"/>
      <c r="S38" s="1331"/>
      <c r="T38" s="1331"/>
      <c r="U38" s="682"/>
      <c r="V38" s="682"/>
      <c r="W38" s="632">
        <v>0.39583333333333331</v>
      </c>
      <c r="X38" s="1095" t="s">
        <v>5597</v>
      </c>
      <c r="Y38" s="1095" t="s">
        <v>5615</v>
      </c>
      <c r="Z38" s="1095" t="s">
        <v>5605</v>
      </c>
      <c r="AA38" s="1193" t="s">
        <v>5418</v>
      </c>
      <c r="AB38" s="831" t="s">
        <v>5727</v>
      </c>
      <c r="AC38" s="1095" t="s">
        <v>5597</v>
      </c>
      <c r="AD38" s="1095" t="s">
        <v>5722</v>
      </c>
      <c r="AE38" s="1095" t="s">
        <v>5672</v>
      </c>
      <c r="AF38" s="1193" t="s">
        <v>5488</v>
      </c>
      <c r="AG38" s="683" t="s">
        <v>5767</v>
      </c>
      <c r="AH38" s="634">
        <v>9.0451388888888873E-2</v>
      </c>
      <c r="AI38" s="634">
        <v>1.0312500000000002E-2</v>
      </c>
      <c r="AJ38" s="634">
        <v>0.10076388888888888</v>
      </c>
      <c r="AK38" s="636">
        <v>13.81957773512476</v>
      </c>
      <c r="AL38" s="636">
        <v>12.405237767057203</v>
      </c>
      <c r="AM38" s="1094">
        <v>0.5174305555555555</v>
      </c>
      <c r="AN38" s="1095" t="s">
        <v>5603</v>
      </c>
      <c r="AO38" s="1095" t="s">
        <v>5631</v>
      </c>
      <c r="AP38" s="1095" t="s">
        <v>5635</v>
      </c>
      <c r="AQ38" s="1193" t="s">
        <v>5489</v>
      </c>
      <c r="AR38" s="683" t="s">
        <v>4941</v>
      </c>
      <c r="AS38" s="1095" t="s">
        <v>5603</v>
      </c>
      <c r="AT38" s="1095" t="s">
        <v>5729</v>
      </c>
      <c r="AU38" s="1095" t="s">
        <v>5677</v>
      </c>
      <c r="AV38" s="1193" t="s">
        <v>5490</v>
      </c>
      <c r="AW38" s="683" t="s">
        <v>5768</v>
      </c>
      <c r="AX38" s="1097">
        <v>0.10114583333333338</v>
      </c>
      <c r="AY38" s="1097">
        <v>1.9097222222222987E-3</v>
      </c>
      <c r="AZ38" s="1097">
        <v>0.10305555555555568</v>
      </c>
      <c r="BA38" s="636">
        <v>12.35839340885685</v>
      </c>
      <c r="BB38" s="636">
        <v>12.129380053908354</v>
      </c>
      <c r="BC38" s="1099">
        <v>0.64131944444444455</v>
      </c>
      <c r="BD38" s="1095" t="s">
        <v>5609</v>
      </c>
      <c r="BE38" s="1095" t="s">
        <v>5661</v>
      </c>
      <c r="BF38" s="1095" t="s">
        <v>5624</v>
      </c>
      <c r="BG38" s="1193" t="s">
        <v>5496</v>
      </c>
      <c r="BH38" s="633" t="s">
        <v>5769</v>
      </c>
      <c r="BI38" s="1095" t="s">
        <v>5609</v>
      </c>
      <c r="BJ38" s="1095" t="s">
        <v>5705</v>
      </c>
      <c r="BK38" s="1095" t="s">
        <v>5624</v>
      </c>
      <c r="BL38" s="1193" t="s">
        <v>5498</v>
      </c>
      <c r="BM38" s="633" t="s">
        <v>5770</v>
      </c>
      <c r="BN38" s="1097">
        <v>6.7708333333333148E-2</v>
      </c>
      <c r="BO38" s="1097">
        <v>4.1666666666667629E-3</v>
      </c>
      <c r="BP38" s="1097">
        <v>7.1874999999999911E-2</v>
      </c>
      <c r="BQ38" s="636">
        <v>12.307692307692308</v>
      </c>
      <c r="BR38" s="636">
        <v>11.594202898550725</v>
      </c>
      <c r="BS38" s="1099">
        <v>0.73402777777777783</v>
      </c>
      <c r="BT38" s="1095" t="s">
        <v>5666</v>
      </c>
      <c r="BU38" s="1095" t="s">
        <v>5666</v>
      </c>
      <c r="BV38" s="1095" t="s">
        <v>5666</v>
      </c>
      <c r="BW38" s="1193"/>
      <c r="BX38" s="633" t="s">
        <v>5667</v>
      </c>
      <c r="BY38" s="1095" t="s">
        <v>5666</v>
      </c>
      <c r="BZ38" s="1095" t="s">
        <v>5666</v>
      </c>
      <c r="CA38" s="1095" t="s">
        <v>5666</v>
      </c>
      <c r="CB38" s="1193"/>
      <c r="CC38" s="633" t="s">
        <v>5667</v>
      </c>
      <c r="CD38" s="1101" t="e">
        <v>#VALUE!</v>
      </c>
      <c r="CE38" s="1097" t="e">
        <v>#VALUE!</v>
      </c>
      <c r="CF38" s="1101" t="e">
        <v>#VALUE!</v>
      </c>
      <c r="CG38" s="789" t="e">
        <v>#VALUE!</v>
      </c>
      <c r="CH38" s="636" t="e">
        <v>#VALUE!</v>
      </c>
      <c r="CI38" s="1099" t="e">
        <v>#VALUE!</v>
      </c>
      <c r="CJ38" s="1095" t="s">
        <v>5666</v>
      </c>
      <c r="CK38" s="1095" t="s">
        <v>5666</v>
      </c>
      <c r="CL38" s="1095" t="s">
        <v>5666</v>
      </c>
      <c r="CM38" s="1193"/>
      <c r="CN38" s="633" t="s">
        <v>5667</v>
      </c>
      <c r="CO38" s="1095" t="s">
        <v>5666</v>
      </c>
      <c r="CP38" s="1095" t="s">
        <v>5666</v>
      </c>
      <c r="CQ38" s="1095" t="s">
        <v>5666</v>
      </c>
      <c r="CR38" s="1193"/>
      <c r="CS38" s="633" t="s">
        <v>5667</v>
      </c>
      <c r="CT38" s="639" t="e">
        <v>#VALUE!</v>
      </c>
      <c r="CU38" s="634" t="e">
        <v>#VALUE!</v>
      </c>
      <c r="CV38" s="639" t="e">
        <v>#VALUE!</v>
      </c>
      <c r="CW38" s="636" t="e">
        <v>#VALUE!</v>
      </c>
      <c r="CX38" s="636" t="e">
        <v>#VALUE!</v>
      </c>
      <c r="CY38" s="643">
        <v>12.090680100755666</v>
      </c>
      <c r="CZ38" s="644"/>
      <c r="DA38" s="645">
        <v>0.2593055555555554</v>
      </c>
      <c r="DB38" s="645">
        <v>0.27569444444444446</v>
      </c>
      <c r="DC38" s="589"/>
      <c r="DD38" s="646">
        <v>80</v>
      </c>
      <c r="DE38" s="647">
        <v>6.2233333333333336</v>
      </c>
      <c r="DF38" s="647">
        <v>6.6166666666666671</v>
      </c>
      <c r="DG38" s="595">
        <v>190</v>
      </c>
      <c r="DH38" s="595">
        <v>-115</v>
      </c>
      <c r="DI38" s="648">
        <v>155</v>
      </c>
      <c r="DJ38" s="648">
        <v>155</v>
      </c>
      <c r="DK38" s="648">
        <v>155</v>
      </c>
      <c r="DL38" s="648">
        <v>155</v>
      </c>
      <c r="DM38" s="648">
        <v>155</v>
      </c>
      <c r="DN38" s="648">
        <v>155</v>
      </c>
      <c r="DO38" s="648">
        <v>155</v>
      </c>
      <c r="DP38" s="648">
        <v>155</v>
      </c>
      <c r="DQ38" s="649">
        <v>155</v>
      </c>
    </row>
    <row r="39" spans="1:121" s="332" customFormat="1">
      <c r="A39" s="798"/>
      <c r="B39" s="799">
        <v>60</v>
      </c>
      <c r="C39" s="1652" t="s">
        <v>52</v>
      </c>
      <c r="D39" s="1653"/>
      <c r="E39" s="1653"/>
      <c r="F39" s="1654"/>
      <c r="G39" s="801"/>
      <c r="H39" s="801"/>
      <c r="I39" s="801"/>
      <c r="J39" s="801"/>
      <c r="K39" s="801"/>
      <c r="L39" s="804"/>
      <c r="M39" s="804"/>
      <c r="N39" s="804"/>
      <c r="O39" s="804"/>
      <c r="P39" s="804"/>
      <c r="Q39" s="804"/>
      <c r="R39" s="803"/>
      <c r="S39" s="803"/>
      <c r="T39" s="803"/>
      <c r="U39" s="803"/>
      <c r="V39" s="803"/>
      <c r="W39" s="801"/>
      <c r="X39" s="801"/>
      <c r="Y39" s="801"/>
      <c r="Z39" s="801"/>
      <c r="AA39" s="804"/>
      <c r="AB39" s="804"/>
      <c r="AC39" s="804"/>
      <c r="AD39" s="804"/>
      <c r="AE39" s="804"/>
      <c r="AF39" s="804"/>
      <c r="AG39" s="804"/>
      <c r="AH39" s="803"/>
      <c r="AI39" s="803"/>
      <c r="AJ39" s="803"/>
      <c r="AK39" s="803"/>
      <c r="AL39" s="806"/>
      <c r="AM39" s="1091"/>
      <c r="AN39" s="1091"/>
      <c r="AO39" s="1091"/>
      <c r="AP39" s="1091"/>
      <c r="AQ39" s="807"/>
      <c r="AR39" s="1091"/>
      <c r="AS39" s="1091"/>
      <c r="AT39" s="1091"/>
      <c r="AU39" s="1091"/>
      <c r="AV39" s="807"/>
      <c r="AW39" s="1091"/>
      <c r="AX39" s="1091"/>
      <c r="AY39" s="1091"/>
      <c r="AZ39" s="1091"/>
      <c r="BA39" s="1091"/>
      <c r="BB39" s="1091"/>
      <c r="BC39" s="1091"/>
      <c r="BD39" s="1091"/>
      <c r="BE39" s="1091"/>
      <c r="BF39" s="1091"/>
      <c r="BG39" s="807"/>
      <c r="BH39" s="1091"/>
      <c r="BI39" s="1091"/>
      <c r="BJ39" s="1091"/>
      <c r="BK39" s="1091"/>
      <c r="BL39" s="807"/>
      <c r="BM39" s="1091"/>
      <c r="BN39" s="1091"/>
      <c r="BO39" s="1091"/>
      <c r="BP39" s="1091"/>
      <c r="BQ39" s="1091"/>
      <c r="BR39" s="1091"/>
      <c r="BS39" s="1091"/>
      <c r="BT39" s="1091"/>
      <c r="BU39" s="1091"/>
      <c r="BV39" s="1091"/>
      <c r="BW39" s="807"/>
      <c r="BX39" s="1091"/>
      <c r="BY39" s="1091"/>
      <c r="BZ39" s="1091"/>
      <c r="CA39" s="1091"/>
      <c r="CB39" s="807"/>
      <c r="CC39" s="1091"/>
      <c r="CD39" s="1091"/>
      <c r="CE39" s="1091"/>
      <c r="CF39" s="1091"/>
      <c r="CG39" s="1091"/>
      <c r="CH39" s="1091"/>
      <c r="CI39" s="1091"/>
      <c r="CJ39" s="1091"/>
      <c r="CK39" s="1091"/>
      <c r="CL39" s="1091"/>
      <c r="CM39" s="1091"/>
      <c r="CN39" s="1091"/>
      <c r="CO39" s="1091"/>
      <c r="CP39" s="1091"/>
      <c r="CQ39" s="1091"/>
      <c r="CR39" s="1091"/>
      <c r="CS39" s="1091"/>
      <c r="CT39" s="1091"/>
      <c r="CU39" s="1091"/>
      <c r="CV39" s="1091"/>
      <c r="CW39" s="1091"/>
      <c r="CX39" s="1091"/>
      <c r="CY39" s="1091"/>
      <c r="CZ39" s="1091"/>
      <c r="DA39" s="1091"/>
      <c r="DB39" s="814">
        <v>60</v>
      </c>
      <c r="DC39" s="589"/>
      <c r="DD39" s="815" t="s">
        <v>5392</v>
      </c>
      <c r="DE39" s="816"/>
      <c r="DF39" s="817"/>
      <c r="DG39" s="817"/>
      <c r="DH39" s="817"/>
      <c r="DI39" s="817"/>
      <c r="DJ39" s="817"/>
      <c r="DK39" s="817"/>
      <c r="DL39" s="817"/>
      <c r="DM39" s="817"/>
      <c r="DN39" s="817"/>
      <c r="DO39" s="817"/>
      <c r="DP39" s="817"/>
      <c r="DQ39" s="817"/>
    </row>
    <row r="40" spans="1:121" s="345" customFormat="1">
      <c r="A40" s="628">
        <v>1</v>
      </c>
      <c r="B40" s="629">
        <v>60</v>
      </c>
      <c r="C40" s="721">
        <v>59</v>
      </c>
      <c r="D40" s="1337" t="s">
        <v>4881</v>
      </c>
      <c r="E40" s="1337" t="s">
        <v>329</v>
      </c>
      <c r="F40" s="827"/>
      <c r="G40" s="1331"/>
      <c r="H40" s="1331"/>
      <c r="I40" s="1331"/>
      <c r="J40" s="1331"/>
      <c r="K40" s="1331"/>
      <c r="L40" s="821"/>
      <c r="M40" s="821"/>
      <c r="N40" s="821"/>
      <c r="O40" s="821"/>
      <c r="P40" s="821"/>
      <c r="Q40" s="821"/>
      <c r="R40" s="634"/>
      <c r="S40" s="634"/>
      <c r="T40" s="634"/>
      <c r="U40" s="789"/>
      <c r="V40" s="789"/>
      <c r="W40" s="1099">
        <v>0.4375</v>
      </c>
      <c r="X40" s="1095" t="s">
        <v>5602</v>
      </c>
      <c r="Y40" s="1095" t="s">
        <v>5602</v>
      </c>
      <c r="Z40" s="1095" t="s">
        <v>5624</v>
      </c>
      <c r="AA40" s="1193" t="s">
        <v>5499</v>
      </c>
      <c r="AB40" s="683" t="s">
        <v>5771</v>
      </c>
      <c r="AC40" s="1095" t="s">
        <v>5602</v>
      </c>
      <c r="AD40" s="1095" t="s">
        <v>5605</v>
      </c>
      <c r="AE40" s="1095" t="s">
        <v>5601</v>
      </c>
      <c r="AF40" s="1193" t="s">
        <v>5500</v>
      </c>
      <c r="AG40" s="683" t="s">
        <v>5772</v>
      </c>
      <c r="AH40" s="1097">
        <v>7.0833333333333304E-2</v>
      </c>
      <c r="AI40" s="1097">
        <v>2.1990740740741588E-3</v>
      </c>
      <c r="AJ40" s="1097">
        <v>7.3032407407407463E-2</v>
      </c>
      <c r="AK40" s="636">
        <v>17.647058823529413</v>
      </c>
      <c r="AL40" s="636">
        <v>17.115689381933439</v>
      </c>
      <c r="AM40" s="1099">
        <v>0.53136574074074083</v>
      </c>
      <c r="AN40" s="1095" t="s">
        <v>5603</v>
      </c>
      <c r="AO40" s="1095" t="s">
        <v>5599</v>
      </c>
      <c r="AP40" s="1095" t="s">
        <v>5631</v>
      </c>
      <c r="AQ40" s="1193" t="s">
        <v>5501</v>
      </c>
      <c r="AR40" s="633" t="s">
        <v>5773</v>
      </c>
      <c r="AS40" s="1095" t="s">
        <v>5603</v>
      </c>
      <c r="AT40" s="1095" t="s">
        <v>5691</v>
      </c>
      <c r="AU40" s="1095" t="s">
        <v>5641</v>
      </c>
      <c r="AV40" s="1193" t="s">
        <v>5502</v>
      </c>
      <c r="AW40" s="633" t="s">
        <v>5774</v>
      </c>
      <c r="AX40" s="1101">
        <v>7.5462962962962843E-2</v>
      </c>
      <c r="AY40" s="1097">
        <v>1.7129629629629717E-3</v>
      </c>
      <c r="AZ40" s="1101">
        <v>7.7175925925925815E-2</v>
      </c>
      <c r="BA40" s="636">
        <v>16.564417177914109</v>
      </c>
      <c r="BB40" s="636">
        <v>16.196760647870427</v>
      </c>
      <c r="BQ40" s="1196"/>
      <c r="BR40" s="1197"/>
      <c r="BS40" s="1198"/>
      <c r="BT40" s="1199"/>
      <c r="BU40" s="1199"/>
      <c r="BV40" s="1199"/>
      <c r="BW40" s="1200"/>
      <c r="BX40" s="1199"/>
      <c r="BY40" s="1199"/>
      <c r="BZ40" s="1199"/>
      <c r="CA40" s="1199"/>
      <c r="CB40" s="1200"/>
      <c r="CC40" s="1199"/>
      <c r="CD40" s="1199"/>
      <c r="CE40" s="1199"/>
      <c r="CF40" s="1199"/>
      <c r="CG40" s="1201"/>
      <c r="CH40" s="1202"/>
      <c r="CI40" s="1203">
        <v>0.62937500000000002</v>
      </c>
      <c r="CJ40" s="1206" t="s">
        <v>5666</v>
      </c>
      <c r="CK40" s="1206" t="s">
        <v>5666</v>
      </c>
      <c r="CL40" s="1206" t="s">
        <v>5666</v>
      </c>
      <c r="CM40" s="1204"/>
      <c r="CN40" s="1205" t="s">
        <v>5667</v>
      </c>
      <c r="CO40" s="1206" t="s">
        <v>5666</v>
      </c>
      <c r="CP40" s="1206" t="s">
        <v>5666</v>
      </c>
      <c r="CQ40" s="1206" t="s">
        <v>5666</v>
      </c>
      <c r="CR40" s="1204"/>
      <c r="CS40" s="1205" t="s">
        <v>5667</v>
      </c>
      <c r="CT40" s="1207" t="e">
        <v>#VALUE!</v>
      </c>
      <c r="CU40" s="1338" t="e">
        <v>#VALUE!</v>
      </c>
      <c r="CV40" s="1207" t="e">
        <v>#VALUE!</v>
      </c>
      <c r="CW40" s="1208" t="e">
        <v>#VALUE!</v>
      </c>
      <c r="CX40" s="1208" t="e">
        <v>#VALUE!</v>
      </c>
      <c r="CY40" s="1339">
        <v>16.643550624133148</v>
      </c>
      <c r="CZ40" s="1340"/>
      <c r="DA40" s="1209">
        <v>0.14629629629629615</v>
      </c>
      <c r="DB40" s="1209">
        <v>0.15020833333333328</v>
      </c>
      <c r="DC40" s="1210"/>
      <c r="DD40" s="1211">
        <v>60</v>
      </c>
      <c r="DE40" s="647">
        <v>3.5111111111111111</v>
      </c>
      <c r="DF40" s="647">
        <v>3.605</v>
      </c>
      <c r="DG40" s="595">
        <v>200</v>
      </c>
      <c r="DH40" s="595">
        <v>0</v>
      </c>
      <c r="DI40" s="648">
        <v>260</v>
      </c>
      <c r="DJ40" s="648">
        <v>260</v>
      </c>
      <c r="DK40" s="648">
        <v>260</v>
      </c>
      <c r="DL40" s="648">
        <v>260</v>
      </c>
      <c r="DM40" s="648">
        <v>260</v>
      </c>
      <c r="DN40" s="648">
        <v>260</v>
      </c>
      <c r="DO40" s="648">
        <v>260</v>
      </c>
      <c r="DP40" s="648">
        <v>260</v>
      </c>
      <c r="DQ40" s="649">
        <v>260</v>
      </c>
    </row>
    <row r="41" spans="1:121" s="345" customFormat="1">
      <c r="A41" s="628">
        <v>2</v>
      </c>
      <c r="B41" s="629">
        <v>60</v>
      </c>
      <c r="C41" s="721">
        <v>42</v>
      </c>
      <c r="D41" s="1337" t="s">
        <v>97</v>
      </c>
      <c r="E41" s="1337" t="s">
        <v>229</v>
      </c>
      <c r="F41" s="827"/>
      <c r="G41" s="1331"/>
      <c r="H41" s="1331"/>
      <c r="I41" s="1331"/>
      <c r="J41" s="1331"/>
      <c r="K41" s="1331"/>
      <c r="L41" s="821"/>
      <c r="M41" s="821"/>
      <c r="N41" s="821"/>
      <c r="O41" s="821"/>
      <c r="P41" s="821"/>
      <c r="Q41" s="821"/>
      <c r="R41" s="634"/>
      <c r="S41" s="634"/>
      <c r="T41" s="634"/>
      <c r="U41" s="789"/>
      <c r="V41" s="789"/>
      <c r="W41" s="1099">
        <v>0.4375</v>
      </c>
      <c r="X41" s="1095" t="s">
        <v>5602</v>
      </c>
      <c r="Y41" s="1095" t="s">
        <v>5670</v>
      </c>
      <c r="Z41" s="1095" t="s">
        <v>5751</v>
      </c>
      <c r="AA41" s="1193" t="s">
        <v>5503</v>
      </c>
      <c r="AB41" s="683" t="s">
        <v>5775</v>
      </c>
      <c r="AC41" s="1095" t="s">
        <v>5602</v>
      </c>
      <c r="AD41" s="1095" t="s">
        <v>5682</v>
      </c>
      <c r="AE41" s="1095" t="s">
        <v>5751</v>
      </c>
      <c r="AF41" s="1193" t="s">
        <v>5504</v>
      </c>
      <c r="AG41" s="683" t="s">
        <v>5776</v>
      </c>
      <c r="AH41" s="1097">
        <v>8.0428240740740731E-2</v>
      </c>
      <c r="AI41" s="1097">
        <v>4.8611111111110938E-3</v>
      </c>
      <c r="AJ41" s="1097">
        <v>8.5289351851851825E-2</v>
      </c>
      <c r="AK41" s="636">
        <v>15.541804576198016</v>
      </c>
      <c r="AL41" s="636">
        <v>14.65599131496811</v>
      </c>
      <c r="AM41" s="1099">
        <v>0.54362268518518519</v>
      </c>
      <c r="AN41" s="1095" t="s">
        <v>5603</v>
      </c>
      <c r="AO41" s="1095" t="s">
        <v>5739</v>
      </c>
      <c r="AP41" s="1095" t="s">
        <v>5635</v>
      </c>
      <c r="AQ41" s="1193" t="s">
        <v>5505</v>
      </c>
      <c r="AR41" s="633" t="s">
        <v>5777</v>
      </c>
      <c r="AS41" s="1095" t="s">
        <v>5603</v>
      </c>
      <c r="AT41" s="1095" t="s">
        <v>5658</v>
      </c>
      <c r="AU41" s="1095" t="s">
        <v>5658</v>
      </c>
      <c r="AV41" s="1193" t="s">
        <v>5506</v>
      </c>
      <c r="AW41" s="633" t="s">
        <v>5778</v>
      </c>
      <c r="AX41" s="1101">
        <v>7.3564814814814805E-2</v>
      </c>
      <c r="AY41" s="1097">
        <v>7.0949074074074803E-3</v>
      </c>
      <c r="AZ41" s="1101">
        <v>8.0659722222222285E-2</v>
      </c>
      <c r="BA41" s="636">
        <v>16.991818753933291</v>
      </c>
      <c r="BB41" s="636">
        <v>15.497201894102455</v>
      </c>
      <c r="BQ41" s="1212"/>
      <c r="BR41" s="1197"/>
      <c r="BS41" s="1213"/>
      <c r="BT41" s="1214"/>
      <c r="BU41" s="1214"/>
      <c r="BV41" s="1214"/>
      <c r="BW41" s="1215"/>
      <c r="BX41" s="1214"/>
      <c r="BY41" s="1214"/>
      <c r="BZ41" s="1214"/>
      <c r="CA41" s="1214"/>
      <c r="CB41" s="1215"/>
      <c r="CC41" s="1214"/>
      <c r="CD41" s="1214"/>
      <c r="CE41" s="1214"/>
      <c r="CF41" s="1214"/>
      <c r="CG41" s="1115"/>
      <c r="CH41" s="1112"/>
      <c r="CI41" s="1099">
        <v>0.64511574074074085</v>
      </c>
      <c r="CJ41" s="1095" t="s">
        <v>5666</v>
      </c>
      <c r="CK41" s="1095" t="s">
        <v>5666</v>
      </c>
      <c r="CL41" s="1095" t="s">
        <v>5666</v>
      </c>
      <c r="CM41" s="1193"/>
      <c r="CN41" s="633" t="s">
        <v>5667</v>
      </c>
      <c r="CO41" s="1095" t="s">
        <v>5666</v>
      </c>
      <c r="CP41" s="1095" t="s">
        <v>5666</v>
      </c>
      <c r="CQ41" s="1095" t="s">
        <v>5666</v>
      </c>
      <c r="CR41" s="1193"/>
      <c r="CS41" s="633" t="s">
        <v>5667</v>
      </c>
      <c r="CT41" s="639" t="e">
        <v>#VALUE!</v>
      </c>
      <c r="CU41" s="634" t="e">
        <v>#VALUE!</v>
      </c>
      <c r="CV41" s="639" t="e">
        <v>#VALUE!</v>
      </c>
      <c r="CW41" s="636" t="e">
        <v>#VALUE!</v>
      </c>
      <c r="CX41" s="636" t="e">
        <v>#VALUE!</v>
      </c>
      <c r="CY41" s="643">
        <v>15.064862602873482</v>
      </c>
      <c r="CZ41" s="644"/>
      <c r="DA41" s="645">
        <v>0.15399305555555554</v>
      </c>
      <c r="DB41" s="645">
        <v>0.16594907407407411</v>
      </c>
      <c r="DC41" s="589"/>
      <c r="DD41" s="646">
        <v>60</v>
      </c>
      <c r="DE41" s="647">
        <v>3.6958333333333337</v>
      </c>
      <c r="DF41" s="647">
        <v>3.9827777777777778</v>
      </c>
      <c r="DG41" s="595">
        <v>195</v>
      </c>
      <c r="DH41" s="595">
        <v>-22.666666666666668</v>
      </c>
      <c r="DI41" s="648">
        <v>232.33333333333334</v>
      </c>
      <c r="DJ41" s="648">
        <v>232.33333333333334</v>
      </c>
      <c r="DK41" s="648">
        <v>232.33333333333334</v>
      </c>
      <c r="DL41" s="648">
        <v>232.33333333333334</v>
      </c>
      <c r="DM41" s="648">
        <v>232.33333333333334</v>
      </c>
      <c r="DN41" s="648">
        <v>232.33333333333334</v>
      </c>
      <c r="DO41" s="648">
        <v>232.33333333333334</v>
      </c>
      <c r="DP41" s="648">
        <v>232.33333333333334</v>
      </c>
      <c r="DQ41" s="649">
        <v>232.33333333333337</v>
      </c>
    </row>
    <row r="42" spans="1:121" s="345" customFormat="1">
      <c r="A42" s="628">
        <v>3</v>
      </c>
      <c r="B42" s="629">
        <v>60</v>
      </c>
      <c r="C42" s="721">
        <v>8</v>
      </c>
      <c r="D42" s="1337" t="s">
        <v>4479</v>
      </c>
      <c r="E42" s="1337" t="s">
        <v>5507</v>
      </c>
      <c r="F42" s="827"/>
      <c r="G42" s="1331"/>
      <c r="H42" s="1331"/>
      <c r="I42" s="1331"/>
      <c r="J42" s="1331"/>
      <c r="K42" s="1331"/>
      <c r="L42" s="821"/>
      <c r="M42" s="821"/>
      <c r="N42" s="821"/>
      <c r="O42" s="821"/>
      <c r="P42" s="821"/>
      <c r="Q42" s="821"/>
      <c r="R42" s="634"/>
      <c r="S42" s="634"/>
      <c r="T42" s="634"/>
      <c r="U42" s="789"/>
      <c r="V42" s="789"/>
      <c r="W42" s="1099">
        <v>0.4375</v>
      </c>
      <c r="X42" s="1095" t="s">
        <v>5602</v>
      </c>
      <c r="Y42" s="1095" t="s">
        <v>5751</v>
      </c>
      <c r="Z42" s="1095" t="s">
        <v>5597</v>
      </c>
      <c r="AA42" s="1193" t="s">
        <v>5508</v>
      </c>
      <c r="AB42" s="683" t="s">
        <v>5779</v>
      </c>
      <c r="AC42" s="1095" t="s">
        <v>5613</v>
      </c>
      <c r="AD42" s="1095" t="s">
        <v>5661</v>
      </c>
      <c r="AE42" s="1095" t="s">
        <v>5597</v>
      </c>
      <c r="AF42" s="1193" t="s">
        <v>5509</v>
      </c>
      <c r="AG42" s="683" t="s">
        <v>5780</v>
      </c>
      <c r="AH42" s="1097">
        <v>9.6655092592592529E-2</v>
      </c>
      <c r="AI42" s="1097">
        <v>8.3333333333334147E-3</v>
      </c>
      <c r="AJ42" s="1097">
        <v>0.10498842592592594</v>
      </c>
      <c r="AK42" s="636">
        <v>12.932582924200696</v>
      </c>
      <c r="AL42" s="636">
        <v>11.906074302722963</v>
      </c>
      <c r="AM42" s="1099">
        <v>0.56332175925925931</v>
      </c>
      <c r="AN42" s="1095" t="s">
        <v>5605</v>
      </c>
      <c r="AO42" s="1095" t="s">
        <v>5641</v>
      </c>
      <c r="AP42" s="1095" t="s">
        <v>5597</v>
      </c>
      <c r="AQ42" s="1193" t="s">
        <v>5510</v>
      </c>
      <c r="AR42" s="633" t="s">
        <v>5781</v>
      </c>
      <c r="AS42" s="1095" t="s">
        <v>3856</v>
      </c>
      <c r="AT42" s="1095" t="s">
        <v>5621</v>
      </c>
      <c r="AU42" s="1095" t="s">
        <v>5677</v>
      </c>
      <c r="AV42" s="1193" t="s">
        <v>5511</v>
      </c>
      <c r="AW42" s="633" t="s">
        <v>5782</v>
      </c>
      <c r="AX42" s="1101">
        <v>7.4305555555555514E-2</v>
      </c>
      <c r="AY42" s="1097">
        <v>3.4942129629629615E-2</v>
      </c>
      <c r="AZ42" s="1101">
        <v>0.10924768518518513</v>
      </c>
      <c r="BA42" s="636">
        <v>16.822429906542059</v>
      </c>
      <c r="BB42" s="636">
        <v>11.441890030723593</v>
      </c>
      <c r="BQ42" s="1212"/>
      <c r="BR42" s="1197"/>
      <c r="BS42" s="1213"/>
      <c r="BT42" s="1214"/>
      <c r="BU42" s="1214"/>
      <c r="BV42" s="1214"/>
      <c r="BW42" s="1215"/>
      <c r="BX42" s="1214"/>
      <c r="BY42" s="1214"/>
      <c r="BZ42" s="1214"/>
      <c r="CA42" s="1214"/>
      <c r="CB42" s="1215"/>
      <c r="CC42" s="1214"/>
      <c r="CD42" s="1214"/>
      <c r="CE42" s="1214"/>
      <c r="CF42" s="1214"/>
      <c r="CG42" s="1115"/>
      <c r="CH42" s="1112"/>
      <c r="CI42" s="1099">
        <v>0.69340277777777781</v>
      </c>
      <c r="CJ42" s="1095" t="s">
        <v>5666</v>
      </c>
      <c r="CK42" s="1095" t="s">
        <v>5666</v>
      </c>
      <c r="CL42" s="1095" t="s">
        <v>5666</v>
      </c>
      <c r="CM42" s="1193"/>
      <c r="CN42" s="633" t="s">
        <v>5667</v>
      </c>
      <c r="CO42" s="1095" t="s">
        <v>5666</v>
      </c>
      <c r="CP42" s="1095" t="s">
        <v>5666</v>
      </c>
      <c r="CQ42" s="1095" t="s">
        <v>5666</v>
      </c>
      <c r="CR42" s="1193"/>
      <c r="CS42" s="633" t="s">
        <v>5667</v>
      </c>
      <c r="CT42" s="639" t="e">
        <v>#VALUE!</v>
      </c>
      <c r="CU42" s="634" t="e">
        <v>#VALUE!</v>
      </c>
      <c r="CV42" s="639" t="e">
        <v>#VALUE!</v>
      </c>
      <c r="CW42" s="636" t="e">
        <v>#VALUE!</v>
      </c>
      <c r="CX42" s="636" t="e">
        <v>#VALUE!</v>
      </c>
      <c r="CY42" s="643">
        <v>11.669367909238249</v>
      </c>
      <c r="CZ42" s="644"/>
      <c r="DA42" s="645">
        <v>0.17096064814814804</v>
      </c>
      <c r="DB42" s="645">
        <v>0.21423611111111107</v>
      </c>
      <c r="DC42" s="589"/>
      <c r="DD42" s="646">
        <v>60</v>
      </c>
      <c r="DE42" s="647">
        <v>4.1030555555555548</v>
      </c>
      <c r="DF42" s="647">
        <v>5.1416666666666675</v>
      </c>
      <c r="DG42" s="595">
        <v>190</v>
      </c>
      <c r="DH42" s="595">
        <v>-92.2</v>
      </c>
      <c r="DI42" s="648">
        <v>157.80000000000001</v>
      </c>
      <c r="DJ42" s="648">
        <v>157.80000000000001</v>
      </c>
      <c r="DK42" s="648">
        <v>157.80000000000001</v>
      </c>
      <c r="DL42" s="648">
        <v>157.80000000000001</v>
      </c>
      <c r="DM42" s="648">
        <v>0</v>
      </c>
      <c r="DN42" s="648">
        <v>157.80000000000001</v>
      </c>
      <c r="DO42" s="648">
        <v>157.80000000000001</v>
      </c>
      <c r="DP42" s="648">
        <v>157.80000000000001</v>
      </c>
      <c r="DQ42" s="649">
        <v>140</v>
      </c>
    </row>
    <row r="43" spans="1:121" s="332" customFormat="1">
      <c r="A43" s="798"/>
      <c r="B43" s="799">
        <v>60</v>
      </c>
      <c r="C43" s="1652" t="s">
        <v>53</v>
      </c>
      <c r="D43" s="1653"/>
      <c r="E43" s="1653"/>
      <c r="F43" s="1654"/>
      <c r="G43" s="852"/>
      <c r="H43" s="852"/>
      <c r="I43" s="852"/>
      <c r="J43" s="852"/>
      <c r="K43" s="852"/>
      <c r="L43" s="804"/>
      <c r="M43" s="804"/>
      <c r="N43" s="804"/>
      <c r="O43" s="804"/>
      <c r="P43" s="804"/>
      <c r="Q43" s="804"/>
      <c r="R43" s="801"/>
      <c r="S43" s="801"/>
      <c r="T43" s="801"/>
      <c r="U43" s="801"/>
      <c r="V43" s="809"/>
      <c r="W43" s="801"/>
      <c r="X43" s="801"/>
      <c r="Y43" s="801"/>
      <c r="Z43" s="801"/>
      <c r="AA43" s="804"/>
      <c r="AB43" s="804"/>
      <c r="AC43" s="804"/>
      <c r="AD43" s="804"/>
      <c r="AE43" s="804"/>
      <c r="AF43" s="804"/>
      <c r="AG43" s="804"/>
      <c r="AH43" s="801"/>
      <c r="AI43" s="801"/>
      <c r="AJ43" s="801"/>
      <c r="AK43" s="801"/>
      <c r="AL43" s="852"/>
      <c r="AM43" s="852"/>
      <c r="AN43" s="852"/>
      <c r="AO43" s="852"/>
      <c r="AP43" s="852"/>
      <c r="AQ43" s="804"/>
      <c r="AR43" s="852"/>
      <c r="AS43" s="852"/>
      <c r="AT43" s="852"/>
      <c r="AU43" s="852"/>
      <c r="AV43" s="804"/>
      <c r="AW43" s="852"/>
      <c r="AX43" s="852"/>
      <c r="AY43" s="852"/>
      <c r="AZ43" s="852"/>
      <c r="BA43" s="852"/>
      <c r="BB43" s="852"/>
      <c r="BC43" s="852"/>
      <c r="BD43" s="852"/>
      <c r="BE43" s="852"/>
      <c r="BF43" s="852"/>
      <c r="BG43" s="852"/>
      <c r="BH43" s="852"/>
      <c r="BI43" s="852"/>
      <c r="BJ43" s="852"/>
      <c r="BK43" s="852"/>
      <c r="BL43" s="852"/>
      <c r="BM43" s="852"/>
      <c r="BN43" s="852"/>
      <c r="BO43" s="852"/>
      <c r="BP43" s="852"/>
      <c r="BQ43" s="852"/>
      <c r="BR43" s="852"/>
      <c r="BS43" s="852"/>
      <c r="BT43" s="852"/>
      <c r="BU43" s="852"/>
      <c r="BV43" s="852"/>
      <c r="BW43" s="804"/>
      <c r="BX43" s="852"/>
      <c r="BY43" s="852"/>
      <c r="BZ43" s="852"/>
      <c r="CA43" s="852"/>
      <c r="CB43" s="804"/>
      <c r="CC43" s="852"/>
      <c r="CD43" s="852"/>
      <c r="CE43" s="852"/>
      <c r="CF43" s="852"/>
      <c r="CG43" s="852"/>
      <c r="CH43" s="852"/>
      <c r="CI43" s="852"/>
      <c r="CJ43" s="852"/>
      <c r="CK43" s="852"/>
      <c r="CL43" s="852"/>
      <c r="CM43" s="852"/>
      <c r="CN43" s="852"/>
      <c r="CO43" s="852"/>
      <c r="CP43" s="852"/>
      <c r="CQ43" s="852"/>
      <c r="CR43" s="852"/>
      <c r="CS43" s="852"/>
      <c r="CT43" s="852"/>
      <c r="CU43" s="852"/>
      <c r="CV43" s="852"/>
      <c r="CW43" s="852"/>
      <c r="CX43" s="852"/>
      <c r="CY43" s="852"/>
      <c r="CZ43" s="814"/>
      <c r="DA43" s="809"/>
      <c r="DB43" s="814">
        <v>60</v>
      </c>
      <c r="DC43" s="589"/>
      <c r="DD43" s="815" t="s">
        <v>5393</v>
      </c>
      <c r="DE43" s="816"/>
      <c r="DF43" s="817"/>
      <c r="DG43" s="817"/>
      <c r="DH43" s="817"/>
      <c r="DI43" s="817"/>
      <c r="DJ43" s="817"/>
      <c r="DK43" s="817"/>
      <c r="DL43" s="817"/>
      <c r="DM43" s="817"/>
      <c r="DN43" s="817"/>
      <c r="DO43" s="817"/>
      <c r="DP43" s="817"/>
      <c r="DQ43" s="817"/>
    </row>
    <row r="44" spans="1:121" s="345" customFormat="1">
      <c r="A44" s="628">
        <v>1</v>
      </c>
      <c r="B44" s="629">
        <v>60</v>
      </c>
      <c r="C44" s="854">
        <v>50</v>
      </c>
      <c r="D44" s="1150" t="s">
        <v>5536</v>
      </c>
      <c r="E44" s="1150" t="s">
        <v>5537</v>
      </c>
      <c r="F44" s="726"/>
      <c r="G44" s="827"/>
      <c r="H44" s="827"/>
      <c r="I44" s="827"/>
      <c r="J44" s="827"/>
      <c r="K44" s="827"/>
      <c r="L44" s="821"/>
      <c r="M44" s="821"/>
      <c r="N44" s="821"/>
      <c r="O44" s="821"/>
      <c r="P44" s="821"/>
      <c r="Q44" s="821"/>
      <c r="R44" s="634"/>
      <c r="S44" s="634"/>
      <c r="T44" s="634"/>
      <c r="U44" s="789"/>
      <c r="V44" s="789"/>
      <c r="W44" s="1099">
        <v>0.4375</v>
      </c>
      <c r="X44" s="1095" t="s">
        <v>5602</v>
      </c>
      <c r="Y44" s="1095" t="s">
        <v>5602</v>
      </c>
      <c r="Z44" s="1095" t="s">
        <v>5624</v>
      </c>
      <c r="AA44" s="1193" t="s">
        <v>5499</v>
      </c>
      <c r="AB44" s="683" t="s">
        <v>5771</v>
      </c>
      <c r="AC44" s="1095" t="s">
        <v>5602</v>
      </c>
      <c r="AD44" s="1095" t="s">
        <v>5605</v>
      </c>
      <c r="AE44" s="1095" t="s">
        <v>5624</v>
      </c>
      <c r="AF44" s="1193" t="s">
        <v>5538</v>
      </c>
      <c r="AG44" s="683" t="s">
        <v>5783</v>
      </c>
      <c r="AH44" s="1097">
        <v>7.0833333333333304E-2</v>
      </c>
      <c r="AI44" s="1097">
        <v>2.0833333333333259E-3</v>
      </c>
      <c r="AJ44" s="1097">
        <v>7.291666666666663E-2</v>
      </c>
      <c r="AK44" s="636">
        <v>17.647058823529413</v>
      </c>
      <c r="AL44" s="636">
        <v>17.142857142857142</v>
      </c>
      <c r="AM44" s="1099">
        <v>0.53125</v>
      </c>
      <c r="AN44" s="1095" t="s">
        <v>5603</v>
      </c>
      <c r="AO44" s="1095" t="s">
        <v>5682</v>
      </c>
      <c r="AP44" s="1095" t="s">
        <v>5611</v>
      </c>
      <c r="AQ44" s="1193" t="s">
        <v>5539</v>
      </c>
      <c r="AR44" s="633" t="s">
        <v>5784</v>
      </c>
      <c r="AS44" s="1095" t="s">
        <v>5603</v>
      </c>
      <c r="AT44" s="1095" t="s">
        <v>5615</v>
      </c>
      <c r="AU44" s="1095" t="s">
        <v>5724</v>
      </c>
      <c r="AV44" s="1193" t="s">
        <v>5540</v>
      </c>
      <c r="AW44" s="633" t="s">
        <v>5785</v>
      </c>
      <c r="AX44" s="1101">
        <v>7.4953703703703689E-2</v>
      </c>
      <c r="AY44" s="1097">
        <v>5.5671296296295747E-3</v>
      </c>
      <c r="AZ44" s="1101">
        <v>8.0520833333333264E-2</v>
      </c>
      <c r="BA44" s="636">
        <v>16.676961087090799</v>
      </c>
      <c r="BB44" s="636">
        <v>15.523932729624839</v>
      </c>
      <c r="BQ44" s="1196"/>
      <c r="BR44" s="1197"/>
      <c r="BS44" s="1198"/>
      <c r="BT44" s="1199"/>
      <c r="BU44" s="1199"/>
      <c r="BV44" s="1199"/>
      <c r="BW44" s="1200"/>
      <c r="BX44" s="1199"/>
      <c r="BY44" s="1199"/>
      <c r="BZ44" s="1199"/>
      <c r="CA44" s="1199"/>
      <c r="CB44" s="1200"/>
      <c r="CC44" s="1199"/>
      <c r="CD44" s="1199"/>
      <c r="CE44" s="1199"/>
      <c r="CF44" s="1199"/>
      <c r="CG44" s="1227"/>
      <c r="CH44" s="1201"/>
      <c r="CI44" s="1203">
        <v>0.63260416666666663</v>
      </c>
      <c r="CJ44" s="1206" t="s">
        <v>5666</v>
      </c>
      <c r="CK44" s="1206" t="s">
        <v>5666</v>
      </c>
      <c r="CL44" s="1206" t="s">
        <v>5666</v>
      </c>
      <c r="CM44" s="1204"/>
      <c r="CN44" s="1205" t="s">
        <v>5667</v>
      </c>
      <c r="CO44" s="1206" t="s">
        <v>5666</v>
      </c>
      <c r="CP44" s="1206" t="s">
        <v>5666</v>
      </c>
      <c r="CQ44" s="1206" t="s">
        <v>5666</v>
      </c>
      <c r="CR44" s="1204"/>
      <c r="CS44" s="1205" t="s">
        <v>5667</v>
      </c>
      <c r="CT44" s="1207" t="e">
        <v>#VALUE!</v>
      </c>
      <c r="CU44" s="1338" t="e">
        <v>#VALUE!</v>
      </c>
      <c r="CV44" s="1207" t="e">
        <v>#VALUE!</v>
      </c>
      <c r="CW44" s="1208" t="e">
        <v>#VALUE!</v>
      </c>
      <c r="CX44" s="1208" t="e">
        <v>#VALUE!</v>
      </c>
      <c r="CY44" s="1339">
        <v>16.293279022403262</v>
      </c>
      <c r="CZ44" s="1340"/>
      <c r="DA44" s="1209">
        <v>0.14578703703703699</v>
      </c>
      <c r="DB44" s="1209">
        <v>0.15343749999999989</v>
      </c>
      <c r="DC44" s="1210"/>
      <c r="DD44" s="1211">
        <v>60</v>
      </c>
      <c r="DE44" s="1228">
        <v>3.4988888888888892</v>
      </c>
      <c r="DF44" s="1228">
        <v>3.6824999999999997</v>
      </c>
      <c r="DG44" s="1229">
        <v>200</v>
      </c>
      <c r="DH44" s="1229">
        <v>0</v>
      </c>
      <c r="DI44" s="1230">
        <v>260</v>
      </c>
      <c r="DJ44" s="1230">
        <v>260</v>
      </c>
      <c r="DK44" s="1230">
        <v>260</v>
      </c>
      <c r="DL44" s="1230">
        <v>260</v>
      </c>
      <c r="DM44" s="1230">
        <v>260</v>
      </c>
      <c r="DN44" s="1230">
        <v>260</v>
      </c>
      <c r="DO44" s="1230">
        <v>260</v>
      </c>
      <c r="DP44" s="1230">
        <v>260</v>
      </c>
      <c r="DQ44" s="1231">
        <v>260</v>
      </c>
    </row>
    <row r="45" spans="1:121" s="345" customFormat="1">
      <c r="A45" s="628">
        <v>2</v>
      </c>
      <c r="B45" s="629">
        <v>60</v>
      </c>
      <c r="C45" s="854">
        <v>25</v>
      </c>
      <c r="D45" s="1150" t="s">
        <v>4325</v>
      </c>
      <c r="E45" s="1150" t="s">
        <v>256</v>
      </c>
      <c r="F45" s="726"/>
      <c r="G45" s="827"/>
      <c r="H45" s="827"/>
      <c r="I45" s="827"/>
      <c r="J45" s="827"/>
      <c r="K45" s="827"/>
      <c r="L45" s="821"/>
      <c r="M45" s="821"/>
      <c r="N45" s="821"/>
      <c r="O45" s="821"/>
      <c r="P45" s="821"/>
      <c r="Q45" s="821"/>
      <c r="R45" s="634"/>
      <c r="S45" s="634"/>
      <c r="T45" s="634"/>
      <c r="U45" s="789"/>
      <c r="V45" s="789"/>
      <c r="W45" s="1099">
        <v>0.4375</v>
      </c>
      <c r="X45" s="1095" t="s">
        <v>5602</v>
      </c>
      <c r="Y45" s="1095" t="s">
        <v>5670</v>
      </c>
      <c r="Z45" s="1095" t="s">
        <v>5615</v>
      </c>
      <c r="AA45" s="1193" t="s">
        <v>5532</v>
      </c>
      <c r="AB45" s="683" t="s">
        <v>5786</v>
      </c>
      <c r="AC45" s="1095" t="s">
        <v>5602</v>
      </c>
      <c r="AD45" s="1095" t="s">
        <v>5606</v>
      </c>
      <c r="AE45" s="1095" t="s">
        <v>5601</v>
      </c>
      <c r="AF45" s="1193" t="s">
        <v>5533</v>
      </c>
      <c r="AG45" s="683" t="s">
        <v>191</v>
      </c>
      <c r="AH45" s="1097">
        <v>8.0324074074074048E-2</v>
      </c>
      <c r="AI45" s="1097">
        <v>5.9027777777778123E-3</v>
      </c>
      <c r="AJ45" s="1097">
        <v>8.622685185185186E-2</v>
      </c>
      <c r="AK45" s="636">
        <v>15.561959654178676</v>
      </c>
      <c r="AL45" s="636">
        <v>14.496644295302012</v>
      </c>
      <c r="AM45" s="1099">
        <v>0.54456018518518523</v>
      </c>
      <c r="AN45" s="1095" t="s">
        <v>5603</v>
      </c>
      <c r="AO45" s="1095" t="s">
        <v>5739</v>
      </c>
      <c r="AP45" s="1095" t="s">
        <v>5615</v>
      </c>
      <c r="AQ45" s="1193" t="s">
        <v>5534</v>
      </c>
      <c r="AR45" s="633" t="s">
        <v>5787</v>
      </c>
      <c r="AS45" s="1095" t="s">
        <v>5603</v>
      </c>
      <c r="AT45" s="1095" t="s">
        <v>5611</v>
      </c>
      <c r="AU45" s="1095" t="s">
        <v>5617</v>
      </c>
      <c r="AV45" s="1193" t="s">
        <v>5535</v>
      </c>
      <c r="AW45" s="633" t="s">
        <v>5788</v>
      </c>
      <c r="AX45" s="1101">
        <v>7.2569444444444464E-2</v>
      </c>
      <c r="AY45" s="1097">
        <v>5.335648148148131E-3</v>
      </c>
      <c r="AZ45" s="1101">
        <v>7.7905092592592595E-2</v>
      </c>
      <c r="BA45" s="636">
        <v>17.224880382775119</v>
      </c>
      <c r="BB45" s="636">
        <v>16.045164165800028</v>
      </c>
      <c r="BQ45" s="1212"/>
      <c r="BR45" s="1197"/>
      <c r="BS45" s="1213"/>
      <c r="BT45" s="1214"/>
      <c r="BU45" s="1214"/>
      <c r="BV45" s="1214"/>
      <c r="BW45" s="1215"/>
      <c r="BX45" s="1214"/>
      <c r="BY45" s="1214"/>
      <c r="BZ45" s="1214"/>
      <c r="CA45" s="1214"/>
      <c r="CB45" s="1215"/>
      <c r="CC45" s="1214"/>
      <c r="CD45" s="1214"/>
      <c r="CE45" s="1214"/>
      <c r="CF45" s="1214"/>
      <c r="CG45" s="1101"/>
      <c r="CH45" s="1115"/>
      <c r="CI45" s="1099">
        <v>0.6432986111111112</v>
      </c>
      <c r="CJ45" s="1095" t="s">
        <v>5666</v>
      </c>
      <c r="CK45" s="1095" t="s">
        <v>5666</v>
      </c>
      <c r="CL45" s="1095" t="s">
        <v>5666</v>
      </c>
      <c r="CM45" s="1193"/>
      <c r="CN45" s="633" t="s">
        <v>5667</v>
      </c>
      <c r="CO45" s="1095" t="s">
        <v>5666</v>
      </c>
      <c r="CP45" s="1095" t="s">
        <v>5666</v>
      </c>
      <c r="CQ45" s="1095" t="s">
        <v>5666</v>
      </c>
      <c r="CR45" s="1193"/>
      <c r="CS45" s="633" t="s">
        <v>5667</v>
      </c>
      <c r="CT45" s="639" t="e">
        <v>#VALUE!</v>
      </c>
      <c r="CU45" s="634" t="e">
        <v>#VALUE!</v>
      </c>
      <c r="CV45" s="639" t="e">
        <v>#VALUE!</v>
      </c>
      <c r="CW45" s="636" t="e">
        <v>#VALUE!</v>
      </c>
      <c r="CX45" s="636" t="e">
        <v>#VALUE!</v>
      </c>
      <c r="CY45" s="643">
        <v>15.231647979691134</v>
      </c>
      <c r="CZ45" s="644"/>
      <c r="DA45" s="645">
        <v>0.15289351851851851</v>
      </c>
      <c r="DB45" s="645">
        <v>0.16413194444444446</v>
      </c>
      <c r="DC45" s="589"/>
      <c r="DD45" s="646">
        <v>60</v>
      </c>
      <c r="DE45" s="647">
        <v>3.6694444444444443</v>
      </c>
      <c r="DF45" s="647">
        <v>3.9391666666666669</v>
      </c>
      <c r="DG45" s="595">
        <v>195</v>
      </c>
      <c r="DH45" s="595">
        <v>-15.4</v>
      </c>
      <c r="DI45" s="648">
        <v>239.6</v>
      </c>
      <c r="DJ45" s="648">
        <v>239.6</v>
      </c>
      <c r="DK45" s="648">
        <v>239.6</v>
      </c>
      <c r="DL45" s="648">
        <v>239.6</v>
      </c>
      <c r="DM45" s="648">
        <v>239.6</v>
      </c>
      <c r="DN45" s="648">
        <v>239.6</v>
      </c>
      <c r="DO45" s="648">
        <v>239.6</v>
      </c>
      <c r="DP45" s="648">
        <v>239.6</v>
      </c>
      <c r="DQ45" s="649">
        <v>239.6</v>
      </c>
    </row>
    <row r="46" spans="1:121" s="345" customFormat="1">
      <c r="A46" s="628">
        <v>3</v>
      </c>
      <c r="B46" s="629">
        <v>60</v>
      </c>
      <c r="C46" s="854">
        <v>36</v>
      </c>
      <c r="D46" s="1150" t="s">
        <v>5528</v>
      </c>
      <c r="E46" s="1150" t="s">
        <v>682</v>
      </c>
      <c r="F46" s="726"/>
      <c r="G46" s="827"/>
      <c r="H46" s="827"/>
      <c r="I46" s="827"/>
      <c r="J46" s="827"/>
      <c r="K46" s="827"/>
      <c r="L46" s="821"/>
      <c r="M46" s="821"/>
      <c r="N46" s="821"/>
      <c r="O46" s="821"/>
      <c r="P46" s="821"/>
      <c r="Q46" s="821"/>
      <c r="R46" s="634"/>
      <c r="S46" s="634"/>
      <c r="T46" s="634"/>
      <c r="U46" s="789"/>
      <c r="V46" s="789"/>
      <c r="W46" s="1099">
        <v>0.4375</v>
      </c>
      <c r="X46" s="1095" t="s">
        <v>5602</v>
      </c>
      <c r="Y46" s="1095" t="s">
        <v>5670</v>
      </c>
      <c r="Z46" s="1095" t="s">
        <v>5700</v>
      </c>
      <c r="AA46" s="1193" t="s">
        <v>5529</v>
      </c>
      <c r="AB46" s="683" t="s">
        <v>5789</v>
      </c>
      <c r="AC46" s="1095" t="s">
        <v>5602</v>
      </c>
      <c r="AD46" s="1095" t="s">
        <v>5606</v>
      </c>
      <c r="AE46" s="1095" t="s">
        <v>5637</v>
      </c>
      <c r="AF46" s="1193" t="s">
        <v>5530</v>
      </c>
      <c r="AG46" s="683" t="s">
        <v>5790</v>
      </c>
      <c r="AH46" s="1097">
        <v>8.0312500000000009E-2</v>
      </c>
      <c r="AI46" s="1097">
        <v>6.0995370370370283E-3</v>
      </c>
      <c r="AJ46" s="1097">
        <v>8.6412037037037037E-2</v>
      </c>
      <c r="AK46" s="636">
        <v>15.564202334630352</v>
      </c>
      <c r="AL46" s="636">
        <v>14.465577283686043</v>
      </c>
      <c r="AM46" s="1099">
        <v>0.54474537037037041</v>
      </c>
      <c r="AN46" s="1095" t="s">
        <v>5603</v>
      </c>
      <c r="AO46" s="1095" t="s">
        <v>5739</v>
      </c>
      <c r="AP46" s="1095" t="s">
        <v>5697</v>
      </c>
      <c r="AQ46" s="1193" t="s">
        <v>5531</v>
      </c>
      <c r="AR46" s="633" t="s">
        <v>5791</v>
      </c>
      <c r="AS46" s="1095" t="s">
        <v>5603</v>
      </c>
      <c r="AT46" s="1095" t="s">
        <v>5658</v>
      </c>
      <c r="AU46" s="1095" t="s">
        <v>5658</v>
      </c>
      <c r="AV46" s="1193" t="s">
        <v>5506</v>
      </c>
      <c r="AW46" s="633" t="s">
        <v>5778</v>
      </c>
      <c r="AX46" s="1101">
        <v>7.2418981481481404E-2</v>
      </c>
      <c r="AY46" s="1097">
        <v>7.118055555555669E-3</v>
      </c>
      <c r="AZ46" s="1101">
        <v>7.9537037037037073E-2</v>
      </c>
      <c r="BA46" s="636">
        <v>17.260668051782002</v>
      </c>
      <c r="BB46" s="636">
        <v>15.715948777648428</v>
      </c>
      <c r="BQ46" s="1212"/>
      <c r="BR46" s="1197"/>
      <c r="BS46" s="1213"/>
      <c r="BT46" s="1214"/>
      <c r="BU46" s="1214"/>
      <c r="BV46" s="1214"/>
      <c r="BW46" s="1215"/>
      <c r="BX46" s="1214"/>
      <c r="BY46" s="1214"/>
      <c r="BZ46" s="1214"/>
      <c r="CA46" s="1214"/>
      <c r="CB46" s="1215"/>
      <c r="CC46" s="1214"/>
      <c r="CD46" s="1214"/>
      <c r="CE46" s="1214"/>
      <c r="CF46" s="1214"/>
      <c r="CG46" s="1101"/>
      <c r="CH46" s="1115"/>
      <c r="CI46" s="1099">
        <v>0.64511574074074085</v>
      </c>
      <c r="CJ46" s="1095" t="s">
        <v>5666</v>
      </c>
      <c r="CK46" s="1095" t="s">
        <v>5666</v>
      </c>
      <c r="CL46" s="1095" t="s">
        <v>5666</v>
      </c>
      <c r="CM46" s="1193"/>
      <c r="CN46" s="633" t="s">
        <v>5667</v>
      </c>
      <c r="CO46" s="1095" t="s">
        <v>5666</v>
      </c>
      <c r="CP46" s="1095" t="s">
        <v>5666</v>
      </c>
      <c r="CQ46" s="1095" t="s">
        <v>5666</v>
      </c>
      <c r="CR46" s="1193"/>
      <c r="CS46" s="633" t="s">
        <v>5667</v>
      </c>
      <c r="CT46" s="639" t="e">
        <v>#VALUE!</v>
      </c>
      <c r="CU46" s="634" t="e">
        <v>#VALUE!</v>
      </c>
      <c r="CV46" s="639" t="e">
        <v>#VALUE!</v>
      </c>
      <c r="CW46" s="636" t="e">
        <v>#VALUE!</v>
      </c>
      <c r="CX46" s="636" t="e">
        <v>#VALUE!</v>
      </c>
      <c r="CY46" s="643">
        <v>15.064862602873482</v>
      </c>
      <c r="CZ46" s="644"/>
      <c r="DA46" s="645">
        <v>0.15273148148148141</v>
      </c>
      <c r="DB46" s="645">
        <v>0.16594907407407411</v>
      </c>
      <c r="DC46" s="589"/>
      <c r="DD46" s="646">
        <v>60</v>
      </c>
      <c r="DE46" s="647">
        <v>3.6655555555555557</v>
      </c>
      <c r="DF46" s="647">
        <v>3.9827777777777778</v>
      </c>
      <c r="DG46" s="595">
        <v>190</v>
      </c>
      <c r="DH46" s="595">
        <v>-18.016666666666666</v>
      </c>
      <c r="DI46" s="648">
        <v>231.98333333333335</v>
      </c>
      <c r="DJ46" s="648">
        <v>231.98333333333335</v>
      </c>
      <c r="DK46" s="648">
        <v>231.98333333333335</v>
      </c>
      <c r="DL46" s="648">
        <v>231.98333333333335</v>
      </c>
      <c r="DM46" s="648">
        <v>231.98333333333335</v>
      </c>
      <c r="DN46" s="648">
        <v>231.98333333333335</v>
      </c>
      <c r="DO46" s="648">
        <v>231.98333333333335</v>
      </c>
      <c r="DP46" s="648">
        <v>231.98333333333335</v>
      </c>
      <c r="DQ46" s="649">
        <v>231.98333333333335</v>
      </c>
    </row>
    <row r="47" spans="1:121" s="345" customFormat="1">
      <c r="A47" s="628">
        <v>4</v>
      </c>
      <c r="B47" s="629">
        <v>60</v>
      </c>
      <c r="C47" s="854">
        <v>1</v>
      </c>
      <c r="D47" s="1150" t="s">
        <v>4366</v>
      </c>
      <c r="E47" s="1150" t="s">
        <v>5517</v>
      </c>
      <c r="F47" s="726"/>
      <c r="G47" s="827"/>
      <c r="H47" s="827"/>
      <c r="I47" s="827"/>
      <c r="J47" s="827"/>
      <c r="K47" s="827"/>
      <c r="L47" s="821"/>
      <c r="M47" s="821"/>
      <c r="N47" s="821"/>
      <c r="O47" s="821"/>
      <c r="P47" s="821"/>
      <c r="Q47" s="821"/>
      <c r="R47" s="634"/>
      <c r="S47" s="634"/>
      <c r="T47" s="634"/>
      <c r="U47" s="789"/>
      <c r="V47" s="789"/>
      <c r="W47" s="1099">
        <v>0.4375</v>
      </c>
      <c r="X47" s="1095" t="s">
        <v>5602</v>
      </c>
      <c r="Y47" s="1095" t="s">
        <v>5722</v>
      </c>
      <c r="Z47" s="1095" t="s">
        <v>5649</v>
      </c>
      <c r="AA47" s="1193" t="s">
        <v>5518</v>
      </c>
      <c r="AB47" s="683" t="s">
        <v>5792</v>
      </c>
      <c r="AC47" s="1095" t="s">
        <v>5613</v>
      </c>
      <c r="AD47" s="1095" t="s">
        <v>5659</v>
      </c>
      <c r="AE47" s="1095" t="s">
        <v>5597</v>
      </c>
      <c r="AF47" s="1193" t="s">
        <v>5519</v>
      </c>
      <c r="AG47" s="683" t="s">
        <v>5793</v>
      </c>
      <c r="AH47" s="1097">
        <v>0.10103009259259255</v>
      </c>
      <c r="AI47" s="1097">
        <v>5.3472222222222809E-3</v>
      </c>
      <c r="AJ47" s="1097">
        <v>0.10637731481481483</v>
      </c>
      <c r="AK47" s="636">
        <v>12.372551265895293</v>
      </c>
      <c r="AL47" s="636">
        <v>11.750625612011751</v>
      </c>
      <c r="AM47" s="1099">
        <v>0.5647106481481482</v>
      </c>
      <c r="AN47" s="1095" t="s">
        <v>5605</v>
      </c>
      <c r="AO47" s="1095" t="s">
        <v>5658</v>
      </c>
      <c r="AP47" s="1095" t="s">
        <v>5722</v>
      </c>
      <c r="AQ47" s="1193" t="s">
        <v>5520</v>
      </c>
      <c r="AR47" s="633" t="s">
        <v>5794</v>
      </c>
      <c r="AS47" s="1095" t="s">
        <v>3856</v>
      </c>
      <c r="AT47" s="1095" t="s">
        <v>5656</v>
      </c>
      <c r="AU47" s="1095" t="s">
        <v>5680</v>
      </c>
      <c r="AV47" s="1193" t="s">
        <v>5522</v>
      </c>
      <c r="AW47" s="633" t="s">
        <v>5795</v>
      </c>
      <c r="AX47" s="1101">
        <v>0.10120370370370368</v>
      </c>
      <c r="AY47" s="1097">
        <v>2.1874999999998979E-3</v>
      </c>
      <c r="AZ47" s="1101">
        <v>0.10339120370370358</v>
      </c>
      <c r="BA47" s="636">
        <v>12.351326623970722</v>
      </c>
      <c r="BB47" s="636">
        <v>12.090003358334265</v>
      </c>
      <c r="BQ47" s="1212"/>
      <c r="BR47" s="1197"/>
      <c r="BS47" s="1213"/>
      <c r="BT47" s="1214"/>
      <c r="BU47" s="1214"/>
      <c r="BV47" s="1214"/>
      <c r="BW47" s="1215"/>
      <c r="BX47" s="1214"/>
      <c r="BY47" s="1214"/>
      <c r="BZ47" s="1214"/>
      <c r="CA47" s="1214"/>
      <c r="CB47" s="1215"/>
      <c r="CC47" s="1214"/>
      <c r="CD47" s="1214"/>
      <c r="CE47" s="1214"/>
      <c r="CF47" s="1214"/>
      <c r="CG47" s="1101"/>
      <c r="CH47" s="1115"/>
      <c r="CI47" s="1099">
        <v>0.68893518518518515</v>
      </c>
      <c r="CJ47" s="1095" t="s">
        <v>5666</v>
      </c>
      <c r="CK47" s="1095" t="s">
        <v>5666</v>
      </c>
      <c r="CL47" s="1095" t="s">
        <v>5666</v>
      </c>
      <c r="CM47" s="1193"/>
      <c r="CN47" s="633" t="s">
        <v>5667</v>
      </c>
      <c r="CO47" s="1095" t="s">
        <v>5666</v>
      </c>
      <c r="CP47" s="1095" t="s">
        <v>5666</v>
      </c>
      <c r="CQ47" s="1095" t="s">
        <v>5666</v>
      </c>
      <c r="CR47" s="1193"/>
      <c r="CS47" s="633" t="s">
        <v>5667</v>
      </c>
      <c r="CT47" s="639" t="e">
        <v>#VALUE!</v>
      </c>
      <c r="CU47" s="634" t="e">
        <v>#VALUE!</v>
      </c>
      <c r="CV47" s="639" t="e">
        <v>#VALUE!</v>
      </c>
      <c r="CW47" s="636" t="e">
        <v>#VALUE!</v>
      </c>
      <c r="CX47" s="636" t="e">
        <v>#VALUE!</v>
      </c>
      <c r="CY47" s="643">
        <v>11.917898918561024</v>
      </c>
      <c r="CZ47" s="644"/>
      <c r="DA47" s="645">
        <v>0.20223379629629623</v>
      </c>
      <c r="DB47" s="645">
        <v>0.20976851851851841</v>
      </c>
      <c r="DC47" s="589"/>
      <c r="DD47" s="646">
        <v>60</v>
      </c>
      <c r="DE47" s="647">
        <v>4.8536111111111104</v>
      </c>
      <c r="DF47" s="647">
        <v>5.0344444444444445</v>
      </c>
      <c r="DG47" s="595">
        <v>185</v>
      </c>
      <c r="DH47" s="595">
        <v>-81.116666666666674</v>
      </c>
      <c r="DI47" s="648">
        <v>163.88333333333333</v>
      </c>
      <c r="DJ47" s="648">
        <v>163.88333333333333</v>
      </c>
      <c r="DK47" s="648">
        <v>163.88333333333333</v>
      </c>
      <c r="DL47" s="648">
        <v>163.88333333333333</v>
      </c>
      <c r="DM47" s="648">
        <v>163.88333333333333</v>
      </c>
      <c r="DN47" s="648">
        <v>163.88333333333333</v>
      </c>
      <c r="DO47" s="648">
        <v>163.88333333333333</v>
      </c>
      <c r="DP47" s="648">
        <v>163.88333333333333</v>
      </c>
      <c r="DQ47" s="649">
        <v>163.88333333333333</v>
      </c>
    </row>
    <row r="48" spans="1:121" s="345" customFormat="1">
      <c r="A48" s="628">
        <v>5</v>
      </c>
      <c r="B48" s="629">
        <v>60</v>
      </c>
      <c r="C48" s="854">
        <v>5</v>
      </c>
      <c r="D48" s="1150" t="s">
        <v>5512</v>
      </c>
      <c r="E48" s="1150" t="s">
        <v>5513</v>
      </c>
      <c r="F48" s="726"/>
      <c r="G48" s="827"/>
      <c r="H48" s="827"/>
      <c r="I48" s="827"/>
      <c r="J48" s="827"/>
      <c r="K48" s="827"/>
      <c r="L48" s="821"/>
      <c r="M48" s="821"/>
      <c r="N48" s="821"/>
      <c r="O48" s="821"/>
      <c r="P48" s="821"/>
      <c r="Q48" s="821"/>
      <c r="R48" s="634"/>
      <c r="S48" s="634"/>
      <c r="T48" s="634"/>
      <c r="U48" s="789"/>
      <c r="V48" s="789"/>
      <c r="W48" s="1099">
        <v>0.4375</v>
      </c>
      <c r="X48" s="1095" t="s">
        <v>5602</v>
      </c>
      <c r="Y48" s="1095" t="s">
        <v>5751</v>
      </c>
      <c r="Z48" s="1095" t="s">
        <v>5602</v>
      </c>
      <c r="AA48" s="1193" t="s">
        <v>5514</v>
      </c>
      <c r="AB48" s="683" t="s">
        <v>5796</v>
      </c>
      <c r="AC48" s="1095" t="s">
        <v>5602</v>
      </c>
      <c r="AD48" s="1095" t="s">
        <v>5724</v>
      </c>
      <c r="AE48" s="1095" t="s">
        <v>5724</v>
      </c>
      <c r="AF48" s="1193" t="s">
        <v>5515</v>
      </c>
      <c r="AG48" s="683" t="s">
        <v>5797</v>
      </c>
      <c r="AH48" s="1097">
        <v>9.6666666666666679E-2</v>
      </c>
      <c r="AI48" s="1097">
        <v>6.0763888888889506E-3</v>
      </c>
      <c r="AJ48" s="1097">
        <v>0.10274305555555563</v>
      </c>
      <c r="AK48" s="636">
        <v>12.931034482758621</v>
      </c>
      <c r="AL48" s="636">
        <v>12.166272389320717</v>
      </c>
      <c r="AM48" s="1099">
        <v>0.561076388888889</v>
      </c>
      <c r="AN48" s="1095" t="s">
        <v>5605</v>
      </c>
      <c r="AO48" s="1095" t="s">
        <v>5658</v>
      </c>
      <c r="AP48" s="1095" t="s">
        <v>5601</v>
      </c>
      <c r="AQ48" s="1193" t="s">
        <v>5521</v>
      </c>
      <c r="AR48" s="633" t="s">
        <v>3294</v>
      </c>
      <c r="AS48" s="1095" t="s">
        <v>3856</v>
      </c>
      <c r="AT48" s="1095" t="s">
        <v>5705</v>
      </c>
      <c r="AU48" s="1095" t="s">
        <v>5682</v>
      </c>
      <c r="AV48" s="1193" t="s">
        <v>5516</v>
      </c>
      <c r="AW48" s="633" t="s">
        <v>5798</v>
      </c>
      <c r="AX48" s="1101">
        <v>0.10431712962962958</v>
      </c>
      <c r="AY48" s="1097">
        <v>6.5046296296294992E-3</v>
      </c>
      <c r="AZ48" s="1101">
        <v>0.11082175925925908</v>
      </c>
      <c r="BA48" s="636">
        <v>11.982691667591256</v>
      </c>
      <c r="BB48" s="636">
        <v>11.279373368146214</v>
      </c>
      <c r="BQ48" s="1212"/>
      <c r="BR48" s="1197"/>
      <c r="BS48" s="1213"/>
      <c r="BT48" s="1214"/>
      <c r="BU48" s="1214"/>
      <c r="BV48" s="1214"/>
      <c r="BW48" s="1215"/>
      <c r="BX48" s="1214"/>
      <c r="BY48" s="1214"/>
      <c r="BZ48" s="1214"/>
      <c r="CA48" s="1214"/>
      <c r="CB48" s="1215"/>
      <c r="CC48" s="1214"/>
      <c r="CD48" s="1214"/>
      <c r="CE48" s="1214"/>
      <c r="CF48" s="1214"/>
      <c r="CG48" s="1101"/>
      <c r="CH48" s="1115"/>
      <c r="CI48" s="1099">
        <v>0.69273148148148145</v>
      </c>
      <c r="CJ48" s="1095" t="s">
        <v>5666</v>
      </c>
      <c r="CK48" s="1095" t="s">
        <v>5666</v>
      </c>
      <c r="CL48" s="1095" t="s">
        <v>5666</v>
      </c>
      <c r="CM48" s="1193"/>
      <c r="CN48" s="633" t="s">
        <v>5667</v>
      </c>
      <c r="CO48" s="1095" t="s">
        <v>5666</v>
      </c>
      <c r="CP48" s="1095" t="s">
        <v>5666</v>
      </c>
      <c r="CQ48" s="1095" t="s">
        <v>5666</v>
      </c>
      <c r="CR48" s="1193"/>
      <c r="CS48" s="633" t="s">
        <v>5667</v>
      </c>
      <c r="CT48" s="639" t="e">
        <v>#VALUE!</v>
      </c>
      <c r="CU48" s="634" t="e">
        <v>#VALUE!</v>
      </c>
      <c r="CV48" s="639" t="e">
        <v>#VALUE!</v>
      </c>
      <c r="CW48" s="636" t="e">
        <v>#VALUE!</v>
      </c>
      <c r="CX48" s="636" t="e">
        <v>#VALUE!</v>
      </c>
      <c r="CY48" s="643">
        <v>11.706048124864514</v>
      </c>
      <c r="CZ48" s="644"/>
      <c r="DA48" s="645">
        <v>0.20098379629629626</v>
      </c>
      <c r="DB48" s="645">
        <v>0.21356481481481471</v>
      </c>
      <c r="DC48" s="589"/>
      <c r="DD48" s="646">
        <v>60</v>
      </c>
      <c r="DE48" s="647">
        <v>4.8236111111111111</v>
      </c>
      <c r="DF48" s="647">
        <v>5.1255555555555548</v>
      </c>
      <c r="DG48" s="595">
        <v>180</v>
      </c>
      <c r="DH48" s="595">
        <v>-86.583333333333329</v>
      </c>
      <c r="DI48" s="648">
        <v>153.41666666666669</v>
      </c>
      <c r="DJ48" s="648">
        <v>153.41666666666669</v>
      </c>
      <c r="DK48" s="648">
        <v>153.41666666666669</v>
      </c>
      <c r="DL48" s="648">
        <v>153.41666666666669</v>
      </c>
      <c r="DM48" s="648">
        <v>153.41666666666669</v>
      </c>
      <c r="DN48" s="648">
        <v>153.41666666666669</v>
      </c>
      <c r="DO48" s="648">
        <v>153.41666666666669</v>
      </c>
      <c r="DP48" s="648">
        <v>153.41666666666669</v>
      </c>
      <c r="DQ48" s="649">
        <v>153.41666666666669</v>
      </c>
    </row>
    <row r="49" spans="1:121" s="345" customFormat="1">
      <c r="A49" s="628">
        <v>6</v>
      </c>
      <c r="B49" s="629">
        <v>60</v>
      </c>
      <c r="C49" s="854">
        <v>26</v>
      </c>
      <c r="D49" s="1150" t="s">
        <v>5523</v>
      </c>
      <c r="E49" s="1150" t="s">
        <v>5524</v>
      </c>
      <c r="F49" s="726"/>
      <c r="G49" s="827"/>
      <c r="H49" s="827"/>
      <c r="I49" s="827"/>
      <c r="J49" s="827"/>
      <c r="K49" s="827"/>
      <c r="L49" s="821"/>
      <c r="M49" s="821"/>
      <c r="N49" s="821"/>
      <c r="O49" s="821"/>
      <c r="P49" s="821"/>
      <c r="Q49" s="821"/>
      <c r="R49" s="634"/>
      <c r="S49" s="634"/>
      <c r="T49" s="634"/>
      <c r="U49" s="789"/>
      <c r="V49" s="789"/>
      <c r="W49" s="1099">
        <v>0.4375</v>
      </c>
      <c r="X49" s="1095" t="s">
        <v>5602</v>
      </c>
      <c r="Y49" s="1095" t="s">
        <v>5751</v>
      </c>
      <c r="Z49" s="1095" t="s">
        <v>5613</v>
      </c>
      <c r="AA49" s="1193" t="s">
        <v>5525</v>
      </c>
      <c r="AB49" s="683" t="s">
        <v>5799</v>
      </c>
      <c r="AC49" s="1095" t="s">
        <v>5613</v>
      </c>
      <c r="AD49" s="1095" t="s">
        <v>5624</v>
      </c>
      <c r="AE49" s="1095" t="s">
        <v>5606</v>
      </c>
      <c r="AF49" s="1193" t="s">
        <v>5526</v>
      </c>
      <c r="AG49" s="683" t="s">
        <v>5800</v>
      </c>
      <c r="AH49" s="1097">
        <v>9.6678240740740717E-2</v>
      </c>
      <c r="AI49" s="1097">
        <v>7.8819444444444553E-3</v>
      </c>
      <c r="AJ49" s="1097">
        <v>0.10456018518518517</v>
      </c>
      <c r="AK49" s="636">
        <v>12.929486412067522</v>
      </c>
      <c r="AL49" s="636">
        <v>11.954837281381447</v>
      </c>
      <c r="AM49" s="1099">
        <v>0.56289351851851854</v>
      </c>
      <c r="AN49" s="1095" t="s">
        <v>5605</v>
      </c>
      <c r="AO49" s="1095" t="s">
        <v>5658</v>
      </c>
      <c r="AP49" s="1095" t="s">
        <v>5801</v>
      </c>
      <c r="AQ49" s="1193" t="s">
        <v>5527</v>
      </c>
      <c r="AR49" s="633" t="s">
        <v>5802</v>
      </c>
      <c r="AS49" s="1095" t="s">
        <v>3856</v>
      </c>
      <c r="AT49" s="1095" t="s">
        <v>5705</v>
      </c>
      <c r="AU49" s="1095" t="s">
        <v>5682</v>
      </c>
      <c r="AV49" s="1193" t="s">
        <v>5516</v>
      </c>
      <c r="AW49" s="633" t="s">
        <v>5798</v>
      </c>
      <c r="AX49" s="1101">
        <v>0.10261574074074065</v>
      </c>
      <c r="AY49" s="1097">
        <v>6.3888888888888884E-3</v>
      </c>
      <c r="AZ49" s="1101">
        <v>0.10900462962962953</v>
      </c>
      <c r="BA49" s="636">
        <v>12.181367020076696</v>
      </c>
      <c r="BB49" s="636">
        <v>11.46740284561478</v>
      </c>
      <c r="BQ49" s="1212"/>
      <c r="BR49" s="1197"/>
      <c r="BS49" s="1213"/>
      <c r="BT49" s="1214"/>
      <c r="BU49" s="1214"/>
      <c r="BV49" s="1214"/>
      <c r="BW49" s="1215"/>
      <c r="BX49" s="1214"/>
      <c r="BY49" s="1214"/>
      <c r="BZ49" s="1214"/>
      <c r="CA49" s="1214"/>
      <c r="CB49" s="1215"/>
      <c r="CC49" s="1214"/>
      <c r="CD49" s="1214"/>
      <c r="CE49" s="1214"/>
      <c r="CF49" s="1214"/>
      <c r="CG49" s="1101"/>
      <c r="CH49" s="1115"/>
      <c r="CI49" s="1099">
        <v>0.69273148148148145</v>
      </c>
      <c r="CJ49" s="1095" t="s">
        <v>5666</v>
      </c>
      <c r="CK49" s="1095" t="s">
        <v>5666</v>
      </c>
      <c r="CL49" s="1095" t="s">
        <v>5666</v>
      </c>
      <c r="CM49" s="1193"/>
      <c r="CN49" s="633" t="s">
        <v>5667</v>
      </c>
      <c r="CO49" s="1095" t="s">
        <v>5666</v>
      </c>
      <c r="CP49" s="1095" t="s">
        <v>5666</v>
      </c>
      <c r="CQ49" s="1095" t="s">
        <v>5666</v>
      </c>
      <c r="CR49" s="1193"/>
      <c r="CS49" s="633" t="s">
        <v>5667</v>
      </c>
      <c r="CT49" s="639" t="e">
        <v>#VALUE!</v>
      </c>
      <c r="CU49" s="634" t="e">
        <v>#VALUE!</v>
      </c>
      <c r="CV49" s="639" t="e">
        <v>#VALUE!</v>
      </c>
      <c r="CW49" s="636" t="e">
        <v>#VALUE!</v>
      </c>
      <c r="CX49" s="636" t="e">
        <v>#VALUE!</v>
      </c>
      <c r="CY49" s="643">
        <v>11.706048124864514</v>
      </c>
      <c r="CZ49" s="644"/>
      <c r="DA49" s="645">
        <v>0.19929398148148136</v>
      </c>
      <c r="DB49" s="645">
        <v>0.21356481481481471</v>
      </c>
      <c r="DC49" s="589"/>
      <c r="DD49" s="646">
        <v>60</v>
      </c>
      <c r="DE49" s="647">
        <v>4.7830555555555554</v>
      </c>
      <c r="DF49" s="647">
        <v>5.1255555555555548</v>
      </c>
      <c r="DG49" s="595">
        <v>175</v>
      </c>
      <c r="DH49" s="595">
        <v>-86.583333333333329</v>
      </c>
      <c r="DI49" s="648">
        <v>148.41666666666669</v>
      </c>
      <c r="DJ49" s="648">
        <v>148.41666666666669</v>
      </c>
      <c r="DK49" s="648">
        <v>148.41666666666669</v>
      </c>
      <c r="DL49" s="648">
        <v>148.41666666666669</v>
      </c>
      <c r="DM49" s="648">
        <v>148.41666666666669</v>
      </c>
      <c r="DN49" s="648">
        <v>148.41666666666669</v>
      </c>
      <c r="DO49" s="648">
        <v>148.41666666666669</v>
      </c>
      <c r="DP49" s="648">
        <v>148.41666666666669</v>
      </c>
      <c r="DQ49" s="649">
        <v>148.41666666666669</v>
      </c>
    </row>
    <row r="50" spans="1:121">
      <c r="A50" s="855" t="s">
        <v>0</v>
      </c>
      <c r="B50" s="856">
        <v>40</v>
      </c>
      <c r="C50" s="1646" t="s">
        <v>54</v>
      </c>
      <c r="D50" s="1647"/>
      <c r="E50" s="1647"/>
      <c r="F50" s="1648"/>
      <c r="G50" s="858"/>
      <c r="H50" s="858"/>
      <c r="I50" s="858"/>
      <c r="J50" s="858"/>
      <c r="K50" s="858"/>
      <c r="L50" s="859"/>
      <c r="M50" s="859"/>
      <c r="N50" s="859"/>
      <c r="O50" s="859"/>
      <c r="P50" s="859"/>
      <c r="Q50" s="859"/>
      <c r="R50" s="860"/>
      <c r="S50" s="860"/>
      <c r="T50" s="860"/>
      <c r="U50" s="861"/>
      <c r="V50" s="861"/>
      <c r="W50" s="860"/>
      <c r="X50" s="860"/>
      <c r="Y50" s="860"/>
      <c r="Z50" s="860"/>
      <c r="AA50" s="1232"/>
      <c r="AB50" s="860"/>
      <c r="AC50" s="860"/>
      <c r="AD50" s="860"/>
      <c r="AE50" s="860"/>
      <c r="AF50" s="1232"/>
      <c r="AG50" s="860"/>
      <c r="AH50" s="860"/>
      <c r="AI50" s="860"/>
      <c r="AJ50" s="860"/>
      <c r="AK50" s="860"/>
      <c r="AL50" s="860"/>
      <c r="AM50" s="1092"/>
      <c r="AN50" s="1092"/>
      <c r="AO50" s="1092"/>
      <c r="AP50" s="1092"/>
      <c r="AQ50" s="864"/>
      <c r="AR50" s="1092"/>
      <c r="AS50" s="1092"/>
      <c r="AT50" s="1092"/>
      <c r="AU50" s="1092"/>
      <c r="AV50" s="864"/>
      <c r="AW50" s="1092"/>
      <c r="AX50" s="1092"/>
      <c r="AY50" s="1092"/>
      <c r="AZ50" s="1092"/>
      <c r="BA50" s="1092"/>
      <c r="BB50" s="1154"/>
      <c r="BC50" s="1092"/>
      <c r="BD50" s="1092"/>
      <c r="BE50" s="1092"/>
      <c r="BF50" s="1092"/>
      <c r="BG50" s="864"/>
      <c r="BH50" s="1092"/>
      <c r="BI50" s="1092"/>
      <c r="BJ50" s="1092"/>
      <c r="BK50" s="1092"/>
      <c r="BL50" s="864"/>
      <c r="BM50" s="1092"/>
      <c r="BN50" s="1092"/>
      <c r="BO50" s="1092"/>
      <c r="BP50" s="1092"/>
      <c r="BQ50" s="1092"/>
      <c r="BR50" s="1092"/>
      <c r="BS50" s="1092"/>
      <c r="BT50" s="1092"/>
      <c r="BU50" s="1092"/>
      <c r="BV50" s="1092"/>
      <c r="BW50" s="864"/>
      <c r="BX50" s="1127"/>
      <c r="BY50" s="1127"/>
      <c r="BZ50" s="1127"/>
      <c r="CA50" s="1127"/>
      <c r="CB50" s="869"/>
      <c r="CC50" s="1127"/>
      <c r="CD50" s="1092"/>
      <c r="CE50" s="1092"/>
      <c r="CF50" s="1092"/>
      <c r="CG50" s="1092"/>
      <c r="CH50" s="1092"/>
      <c r="CI50" s="1092"/>
      <c r="CJ50" s="1092"/>
      <c r="CK50" s="1092"/>
      <c r="CL50" s="1092"/>
      <c r="CM50" s="1092"/>
      <c r="CN50" s="1092"/>
      <c r="CO50" s="1092"/>
      <c r="CP50" s="1092"/>
      <c r="CQ50" s="1092"/>
      <c r="CR50" s="1092"/>
      <c r="CS50" s="1092"/>
      <c r="CT50" s="1092"/>
      <c r="CU50" s="868"/>
      <c r="CV50" s="868"/>
      <c r="CW50" s="868"/>
      <c r="CX50" s="868"/>
      <c r="CY50" s="1154"/>
      <c r="CZ50" s="872"/>
      <c r="DA50" s="866"/>
      <c r="DB50" s="856">
        <v>40</v>
      </c>
      <c r="DC50" s="589"/>
      <c r="DD50" s="873" t="s">
        <v>5394</v>
      </c>
      <c r="DE50" s="874"/>
      <c r="DF50" s="875"/>
      <c r="DG50" s="875"/>
      <c r="DH50" s="875"/>
      <c r="DI50" s="875"/>
      <c r="DJ50" s="875"/>
      <c r="DK50" s="875"/>
      <c r="DL50" s="875"/>
      <c r="DM50" s="875"/>
      <c r="DN50" s="875"/>
      <c r="DO50" s="875"/>
      <c r="DP50" s="875"/>
      <c r="DQ50" s="875"/>
    </row>
    <row r="51" spans="1:121" s="345" customFormat="1">
      <c r="A51" s="628">
        <v>1</v>
      </c>
      <c r="B51" s="629">
        <v>40</v>
      </c>
      <c r="C51" s="854">
        <v>271</v>
      </c>
      <c r="D51" s="1150" t="s">
        <v>5568</v>
      </c>
      <c r="E51" s="1150" t="s">
        <v>5569</v>
      </c>
      <c r="F51" s="726"/>
      <c r="G51" s="827"/>
      <c r="H51" s="827"/>
      <c r="I51" s="827"/>
      <c r="J51" s="827"/>
      <c r="K51" s="827"/>
      <c r="L51" s="821"/>
      <c r="M51" s="821"/>
      <c r="N51" s="821"/>
      <c r="O51" s="821"/>
      <c r="P51" s="821"/>
      <c r="Q51" s="821"/>
      <c r="R51" s="634"/>
      <c r="S51" s="634"/>
      <c r="T51" s="634"/>
      <c r="U51" s="789"/>
      <c r="V51" s="789"/>
      <c r="W51" s="1099">
        <v>0.47916666666666702</v>
      </c>
      <c r="X51" s="1095" t="s">
        <v>5613</v>
      </c>
      <c r="Y51" s="1095" t="s">
        <v>5656</v>
      </c>
      <c r="Z51" s="1095" t="s">
        <v>5656</v>
      </c>
      <c r="AA51" s="1193" t="s">
        <v>5570</v>
      </c>
      <c r="AB51" s="683" t="s">
        <v>5803</v>
      </c>
      <c r="AC51" s="1095" t="s">
        <v>5613</v>
      </c>
      <c r="AD51" s="1095" t="s">
        <v>5602</v>
      </c>
      <c r="AE51" s="1095" t="s">
        <v>5731</v>
      </c>
      <c r="AF51" s="1193" t="s">
        <v>5571</v>
      </c>
      <c r="AG51" s="683" t="s">
        <v>5804</v>
      </c>
      <c r="AH51" s="1097">
        <v>6.3912037037036684E-2</v>
      </c>
      <c r="AI51" s="1097">
        <v>7.4305555555554959E-3</v>
      </c>
      <c r="AJ51" s="1097">
        <v>7.134259259259218E-2</v>
      </c>
      <c r="AK51" s="636">
        <v>19.558131111915973</v>
      </c>
      <c r="AL51" s="636">
        <v>17.521090201168075</v>
      </c>
      <c r="BA51" s="495"/>
      <c r="BB51" s="495"/>
      <c r="BC51" s="1099">
        <v>0.57134259259259257</v>
      </c>
      <c r="BD51" s="1095" t="s">
        <v>5605</v>
      </c>
      <c r="BE51" s="1095" t="s">
        <v>3856</v>
      </c>
      <c r="BF51" s="1095" t="s">
        <v>5599</v>
      </c>
      <c r="BG51" s="1193" t="s">
        <v>5572</v>
      </c>
      <c r="BH51" s="633" t="s">
        <v>5805</v>
      </c>
      <c r="BI51" s="1095" t="s">
        <v>5605</v>
      </c>
      <c r="BJ51" s="1095" t="s">
        <v>5617</v>
      </c>
      <c r="BK51" s="1095" t="s">
        <v>5743</v>
      </c>
      <c r="BL51" s="1193" t="s">
        <v>5573</v>
      </c>
      <c r="BM51" s="633" t="s">
        <v>5806</v>
      </c>
      <c r="BN51" s="1097">
        <v>6.5150462962963007E-2</v>
      </c>
      <c r="BO51" s="1097">
        <v>3.7152777777778034E-3</v>
      </c>
      <c r="BP51" s="1097">
        <v>6.8865740740740811E-2</v>
      </c>
      <c r="BQ51" s="636">
        <v>12.790904245869605</v>
      </c>
      <c r="BR51" s="636">
        <v>12.100840336134455</v>
      </c>
      <c r="BS51" s="1101"/>
      <c r="BT51" s="1101"/>
      <c r="BU51" s="1101"/>
      <c r="BV51" s="1101"/>
      <c r="BW51" s="1233"/>
      <c r="BX51" s="1128"/>
      <c r="BY51" s="1128"/>
      <c r="BZ51" s="1128"/>
      <c r="CA51" s="1128"/>
      <c r="CB51" s="821"/>
      <c r="CC51" s="1128"/>
      <c r="CD51" s="1101"/>
      <c r="CE51" s="1097"/>
      <c r="CF51" s="1101"/>
      <c r="CG51" s="1101"/>
      <c r="CH51" s="1101"/>
      <c r="CI51" s="1099">
        <v>0.57134259259259257</v>
      </c>
      <c r="CJ51" s="1095" t="s">
        <v>5666</v>
      </c>
      <c r="CK51" s="1095" t="s">
        <v>5666</v>
      </c>
      <c r="CL51" s="1095" t="s">
        <v>5666</v>
      </c>
      <c r="CM51" s="1193"/>
      <c r="CN51" s="633" t="s">
        <v>5667</v>
      </c>
      <c r="CO51" s="1095" t="s">
        <v>5666</v>
      </c>
      <c r="CP51" s="1095" t="s">
        <v>5666</v>
      </c>
      <c r="CQ51" s="1095" t="s">
        <v>5666</v>
      </c>
      <c r="CR51" s="1193"/>
      <c r="CS51" s="633" t="s">
        <v>5667</v>
      </c>
      <c r="CT51" s="639" t="e">
        <v>#VALUE!</v>
      </c>
      <c r="CU51" s="634" t="e">
        <v>#VALUE!</v>
      </c>
      <c r="CV51" s="639" t="e">
        <v>#VALUE!</v>
      </c>
      <c r="CW51" s="636" t="e">
        <v>#VALUE!</v>
      </c>
      <c r="CX51" s="636" t="e">
        <v>#VALUE!</v>
      </c>
      <c r="CY51" s="643">
        <v>11.88707280832095</v>
      </c>
      <c r="CZ51" s="644"/>
      <c r="DA51" s="645">
        <v>0.12906249999999969</v>
      </c>
      <c r="DB51" s="645">
        <v>0.14020833333333299</v>
      </c>
      <c r="DC51" s="589"/>
      <c r="DD51" s="646">
        <v>50</v>
      </c>
      <c r="DE51" s="647">
        <v>3.0975000000000001</v>
      </c>
      <c r="DF51" s="647">
        <v>3.3650000000000002</v>
      </c>
      <c r="DG51" s="595">
        <v>200</v>
      </c>
      <c r="DH51" s="595">
        <v>0</v>
      </c>
      <c r="DI51" s="648">
        <v>250</v>
      </c>
      <c r="DJ51" s="648">
        <v>250</v>
      </c>
      <c r="DK51" s="648">
        <v>250</v>
      </c>
      <c r="DL51" s="648">
        <v>250</v>
      </c>
      <c r="DM51" s="648">
        <v>250</v>
      </c>
      <c r="DN51" s="648">
        <v>250</v>
      </c>
      <c r="DO51" s="648">
        <v>250</v>
      </c>
      <c r="DP51" s="648">
        <v>250</v>
      </c>
      <c r="DQ51" s="875">
        <v>250</v>
      </c>
    </row>
    <row r="52" spans="1:121" s="345" customFormat="1">
      <c r="A52" s="628">
        <v>2</v>
      </c>
      <c r="B52" s="629">
        <v>40</v>
      </c>
      <c r="C52" s="854">
        <v>263</v>
      </c>
      <c r="D52" s="1150" t="s">
        <v>316</v>
      </c>
      <c r="E52" s="1150" t="s">
        <v>317</v>
      </c>
      <c r="F52" s="726"/>
      <c r="G52" s="827"/>
      <c r="H52" s="827"/>
      <c r="I52" s="827"/>
      <c r="J52" s="827"/>
      <c r="K52" s="827"/>
      <c r="L52" s="821"/>
      <c r="M52" s="821"/>
      <c r="N52" s="821"/>
      <c r="O52" s="821"/>
      <c r="P52" s="821"/>
      <c r="Q52" s="821"/>
      <c r="R52" s="634"/>
      <c r="S52" s="634"/>
      <c r="T52" s="634"/>
      <c r="U52" s="789"/>
      <c r="V52" s="789"/>
      <c r="W52" s="1099">
        <v>0.47916666666666702</v>
      </c>
      <c r="X52" s="1095" t="s">
        <v>5613</v>
      </c>
      <c r="Y52" s="1095" t="s">
        <v>5613</v>
      </c>
      <c r="Z52" s="1095" t="s">
        <v>5661</v>
      </c>
      <c r="AA52" s="1193" t="s">
        <v>5564</v>
      </c>
      <c r="AB52" s="683" t="s">
        <v>5807</v>
      </c>
      <c r="AC52" s="1095" t="s">
        <v>5613</v>
      </c>
      <c r="AD52" s="1095" t="s">
        <v>5641</v>
      </c>
      <c r="AE52" s="1095" t="s">
        <v>5697</v>
      </c>
      <c r="AF52" s="1193" t="s">
        <v>5565</v>
      </c>
      <c r="AG52" s="683" t="s">
        <v>5808</v>
      </c>
      <c r="AH52" s="1097">
        <v>7.1539351851851507E-2</v>
      </c>
      <c r="AI52" s="1097">
        <v>3.958333333333286E-3</v>
      </c>
      <c r="AJ52" s="1097">
        <v>7.5497685185184793E-2</v>
      </c>
      <c r="AK52" s="636">
        <v>17.472900825109203</v>
      </c>
      <c r="AL52" s="636">
        <v>16.556799018856353</v>
      </c>
      <c r="BA52" s="495"/>
      <c r="BB52" s="495"/>
      <c r="BC52" s="1099">
        <v>0.57549768518518518</v>
      </c>
      <c r="BD52" s="1095" t="s">
        <v>5605</v>
      </c>
      <c r="BE52" s="1095" t="s">
        <v>5617</v>
      </c>
      <c r="BF52" s="1095" t="s">
        <v>5609</v>
      </c>
      <c r="BG52" s="1193" t="s">
        <v>5566</v>
      </c>
      <c r="BH52" s="633" t="s">
        <v>5809</v>
      </c>
      <c r="BI52" s="1095" t="s">
        <v>5605</v>
      </c>
      <c r="BJ52" s="1095" t="s">
        <v>5637</v>
      </c>
      <c r="BK52" s="1095" t="s">
        <v>5810</v>
      </c>
      <c r="BL52" s="1193" t="s">
        <v>5567</v>
      </c>
      <c r="BM52" s="633" t="s">
        <v>5811</v>
      </c>
      <c r="BN52" s="1097">
        <v>6.4282407407407427E-2</v>
      </c>
      <c r="BO52" s="1097">
        <v>3.7037037037036535E-3</v>
      </c>
      <c r="BP52" s="1097">
        <v>6.7986111111111081E-2</v>
      </c>
      <c r="BQ52" s="636">
        <v>12.963629816348579</v>
      </c>
      <c r="BR52" s="636">
        <v>12.257405515832483</v>
      </c>
      <c r="BS52" s="1101"/>
      <c r="BT52" s="1101"/>
      <c r="BU52" s="1101"/>
      <c r="BV52" s="1101"/>
      <c r="BW52" s="1233"/>
      <c r="BX52" s="1128"/>
      <c r="BY52" s="1128"/>
      <c r="BZ52" s="1128"/>
      <c r="CA52" s="1128"/>
      <c r="CB52" s="821"/>
      <c r="CC52" s="1128"/>
      <c r="CD52" s="1101"/>
      <c r="CE52" s="1097"/>
      <c r="CF52" s="1101"/>
      <c r="CG52" s="1101"/>
      <c r="CH52" s="1101"/>
      <c r="CI52" s="1099">
        <v>0.57549768518518518</v>
      </c>
      <c r="CJ52" s="1095" t="s">
        <v>5666</v>
      </c>
      <c r="CK52" s="1095" t="s">
        <v>5666</v>
      </c>
      <c r="CL52" s="1095" t="s">
        <v>5666</v>
      </c>
      <c r="CM52" s="1193"/>
      <c r="CN52" s="633" t="s">
        <v>5667</v>
      </c>
      <c r="CO52" s="1095" t="s">
        <v>5666</v>
      </c>
      <c r="CP52" s="1095" t="s">
        <v>5666</v>
      </c>
      <c r="CQ52" s="1095" t="s">
        <v>5666</v>
      </c>
      <c r="CR52" s="1193"/>
      <c r="CS52" s="633" t="s">
        <v>5667</v>
      </c>
      <c r="CT52" s="639" t="e">
        <v>#VALUE!</v>
      </c>
      <c r="CU52" s="634" t="e">
        <v>#VALUE!</v>
      </c>
      <c r="CV52" s="639" t="e">
        <v>#VALUE!</v>
      </c>
      <c r="CW52" s="636" t="e">
        <v>#VALUE!</v>
      </c>
      <c r="CX52" s="636" t="e">
        <v>#VALUE!</v>
      </c>
      <c r="CY52" s="643">
        <v>11.615713479067516</v>
      </c>
      <c r="CZ52" s="644"/>
      <c r="DA52" s="645">
        <v>0.13582175925925893</v>
      </c>
      <c r="DB52" s="645">
        <v>0.14348379629629587</v>
      </c>
      <c r="DC52" s="589"/>
      <c r="DD52" s="646">
        <v>50</v>
      </c>
      <c r="DE52" s="647">
        <v>3.2597222222222224</v>
      </c>
      <c r="DF52" s="647">
        <v>3.4436111111111112</v>
      </c>
      <c r="DG52" s="595">
        <v>195</v>
      </c>
      <c r="DH52" s="595">
        <v>-4.7166666666666668</v>
      </c>
      <c r="DI52" s="648">
        <v>240.28333333333333</v>
      </c>
      <c r="DJ52" s="648">
        <v>240.28333333333333</v>
      </c>
      <c r="DK52" s="648">
        <v>240.28333333333333</v>
      </c>
      <c r="DL52" s="648">
        <v>240.28333333333333</v>
      </c>
      <c r="DM52" s="648">
        <v>240.28333333333333</v>
      </c>
      <c r="DN52" s="648">
        <v>240.28333333333333</v>
      </c>
      <c r="DO52" s="648">
        <v>240.28333333333333</v>
      </c>
      <c r="DP52" s="648">
        <v>240.28333333333333</v>
      </c>
      <c r="DQ52" s="875">
        <v>240.28333333333333</v>
      </c>
    </row>
    <row r="53" spans="1:121" s="345" customFormat="1">
      <c r="A53" s="628">
        <v>3</v>
      </c>
      <c r="B53" s="629">
        <v>40</v>
      </c>
      <c r="C53" s="854">
        <v>203</v>
      </c>
      <c r="D53" s="1150" t="s">
        <v>5558</v>
      </c>
      <c r="E53" s="1150" t="s">
        <v>5559</v>
      </c>
      <c r="F53" s="726"/>
      <c r="G53" s="827"/>
      <c r="H53" s="827"/>
      <c r="I53" s="827"/>
      <c r="J53" s="827"/>
      <c r="K53" s="827"/>
      <c r="L53" s="821"/>
      <c r="M53" s="821"/>
      <c r="N53" s="821"/>
      <c r="O53" s="821"/>
      <c r="P53" s="821"/>
      <c r="Q53" s="821"/>
      <c r="R53" s="634"/>
      <c r="S53" s="634"/>
      <c r="T53" s="634"/>
      <c r="U53" s="789"/>
      <c r="V53" s="789"/>
      <c r="W53" s="1099">
        <v>0.47916666666666702</v>
      </c>
      <c r="X53" s="1095" t="s">
        <v>5613</v>
      </c>
      <c r="Y53" s="1095" t="s">
        <v>5617</v>
      </c>
      <c r="Z53" s="1095" t="s">
        <v>5691</v>
      </c>
      <c r="AA53" s="1193" t="s">
        <v>5560</v>
      </c>
      <c r="AB53" s="683" t="s">
        <v>4735</v>
      </c>
      <c r="AC53" s="1095" t="s">
        <v>5613</v>
      </c>
      <c r="AD53" s="1095" t="s">
        <v>5649</v>
      </c>
      <c r="AE53" s="1095" t="s">
        <v>5700</v>
      </c>
      <c r="AF53" s="1193" t="s">
        <v>5561</v>
      </c>
      <c r="AG53" s="683" t="s">
        <v>5812</v>
      </c>
      <c r="AH53" s="1097">
        <v>7.7499999999999625E-2</v>
      </c>
      <c r="AI53" s="1097">
        <v>5.5902777777777635E-3</v>
      </c>
      <c r="AJ53" s="1097">
        <v>8.3090277777777388E-2</v>
      </c>
      <c r="AK53" s="636">
        <v>16.129032258064516</v>
      </c>
      <c r="AL53" s="636">
        <v>15.043877977434184</v>
      </c>
      <c r="BA53" s="495"/>
      <c r="BB53" s="495"/>
      <c r="BC53" s="1099">
        <v>0.58309027777777778</v>
      </c>
      <c r="BD53" s="1095" t="s">
        <v>5605</v>
      </c>
      <c r="BE53" s="1095" t="s">
        <v>5810</v>
      </c>
      <c r="BF53" s="1095" t="s">
        <v>5635</v>
      </c>
      <c r="BG53" s="1193" t="s">
        <v>5562</v>
      </c>
      <c r="BH53" s="633" t="s">
        <v>5813</v>
      </c>
      <c r="BI53" s="1095" t="s">
        <v>5605</v>
      </c>
      <c r="BJ53" s="1095" t="s">
        <v>5731</v>
      </c>
      <c r="BK53" s="1095" t="s">
        <v>5626</v>
      </c>
      <c r="BL53" s="1193" t="s">
        <v>5563</v>
      </c>
      <c r="BM53" s="633" t="s">
        <v>5814</v>
      </c>
      <c r="BN53" s="1097">
        <v>6.8124999999999991E-2</v>
      </c>
      <c r="BO53" s="1097">
        <v>4.8148148148148273E-3</v>
      </c>
      <c r="BP53" s="1097">
        <v>7.2939814814814818E-2</v>
      </c>
      <c r="BQ53" s="636">
        <v>12.232415902140673</v>
      </c>
      <c r="BR53" s="636">
        <v>11.424944462075532</v>
      </c>
      <c r="BS53" s="1101"/>
      <c r="BT53" s="1101"/>
      <c r="BU53" s="1101"/>
      <c r="BV53" s="1101"/>
      <c r="BW53" s="1233"/>
      <c r="BX53" s="1128"/>
      <c r="BY53" s="1128"/>
      <c r="BZ53" s="1128"/>
      <c r="CA53" s="1128"/>
      <c r="CB53" s="821"/>
      <c r="CC53" s="1128"/>
      <c r="CD53" s="1101"/>
      <c r="CE53" s="1097"/>
      <c r="CF53" s="1101"/>
      <c r="CG53" s="1101"/>
      <c r="CH53" s="1101"/>
      <c r="CI53" s="1099">
        <v>0.58309027777777778</v>
      </c>
      <c r="CJ53" s="1095" t="s">
        <v>5666</v>
      </c>
      <c r="CK53" s="1095" t="s">
        <v>5666</v>
      </c>
      <c r="CL53" s="1095" t="s">
        <v>5666</v>
      </c>
      <c r="CM53" s="1193"/>
      <c r="CN53" s="633" t="s">
        <v>5667</v>
      </c>
      <c r="CO53" s="1095" t="s">
        <v>5666</v>
      </c>
      <c r="CP53" s="1095" t="s">
        <v>5666</v>
      </c>
      <c r="CQ53" s="1095" t="s">
        <v>5666</v>
      </c>
      <c r="CR53" s="1193"/>
      <c r="CS53" s="633" t="s">
        <v>5667</v>
      </c>
      <c r="CT53" s="639" t="e">
        <v>#VALUE!</v>
      </c>
      <c r="CU53" s="634" t="e">
        <v>#VALUE!</v>
      </c>
      <c r="CV53" s="639" t="e">
        <v>#VALUE!</v>
      </c>
      <c r="CW53" s="636" t="e">
        <v>#VALUE!</v>
      </c>
      <c r="CX53" s="636" t="e">
        <v>#VALUE!</v>
      </c>
      <c r="CY53" s="643">
        <v>10.681700170610489</v>
      </c>
      <c r="CZ53" s="644"/>
      <c r="DA53" s="645">
        <v>0.14562499999999962</v>
      </c>
      <c r="DB53" s="645">
        <v>0.15603009259259221</v>
      </c>
      <c r="DC53" s="589"/>
      <c r="DD53" s="646">
        <v>50</v>
      </c>
      <c r="DE53" s="647">
        <v>3.4950000000000001</v>
      </c>
      <c r="DF53" s="647">
        <v>3.7447222222222223</v>
      </c>
      <c r="DG53" s="595">
        <v>190</v>
      </c>
      <c r="DH53" s="595">
        <v>-22.783333333333335</v>
      </c>
      <c r="DI53" s="648">
        <v>217.21666666666667</v>
      </c>
      <c r="DJ53" s="648">
        <v>217.21666666666667</v>
      </c>
      <c r="DK53" s="648">
        <v>217.21666666666667</v>
      </c>
      <c r="DL53" s="648">
        <v>217.21666666666667</v>
      </c>
      <c r="DM53" s="648">
        <v>217.21666666666667</v>
      </c>
      <c r="DN53" s="648">
        <v>217.21666666666667</v>
      </c>
      <c r="DO53" s="648">
        <v>217.21666666666667</v>
      </c>
      <c r="DP53" s="648">
        <v>217.21666666666667</v>
      </c>
      <c r="DQ53" s="875">
        <v>217.21666666666664</v>
      </c>
    </row>
    <row r="54" spans="1:121" s="345" customFormat="1">
      <c r="A54" s="628">
        <v>4</v>
      </c>
      <c r="B54" s="629">
        <v>40</v>
      </c>
      <c r="C54" s="854">
        <v>209</v>
      </c>
      <c r="D54" s="1150" t="s">
        <v>5553</v>
      </c>
      <c r="E54" s="1150" t="s">
        <v>5554</v>
      </c>
      <c r="F54" s="726"/>
      <c r="G54" s="827"/>
      <c r="H54" s="827"/>
      <c r="I54" s="827"/>
      <c r="J54" s="827"/>
      <c r="K54" s="827"/>
      <c r="L54" s="821"/>
      <c r="M54" s="821"/>
      <c r="N54" s="821"/>
      <c r="O54" s="821"/>
      <c r="P54" s="821"/>
      <c r="Q54" s="821"/>
      <c r="R54" s="634"/>
      <c r="S54" s="634"/>
      <c r="T54" s="634"/>
      <c r="U54" s="789"/>
      <c r="V54" s="789"/>
      <c r="W54" s="1099">
        <v>0.47916666666666702</v>
      </c>
      <c r="X54" s="1095" t="s">
        <v>5613</v>
      </c>
      <c r="Y54" s="1095" t="s">
        <v>5801</v>
      </c>
      <c r="Z54" s="1095" t="s">
        <v>5602</v>
      </c>
      <c r="AA54" s="1193" t="s">
        <v>5555</v>
      </c>
      <c r="AB54" s="683" t="s">
        <v>5815</v>
      </c>
      <c r="AC54" s="1095" t="s">
        <v>5613</v>
      </c>
      <c r="AD54" s="1095" t="s">
        <v>5677</v>
      </c>
      <c r="AE54" s="1095" t="s">
        <v>5739</v>
      </c>
      <c r="AF54" s="1193" t="s">
        <v>5465</v>
      </c>
      <c r="AG54" s="683" t="s">
        <v>5740</v>
      </c>
      <c r="AH54" s="1097">
        <v>7.6527777777777362E-2</v>
      </c>
      <c r="AI54" s="1097">
        <v>7.3611111111111516E-3</v>
      </c>
      <c r="AJ54" s="1097">
        <v>8.3888888888888513E-2</v>
      </c>
      <c r="AK54" s="636">
        <v>16.333938294010888</v>
      </c>
      <c r="AL54" s="636">
        <v>14.90066225165563</v>
      </c>
      <c r="BA54" s="495"/>
      <c r="BB54" s="495"/>
      <c r="BC54" s="1099">
        <v>0.5838888888888889</v>
      </c>
      <c r="BD54" s="1095" t="s">
        <v>5605</v>
      </c>
      <c r="BE54" s="1095" t="s">
        <v>5757</v>
      </c>
      <c r="BF54" s="1095" t="s">
        <v>5801</v>
      </c>
      <c r="BG54" s="1193" t="s">
        <v>5556</v>
      </c>
      <c r="BH54" s="633" t="s">
        <v>5816</v>
      </c>
      <c r="BI54" s="1095" t="s">
        <v>5605</v>
      </c>
      <c r="BJ54" s="1095" t="s">
        <v>5739</v>
      </c>
      <c r="BK54" s="1095" t="s">
        <v>5801</v>
      </c>
      <c r="BL54" s="1193" t="s">
        <v>5557</v>
      </c>
      <c r="BM54" s="633" t="s">
        <v>5817</v>
      </c>
      <c r="BN54" s="1097">
        <v>6.7731481481481448E-2</v>
      </c>
      <c r="BO54" s="1097">
        <v>6.9444444444444198E-3</v>
      </c>
      <c r="BP54" s="1097">
        <v>7.4675925925925868E-2</v>
      </c>
      <c r="BQ54" s="636">
        <v>12.303485987696513</v>
      </c>
      <c r="BR54" s="636">
        <v>11.159330440173591</v>
      </c>
      <c r="BS54" s="1101"/>
      <c r="BT54" s="1101"/>
      <c r="BU54" s="1101"/>
      <c r="BV54" s="1101"/>
      <c r="BW54" s="1233"/>
      <c r="BX54" s="1128"/>
      <c r="BY54" s="1128"/>
      <c r="BZ54" s="1128"/>
      <c r="CA54" s="1128"/>
      <c r="CB54" s="821"/>
      <c r="CC54" s="1128"/>
      <c r="CD54" s="1101"/>
      <c r="CE54" s="1097"/>
      <c r="CF54" s="1101"/>
      <c r="CG54" s="1101"/>
      <c r="CH54" s="1101"/>
      <c r="CI54" s="1099">
        <v>0.5838888888888889</v>
      </c>
      <c r="CJ54" s="1095" t="s">
        <v>5666</v>
      </c>
      <c r="CK54" s="1095" t="s">
        <v>5666</v>
      </c>
      <c r="CL54" s="1095" t="s">
        <v>5666</v>
      </c>
      <c r="CM54" s="1193"/>
      <c r="CN54" s="633" t="s">
        <v>5667</v>
      </c>
      <c r="CO54" s="1095" t="s">
        <v>5666</v>
      </c>
      <c r="CP54" s="1095" t="s">
        <v>5666</v>
      </c>
      <c r="CQ54" s="1095" t="s">
        <v>5666</v>
      </c>
      <c r="CR54" s="1193"/>
      <c r="CS54" s="633" t="s">
        <v>5667</v>
      </c>
      <c r="CT54" s="639" t="e">
        <v>#VALUE!</v>
      </c>
      <c r="CU54" s="634" t="e">
        <v>#VALUE!</v>
      </c>
      <c r="CV54" s="639" t="e">
        <v>#VALUE!</v>
      </c>
      <c r="CW54" s="636" t="e">
        <v>#VALUE!</v>
      </c>
      <c r="CX54" s="636" t="e">
        <v>#VALUE!</v>
      </c>
      <c r="CY54" s="643">
        <v>10.51094890510949</v>
      </c>
      <c r="CZ54" s="644"/>
      <c r="DA54" s="645">
        <v>0.14425925925925881</v>
      </c>
      <c r="DB54" s="645">
        <v>0.15856481481481438</v>
      </c>
      <c r="DC54" s="589"/>
      <c r="DD54" s="646">
        <v>50</v>
      </c>
      <c r="DE54" s="647">
        <v>3.4622222222222225</v>
      </c>
      <c r="DF54" s="647">
        <v>3.8055555555555554</v>
      </c>
      <c r="DG54" s="595">
        <v>185</v>
      </c>
      <c r="DH54" s="595">
        <v>-26.433333333333334</v>
      </c>
      <c r="DI54" s="648">
        <v>208.56666666666666</v>
      </c>
      <c r="DJ54" s="648">
        <v>208.56666666666666</v>
      </c>
      <c r="DK54" s="648">
        <v>208.56666666666666</v>
      </c>
      <c r="DL54" s="648">
        <v>208.56666666666666</v>
      </c>
      <c r="DM54" s="648">
        <v>208.56666666666666</v>
      </c>
      <c r="DN54" s="648">
        <v>208.56666666666666</v>
      </c>
      <c r="DO54" s="648">
        <v>208.56666666666666</v>
      </c>
      <c r="DP54" s="648">
        <v>208.56666666666666</v>
      </c>
      <c r="DQ54" s="875">
        <v>208.56666666666675</v>
      </c>
    </row>
    <row r="55" spans="1:121" s="345" customFormat="1">
      <c r="A55" s="628">
        <v>5</v>
      </c>
      <c r="B55" s="629">
        <v>40</v>
      </c>
      <c r="C55" s="854">
        <v>274</v>
      </c>
      <c r="D55" s="1150" t="s">
        <v>5547</v>
      </c>
      <c r="E55" s="1150" t="s">
        <v>5548</v>
      </c>
      <c r="F55" s="726"/>
      <c r="G55" s="827"/>
      <c r="H55" s="827"/>
      <c r="I55" s="827"/>
      <c r="J55" s="827"/>
      <c r="K55" s="827"/>
      <c r="L55" s="821"/>
      <c r="M55" s="821"/>
      <c r="N55" s="821"/>
      <c r="O55" s="821"/>
      <c r="P55" s="821"/>
      <c r="Q55" s="821"/>
      <c r="R55" s="634"/>
      <c r="S55" s="634"/>
      <c r="T55" s="634"/>
      <c r="U55" s="789"/>
      <c r="V55" s="789"/>
      <c r="W55" s="1099">
        <v>0.47916666666666669</v>
      </c>
      <c r="X55" s="1095" t="s">
        <v>5613</v>
      </c>
      <c r="Y55" s="1095" t="s">
        <v>5615</v>
      </c>
      <c r="Z55" s="1095" t="s">
        <v>5605</v>
      </c>
      <c r="AA55" s="1193" t="s">
        <v>5549</v>
      </c>
      <c r="AB55" s="683" t="s">
        <v>5818</v>
      </c>
      <c r="AC55" s="1095" t="s">
        <v>5613</v>
      </c>
      <c r="AD55" s="1095" t="s">
        <v>5729</v>
      </c>
      <c r="AE55" s="1095" t="s">
        <v>5649</v>
      </c>
      <c r="AF55" s="1193" t="s">
        <v>5550</v>
      </c>
      <c r="AG55" s="683" t="s">
        <v>5819</v>
      </c>
      <c r="AH55" s="1097">
        <v>9.0451388888888873E-2</v>
      </c>
      <c r="AI55" s="1097">
        <v>9.1898148148148451E-3</v>
      </c>
      <c r="AJ55" s="1097">
        <v>9.9641203703703718E-2</v>
      </c>
      <c r="AK55" s="636">
        <v>13.81957773512476</v>
      </c>
      <c r="AL55" s="636">
        <v>12.545011034963411</v>
      </c>
      <c r="BA55" s="495"/>
      <c r="BB55" s="495"/>
      <c r="BC55" s="1099">
        <v>0.59964120370370377</v>
      </c>
      <c r="BD55" s="1095" t="s">
        <v>5605</v>
      </c>
      <c r="BE55" s="1095" t="s">
        <v>5658</v>
      </c>
      <c r="BF55" s="1095" t="s">
        <v>5680</v>
      </c>
      <c r="BG55" s="1193" t="s">
        <v>5551</v>
      </c>
      <c r="BH55" s="633" t="s">
        <v>5820</v>
      </c>
      <c r="BI55" s="1095" t="s">
        <v>3856</v>
      </c>
      <c r="BJ55" s="1095" t="s">
        <v>5672</v>
      </c>
      <c r="BK55" s="1095" t="s">
        <v>5597</v>
      </c>
      <c r="BL55" s="1193" t="s">
        <v>5552</v>
      </c>
      <c r="BM55" s="633" t="s">
        <v>5821</v>
      </c>
      <c r="BN55" s="1097">
        <v>6.568287037037035E-2</v>
      </c>
      <c r="BO55" s="1097">
        <v>5.63657407407403E-3</v>
      </c>
      <c r="BP55" s="1097">
        <v>7.131944444444438E-2</v>
      </c>
      <c r="BQ55" s="636">
        <v>12.687224669603525</v>
      </c>
      <c r="BR55" s="636">
        <v>11.684518013631937</v>
      </c>
      <c r="BS55" s="1101"/>
      <c r="BT55" s="1101"/>
      <c r="BU55" s="1101"/>
      <c r="BV55" s="1101"/>
      <c r="BW55" s="1233"/>
      <c r="BX55" s="1128"/>
      <c r="BY55" s="1128"/>
      <c r="BZ55" s="1128"/>
      <c r="CA55" s="1128"/>
      <c r="CB55" s="821"/>
      <c r="CC55" s="1128"/>
      <c r="CD55" s="1101"/>
      <c r="CE55" s="1097"/>
      <c r="CF55" s="1101"/>
      <c r="CG55" s="1101"/>
      <c r="CH55" s="1101"/>
      <c r="CI55" s="1099">
        <v>0.59964120370370377</v>
      </c>
      <c r="CJ55" s="1095" t="s">
        <v>5666</v>
      </c>
      <c r="CK55" s="1095" t="s">
        <v>5666</v>
      </c>
      <c r="CL55" s="1095" t="s">
        <v>5666</v>
      </c>
      <c r="CM55" s="1193"/>
      <c r="CN55" s="633" t="s">
        <v>5667</v>
      </c>
      <c r="CO55" s="1095" t="s">
        <v>5666</v>
      </c>
      <c r="CP55" s="1095" t="s">
        <v>5666</v>
      </c>
      <c r="CQ55" s="1095" t="s">
        <v>5666</v>
      </c>
      <c r="CR55" s="1193"/>
      <c r="CS55" s="633" t="s">
        <v>5667</v>
      </c>
      <c r="CT55" s="639" t="e">
        <v>#VALUE!</v>
      </c>
      <c r="CU55" s="634" t="e">
        <v>#VALUE!</v>
      </c>
      <c r="CV55" s="639" t="e">
        <v>#VALUE!</v>
      </c>
      <c r="CW55" s="636" t="e">
        <v>#VALUE!</v>
      </c>
      <c r="CX55" s="636" t="e">
        <v>#VALUE!</v>
      </c>
      <c r="CY55" s="643">
        <v>9.7488321711461658</v>
      </c>
      <c r="CZ55" s="644"/>
      <c r="DA55" s="645">
        <v>0.15613425925925922</v>
      </c>
      <c r="DB55" s="645">
        <v>0.1709606481481481</v>
      </c>
      <c r="DC55" s="589"/>
      <c r="DD55" s="646">
        <v>50</v>
      </c>
      <c r="DE55" s="647">
        <v>3.7472222222222222</v>
      </c>
      <c r="DF55" s="647">
        <v>4.1030555555555548</v>
      </c>
      <c r="DG55" s="595">
        <v>180</v>
      </c>
      <c r="DH55" s="595">
        <v>-44.283333333333331</v>
      </c>
      <c r="DI55" s="648">
        <v>185.71666666666667</v>
      </c>
      <c r="DJ55" s="648">
        <v>185.71666666666667</v>
      </c>
      <c r="DK55" s="648">
        <v>185.71666666666667</v>
      </c>
      <c r="DL55" s="648">
        <v>185.71666666666667</v>
      </c>
      <c r="DM55" s="648">
        <v>185.71666666666667</v>
      </c>
      <c r="DN55" s="648">
        <v>185.71666666666667</v>
      </c>
      <c r="DO55" s="648">
        <v>185.71666666666667</v>
      </c>
      <c r="DP55" s="648">
        <v>185.71666666666667</v>
      </c>
      <c r="DQ55" s="875">
        <v>185.7166666666667</v>
      </c>
    </row>
    <row r="56" spans="1:121" s="345" customFormat="1">
      <c r="A56" s="628">
        <v>6</v>
      </c>
      <c r="B56" s="629">
        <v>40</v>
      </c>
      <c r="C56" s="854">
        <v>253</v>
      </c>
      <c r="D56" s="1150" t="s">
        <v>5541</v>
      </c>
      <c r="E56" s="1150" t="s">
        <v>5542</v>
      </c>
      <c r="F56" s="726"/>
      <c r="G56" s="827"/>
      <c r="H56" s="827"/>
      <c r="I56" s="827"/>
      <c r="J56" s="827"/>
      <c r="K56" s="827"/>
      <c r="L56" s="821"/>
      <c r="M56" s="821"/>
      <c r="N56" s="821"/>
      <c r="O56" s="821"/>
      <c r="P56" s="821"/>
      <c r="Q56" s="821"/>
      <c r="R56" s="634"/>
      <c r="S56" s="634"/>
      <c r="T56" s="634"/>
      <c r="U56" s="789"/>
      <c r="V56" s="789"/>
      <c r="W56" s="1099">
        <v>0.47916666666666669</v>
      </c>
      <c r="X56" s="1095" t="s">
        <v>5613</v>
      </c>
      <c r="Y56" s="1095" t="s">
        <v>5617</v>
      </c>
      <c r="Z56" s="1095" t="s">
        <v>5597</v>
      </c>
      <c r="AA56" s="1193" t="s">
        <v>5543</v>
      </c>
      <c r="AB56" s="683" t="s">
        <v>5822</v>
      </c>
      <c r="AC56" s="1095" t="s">
        <v>5613</v>
      </c>
      <c r="AD56" s="1095" t="s">
        <v>5599</v>
      </c>
      <c r="AE56" s="1095" t="s">
        <v>5619</v>
      </c>
      <c r="AF56" s="1193" t="s">
        <v>5544</v>
      </c>
      <c r="AG56" s="683" t="s">
        <v>5823</v>
      </c>
      <c r="AH56" s="1097">
        <v>7.7210648148148098E-2</v>
      </c>
      <c r="AI56" s="1097">
        <v>8.4722222222223253E-3</v>
      </c>
      <c r="AJ56" s="1097">
        <v>8.5682870370370423E-2</v>
      </c>
      <c r="AK56" s="636">
        <v>16.189476840053963</v>
      </c>
      <c r="AL56" s="636">
        <v>14.588680264757532</v>
      </c>
      <c r="BA56" s="495"/>
      <c r="BB56" s="495"/>
      <c r="BC56" s="1099">
        <v>0.58568287037037048</v>
      </c>
      <c r="BD56" s="1095" t="s">
        <v>5605</v>
      </c>
      <c r="BE56" s="1095" t="s">
        <v>5707</v>
      </c>
      <c r="BF56" s="1095" t="s">
        <v>5707</v>
      </c>
      <c r="BG56" s="1193" t="s">
        <v>5545</v>
      </c>
      <c r="BH56" s="633" t="s">
        <v>5824</v>
      </c>
      <c r="BI56" s="1095" t="s">
        <v>3856</v>
      </c>
      <c r="BJ56" s="1095" t="s">
        <v>3856</v>
      </c>
      <c r="BK56" s="1095" t="s">
        <v>3856</v>
      </c>
      <c r="BL56" s="1193" t="s">
        <v>5546</v>
      </c>
      <c r="BM56" s="633" t="s">
        <v>5825</v>
      </c>
      <c r="BN56" s="1097">
        <v>8.0972222222222112E-2</v>
      </c>
      <c r="BO56" s="1097">
        <v>1.1307870370370399E-2</v>
      </c>
      <c r="BP56" s="1097">
        <v>9.2280092592592511E-2</v>
      </c>
      <c r="BQ56" s="636">
        <v>10.291595197255575</v>
      </c>
      <c r="BR56" s="636">
        <v>9.0304778627869045</v>
      </c>
      <c r="BS56" s="1101"/>
      <c r="BT56" s="1101"/>
      <c r="BU56" s="1101"/>
      <c r="BV56" s="1101"/>
      <c r="BW56" s="1233"/>
      <c r="BX56" s="1128"/>
      <c r="BY56" s="1128"/>
      <c r="BZ56" s="1128"/>
      <c r="CA56" s="1128"/>
      <c r="CB56" s="821"/>
      <c r="CC56" s="1128"/>
      <c r="CD56" s="1101"/>
      <c r="CE56" s="1097"/>
      <c r="CF56" s="1101"/>
      <c r="CG56" s="1101"/>
      <c r="CH56" s="1101"/>
      <c r="CI56" s="1099">
        <v>0.58568287037037048</v>
      </c>
      <c r="CJ56" s="1095" t="s">
        <v>5666</v>
      </c>
      <c r="CK56" s="1095" t="s">
        <v>5666</v>
      </c>
      <c r="CL56" s="1095" t="s">
        <v>5666</v>
      </c>
      <c r="CM56" s="1193"/>
      <c r="CN56" s="633" t="s">
        <v>5667</v>
      </c>
      <c r="CO56" s="1095" t="s">
        <v>5666</v>
      </c>
      <c r="CP56" s="1095" t="s">
        <v>5666</v>
      </c>
      <c r="CQ56" s="1095" t="s">
        <v>5666</v>
      </c>
      <c r="CR56" s="1193"/>
      <c r="CS56" s="633" t="s">
        <v>5667</v>
      </c>
      <c r="CT56" s="639" t="e">
        <v>#VALUE!</v>
      </c>
      <c r="CU56" s="634" t="e">
        <v>#VALUE!</v>
      </c>
      <c r="CV56" s="639" t="e">
        <v>#VALUE!</v>
      </c>
      <c r="CW56" s="636" t="e">
        <v>#VALUE!</v>
      </c>
      <c r="CX56" s="636" t="e">
        <v>#VALUE!</v>
      </c>
      <c r="CY56" s="643">
        <v>9.365244536940688</v>
      </c>
      <c r="CZ56" s="644"/>
      <c r="DA56" s="645">
        <v>0.15818287037037021</v>
      </c>
      <c r="DB56" s="645">
        <v>0.17796296296296293</v>
      </c>
      <c r="DC56" s="589"/>
      <c r="DD56" s="646">
        <v>50</v>
      </c>
      <c r="DE56" s="647">
        <v>3.7963888888888886</v>
      </c>
      <c r="DF56" s="647">
        <v>4.2711111111111109</v>
      </c>
      <c r="DG56" s="595">
        <v>175</v>
      </c>
      <c r="DH56" s="595">
        <v>-54.366666666666667</v>
      </c>
      <c r="DI56" s="648">
        <v>170.63333333333333</v>
      </c>
      <c r="DJ56" s="648">
        <v>170.63333333333333</v>
      </c>
      <c r="DK56" s="648">
        <v>170.63333333333333</v>
      </c>
      <c r="DL56" s="648">
        <v>170.63333333333333</v>
      </c>
      <c r="DM56" s="648">
        <v>170.63333333333333</v>
      </c>
      <c r="DN56" s="648">
        <v>170.63333333333333</v>
      </c>
      <c r="DO56" s="648">
        <v>170.63333333333333</v>
      </c>
      <c r="DP56" s="648">
        <v>170.63333333333333</v>
      </c>
      <c r="DQ56" s="875">
        <v>170.63333333333333</v>
      </c>
    </row>
    <row r="57" spans="1:121">
      <c r="A57" s="855" t="s">
        <v>0</v>
      </c>
      <c r="B57" s="856">
        <v>40</v>
      </c>
      <c r="C57" s="1646" t="s">
        <v>55</v>
      </c>
      <c r="D57" s="1647"/>
      <c r="E57" s="1647"/>
      <c r="F57" s="1648"/>
      <c r="G57" s="858"/>
      <c r="H57" s="858"/>
      <c r="I57" s="858"/>
      <c r="J57" s="858"/>
      <c r="K57" s="858"/>
      <c r="L57" s="859"/>
      <c r="M57" s="859"/>
      <c r="N57" s="859"/>
      <c r="O57" s="859"/>
      <c r="P57" s="859"/>
      <c r="Q57" s="859"/>
      <c r="R57" s="860"/>
      <c r="S57" s="860"/>
      <c r="T57" s="860"/>
      <c r="U57" s="861"/>
      <c r="V57" s="861"/>
      <c r="W57" s="1092"/>
      <c r="X57" s="1092"/>
      <c r="Y57" s="1092"/>
      <c r="Z57" s="1092"/>
      <c r="AA57" s="864"/>
      <c r="AB57" s="1092"/>
      <c r="AC57" s="1092"/>
      <c r="AD57" s="1092"/>
      <c r="AE57" s="1092"/>
      <c r="AF57" s="864"/>
      <c r="AG57" s="1092"/>
      <c r="AH57" s="1092"/>
      <c r="AI57" s="1092"/>
      <c r="AJ57" s="1092"/>
      <c r="AK57" s="868"/>
      <c r="AL57" s="868"/>
      <c r="AM57" s="1154"/>
      <c r="AN57" s="1154"/>
      <c r="AO57" s="1154"/>
      <c r="AP57" s="1154"/>
      <c r="AQ57" s="1154"/>
      <c r="AR57" s="1154"/>
      <c r="AS57" s="1154"/>
      <c r="AT57" s="1154"/>
      <c r="AU57" s="1154"/>
      <c r="AV57" s="1154"/>
      <c r="AW57" s="1154"/>
      <c r="AX57" s="1154"/>
      <c r="AY57" s="1154"/>
      <c r="AZ57" s="1154"/>
      <c r="BA57" s="1154"/>
      <c r="BB57" s="1154"/>
      <c r="BC57" s="1154"/>
      <c r="BD57" s="1154"/>
      <c r="BE57" s="1154"/>
      <c r="BF57" s="1154"/>
      <c r="BG57" s="1154"/>
      <c r="BH57" s="1154"/>
      <c r="BI57" s="1154"/>
      <c r="BJ57" s="1154"/>
      <c r="BK57" s="1154"/>
      <c r="BL57" s="1154"/>
      <c r="BM57" s="1154"/>
      <c r="BN57" s="1154"/>
      <c r="BO57" s="1154"/>
      <c r="BP57" s="1154"/>
      <c r="BQ57" s="1154"/>
      <c r="BR57" s="1154"/>
      <c r="BS57" s="1154"/>
      <c r="BT57" s="1154"/>
      <c r="BU57" s="1154"/>
      <c r="BV57" s="1154"/>
      <c r="BW57" s="1154"/>
      <c r="BX57" s="1154"/>
      <c r="BY57" s="1154"/>
      <c r="BZ57" s="1154"/>
      <c r="CA57" s="1154"/>
      <c r="CB57" s="1154"/>
      <c r="CC57" s="1154"/>
      <c r="CD57" s="1154"/>
      <c r="CE57" s="1154"/>
      <c r="CF57" s="1154"/>
      <c r="CG57" s="1154"/>
      <c r="CH57" s="1154"/>
      <c r="CI57" s="1154"/>
      <c r="CJ57" s="1154"/>
      <c r="CK57" s="1154"/>
      <c r="CL57" s="1154"/>
      <c r="CM57" s="1154"/>
      <c r="CN57" s="1154"/>
      <c r="CO57" s="1154"/>
      <c r="CP57" s="1154"/>
      <c r="CQ57" s="1154"/>
      <c r="CR57" s="1154"/>
      <c r="CS57" s="1154"/>
      <c r="CT57" s="1154"/>
      <c r="CU57" s="1154"/>
      <c r="CV57" s="1154"/>
      <c r="CW57" s="1154"/>
      <c r="CX57" s="1154"/>
      <c r="CY57" s="1154"/>
      <c r="CZ57" s="872"/>
      <c r="DA57" s="866"/>
      <c r="DB57" s="856">
        <v>40</v>
      </c>
      <c r="DC57" s="589"/>
      <c r="DD57" s="873">
        <v>0.67013888888888884</v>
      </c>
      <c r="DE57" s="874"/>
      <c r="DF57" s="875" t="s">
        <v>0</v>
      </c>
      <c r="DG57" s="875"/>
      <c r="DH57" s="875"/>
      <c r="DI57" s="875"/>
      <c r="DJ57" s="875"/>
      <c r="DK57" s="875"/>
      <c r="DL57" s="875"/>
      <c r="DM57" s="875"/>
      <c r="DN57" s="875"/>
      <c r="DO57" s="875"/>
      <c r="DP57" s="875"/>
      <c r="DQ57" s="875"/>
    </row>
    <row r="58" spans="1:121" s="345" customFormat="1">
      <c r="A58" s="628">
        <v>1</v>
      </c>
      <c r="B58" s="629">
        <v>40</v>
      </c>
      <c r="C58" s="854">
        <v>235</v>
      </c>
      <c r="D58" s="1150" t="s">
        <v>384</v>
      </c>
      <c r="E58" s="1150" t="s">
        <v>385</v>
      </c>
      <c r="F58" s="726"/>
      <c r="G58" s="827"/>
      <c r="H58" s="827"/>
      <c r="I58" s="827"/>
      <c r="J58" s="827"/>
      <c r="K58" s="827"/>
      <c r="L58" s="821"/>
      <c r="M58" s="821"/>
      <c r="N58" s="821"/>
      <c r="O58" s="821"/>
      <c r="P58" s="821"/>
      <c r="Q58" s="821"/>
      <c r="R58" s="634"/>
      <c r="S58" s="634"/>
      <c r="T58" s="634"/>
      <c r="U58" s="789"/>
      <c r="V58" s="789"/>
      <c r="W58" s="1099">
        <v>0.47916666666666702</v>
      </c>
      <c r="X58" s="1095" t="s">
        <v>5613</v>
      </c>
      <c r="Y58" s="1095" t="s">
        <v>5613</v>
      </c>
      <c r="Z58" s="1095" t="s">
        <v>5624</v>
      </c>
      <c r="AA58" s="1193" t="s">
        <v>5584</v>
      </c>
      <c r="AB58" s="683" t="s">
        <v>5826</v>
      </c>
      <c r="AC58" s="1095" t="s">
        <v>5613</v>
      </c>
      <c r="AD58" s="1095" t="s">
        <v>5641</v>
      </c>
      <c r="AE58" s="1095" t="s">
        <v>5605</v>
      </c>
      <c r="AF58" s="1193" t="s">
        <v>5588</v>
      </c>
      <c r="AG58" s="683" t="s">
        <v>5827</v>
      </c>
      <c r="AH58" s="1097">
        <v>7.1527777777777468E-2</v>
      </c>
      <c r="AI58" s="1097">
        <v>3.6458333333333481E-3</v>
      </c>
      <c r="AJ58" s="1097">
        <v>7.5173611111110816E-2</v>
      </c>
      <c r="AK58" s="636">
        <v>17.475728155339805</v>
      </c>
      <c r="AL58" s="636">
        <v>16.628175519630485</v>
      </c>
      <c r="BA58" s="495"/>
      <c r="BB58" s="495"/>
      <c r="BC58" s="1099">
        <v>0.5751736111111112</v>
      </c>
      <c r="BD58" s="1095" t="s">
        <v>5605</v>
      </c>
      <c r="BE58" s="1095" t="s">
        <v>5617</v>
      </c>
      <c r="BF58" s="1095" t="s">
        <v>5609</v>
      </c>
      <c r="BG58" s="1193" t="s">
        <v>5566</v>
      </c>
      <c r="BH58" s="633" t="s">
        <v>5809</v>
      </c>
      <c r="BI58" s="1095" t="s">
        <v>5605</v>
      </c>
      <c r="BJ58" s="1095" t="s">
        <v>5670</v>
      </c>
      <c r="BK58" s="1095" t="s">
        <v>5757</v>
      </c>
      <c r="BL58" s="1193" t="s">
        <v>5589</v>
      </c>
      <c r="BM58" s="633" t="s">
        <v>5828</v>
      </c>
      <c r="BN58" s="1097">
        <v>6.4606481481481404E-2</v>
      </c>
      <c r="BO58" s="1097">
        <v>3.0208333333332504E-3</v>
      </c>
      <c r="BP58" s="1097">
        <v>6.7627314814814654E-2</v>
      </c>
      <c r="BQ58" s="636">
        <v>12.898602651379433</v>
      </c>
      <c r="BR58" s="636">
        <v>12.32243710422728</v>
      </c>
      <c r="BS58" s="1113"/>
      <c r="BT58" s="1113"/>
      <c r="BU58" s="1113"/>
      <c r="BV58" s="1113"/>
      <c r="BW58" s="1234"/>
      <c r="BX58" s="1130"/>
      <c r="BY58" s="1130"/>
      <c r="BZ58" s="1130"/>
      <c r="CA58" s="1130"/>
      <c r="CB58" s="1235"/>
      <c r="CC58" s="1130"/>
      <c r="CD58" s="1101"/>
      <c r="CE58" s="1097"/>
      <c r="CF58" s="1101"/>
      <c r="CG58" s="1101"/>
      <c r="CH58" s="1101"/>
      <c r="CI58" s="1099">
        <v>0.5751736111111112</v>
      </c>
      <c r="CJ58" s="1095" t="s">
        <v>5666</v>
      </c>
      <c r="CK58" s="1095" t="s">
        <v>5666</v>
      </c>
      <c r="CL58" s="1095" t="s">
        <v>5666</v>
      </c>
      <c r="CM58" s="1193"/>
      <c r="CN58" s="633" t="s">
        <v>5667</v>
      </c>
      <c r="CO58" s="1095" t="s">
        <v>5666</v>
      </c>
      <c r="CP58" s="1095" t="s">
        <v>5666</v>
      </c>
      <c r="CQ58" s="1095" t="s">
        <v>5666</v>
      </c>
      <c r="CR58" s="1193"/>
      <c r="CS58" s="633" t="s">
        <v>5667</v>
      </c>
      <c r="CT58" s="639" t="e">
        <v>#VALUE!</v>
      </c>
      <c r="CU58" s="634" t="e">
        <v>#VALUE!</v>
      </c>
      <c r="CV58" s="639" t="e">
        <v>#VALUE!</v>
      </c>
      <c r="CW58" s="636" t="e">
        <v>#VALUE!</v>
      </c>
      <c r="CX58" s="636" t="e">
        <v>#VALUE!</v>
      </c>
      <c r="CY58" s="643">
        <v>11.67125952342357</v>
      </c>
      <c r="CZ58" s="644"/>
      <c r="DA58" s="645">
        <v>0.13613425925925887</v>
      </c>
      <c r="DB58" s="645">
        <v>0.14280092592592547</v>
      </c>
      <c r="DC58" s="589"/>
      <c r="DD58" s="646">
        <v>50</v>
      </c>
      <c r="DE58" s="647">
        <v>3.2672222222222222</v>
      </c>
      <c r="DF58" s="647">
        <v>3.4272222222222219</v>
      </c>
      <c r="DG58" s="595">
        <v>200</v>
      </c>
      <c r="DH58" s="595">
        <v>0</v>
      </c>
      <c r="DI58" s="648">
        <v>250</v>
      </c>
      <c r="DJ58" s="648">
        <v>250</v>
      </c>
      <c r="DK58" s="648">
        <v>250</v>
      </c>
      <c r="DL58" s="648">
        <v>250</v>
      </c>
      <c r="DM58" s="648">
        <v>250</v>
      </c>
      <c r="DN58" s="648">
        <v>250</v>
      </c>
      <c r="DO58" s="648">
        <v>250</v>
      </c>
      <c r="DP58" s="648">
        <v>250</v>
      </c>
      <c r="DQ58" s="875">
        <v>250</v>
      </c>
    </row>
    <row r="59" spans="1:121" s="345" customFormat="1">
      <c r="A59" s="628">
        <v>2</v>
      </c>
      <c r="B59" s="629">
        <v>40</v>
      </c>
      <c r="C59" s="854">
        <v>201</v>
      </c>
      <c r="D59" s="1150" t="s">
        <v>668</v>
      </c>
      <c r="E59" s="1150" t="s">
        <v>5127</v>
      </c>
      <c r="F59" s="726"/>
      <c r="G59" s="827"/>
      <c r="H59" s="827"/>
      <c r="I59" s="827"/>
      <c r="J59" s="827"/>
      <c r="K59" s="827"/>
      <c r="L59" s="821"/>
      <c r="M59" s="821"/>
      <c r="N59" s="821"/>
      <c r="O59" s="821"/>
      <c r="P59" s="821"/>
      <c r="Q59" s="821"/>
      <c r="R59" s="634"/>
      <c r="S59" s="634"/>
      <c r="T59" s="634"/>
      <c r="U59" s="789"/>
      <c r="V59" s="789"/>
      <c r="W59" s="1099">
        <v>0.47916666666666702</v>
      </c>
      <c r="X59" s="1095" t="s">
        <v>5613</v>
      </c>
      <c r="Y59" s="1095" t="s">
        <v>5613</v>
      </c>
      <c r="Z59" s="1095" t="s">
        <v>5624</v>
      </c>
      <c r="AA59" s="1193" t="s">
        <v>5584</v>
      </c>
      <c r="AB59" s="683" t="s">
        <v>5826</v>
      </c>
      <c r="AC59" s="1095" t="s">
        <v>5613</v>
      </c>
      <c r="AD59" s="1095" t="s">
        <v>5623</v>
      </c>
      <c r="AE59" s="1095" t="s">
        <v>5611</v>
      </c>
      <c r="AF59" s="1193" t="s">
        <v>5585</v>
      </c>
      <c r="AG59" s="683" t="s">
        <v>5829</v>
      </c>
      <c r="AH59" s="1097">
        <v>7.1527777777777468E-2</v>
      </c>
      <c r="AI59" s="1097">
        <v>4.8148148148148273E-3</v>
      </c>
      <c r="AJ59" s="1097">
        <v>7.6342592592592295E-2</v>
      </c>
      <c r="AK59" s="636">
        <v>17.475728155339805</v>
      </c>
      <c r="AL59" s="636">
        <v>16.373559733171618</v>
      </c>
      <c r="BA59" s="495"/>
      <c r="BB59" s="495"/>
      <c r="BC59" s="1099">
        <v>0.57634259259259268</v>
      </c>
      <c r="BD59" s="1095" t="s">
        <v>5605</v>
      </c>
      <c r="BE59" s="1095" t="s">
        <v>5609</v>
      </c>
      <c r="BF59" s="1095" t="s">
        <v>5624</v>
      </c>
      <c r="BG59" s="1193" t="s">
        <v>5586</v>
      </c>
      <c r="BH59" s="633" t="s">
        <v>5830</v>
      </c>
      <c r="BI59" s="1095" t="s">
        <v>5605</v>
      </c>
      <c r="BJ59" s="1095" t="s">
        <v>5637</v>
      </c>
      <c r="BK59" s="1095" t="s">
        <v>5624</v>
      </c>
      <c r="BL59" s="1193" t="s">
        <v>5587</v>
      </c>
      <c r="BM59" s="633" t="s">
        <v>3123</v>
      </c>
      <c r="BN59" s="1097">
        <v>6.046296296296283E-2</v>
      </c>
      <c r="BO59" s="1097">
        <v>6.2500000000000888E-3</v>
      </c>
      <c r="BP59" s="1097">
        <v>6.6712962962962918E-2</v>
      </c>
      <c r="BQ59" s="636">
        <v>13.782542113323125</v>
      </c>
      <c r="BR59" s="636">
        <v>12.491325468424705</v>
      </c>
      <c r="BS59" s="1113"/>
      <c r="BT59" s="1113"/>
      <c r="BU59" s="1113"/>
      <c r="BV59" s="1113"/>
      <c r="BW59" s="1234"/>
      <c r="BX59" s="1130"/>
      <c r="BY59" s="1130"/>
      <c r="BZ59" s="1130"/>
      <c r="CA59" s="1130"/>
      <c r="CB59" s="1235"/>
      <c r="CC59" s="1130"/>
      <c r="CD59" s="1101"/>
      <c r="CE59" s="1097"/>
      <c r="CF59" s="1101"/>
      <c r="CG59" s="1101"/>
      <c r="CH59" s="1101"/>
      <c r="CI59" s="1099">
        <v>0.57634259259259268</v>
      </c>
      <c r="CJ59" s="1095" t="s">
        <v>5666</v>
      </c>
      <c r="CK59" s="1095" t="s">
        <v>5666</v>
      </c>
      <c r="CL59" s="1095" t="s">
        <v>5666</v>
      </c>
      <c r="CM59" s="1193"/>
      <c r="CN59" s="633" t="s">
        <v>5667</v>
      </c>
      <c r="CO59" s="1095" t="s">
        <v>5666</v>
      </c>
      <c r="CP59" s="1095" t="s">
        <v>5666</v>
      </c>
      <c r="CQ59" s="1095" t="s">
        <v>5666</v>
      </c>
      <c r="CR59" s="1193"/>
      <c r="CS59" s="633" t="s">
        <v>5667</v>
      </c>
      <c r="CT59" s="639" t="e">
        <v>#VALUE!</v>
      </c>
      <c r="CU59" s="634" t="e">
        <v>#VALUE!</v>
      </c>
      <c r="CV59" s="639" t="e">
        <v>#VALUE!</v>
      </c>
      <c r="CW59" s="636" t="e">
        <v>#VALUE!</v>
      </c>
      <c r="CX59" s="636" t="e">
        <v>#VALUE!</v>
      </c>
      <c r="CY59" s="643">
        <v>11.650485436893202</v>
      </c>
      <c r="CZ59" s="644"/>
      <c r="DA59" s="645">
        <v>0.1319907407407403</v>
      </c>
      <c r="DB59" s="645">
        <v>0.14305555555555521</v>
      </c>
      <c r="DC59" s="589"/>
      <c r="DD59" s="646">
        <v>50</v>
      </c>
      <c r="DE59" s="647">
        <v>3.1677777777777778</v>
      </c>
      <c r="DF59" s="647">
        <v>3.4333333333333336</v>
      </c>
      <c r="DG59" s="595">
        <v>195</v>
      </c>
      <c r="DH59" s="595">
        <v>-0.36666666666666664</v>
      </c>
      <c r="DI59" s="648">
        <v>244.63333333333333</v>
      </c>
      <c r="DJ59" s="648">
        <v>244.63333333333333</v>
      </c>
      <c r="DK59" s="648">
        <v>244.63333333333333</v>
      </c>
      <c r="DL59" s="648">
        <v>244.63333333333333</v>
      </c>
      <c r="DM59" s="648">
        <v>244.63333333333333</v>
      </c>
      <c r="DN59" s="648">
        <v>244.63333333333333</v>
      </c>
      <c r="DO59" s="648">
        <v>244.63333333333333</v>
      </c>
      <c r="DP59" s="648">
        <v>244.63333333333333</v>
      </c>
      <c r="DQ59" s="875">
        <v>244.63333333333333</v>
      </c>
    </row>
    <row r="60" spans="1:121" s="345" customFormat="1">
      <c r="A60" s="628">
        <v>3</v>
      </c>
      <c r="B60" s="629">
        <v>40</v>
      </c>
      <c r="C60" s="854">
        <v>227</v>
      </c>
      <c r="D60" s="1150" t="s">
        <v>378</v>
      </c>
      <c r="E60" s="1150" t="s">
        <v>379</v>
      </c>
      <c r="F60" s="726"/>
      <c r="G60" s="827"/>
      <c r="H60" s="827"/>
      <c r="I60" s="827"/>
      <c r="J60" s="827"/>
      <c r="K60" s="827"/>
      <c r="L60" s="821"/>
      <c r="M60" s="821"/>
      <c r="N60" s="821"/>
      <c r="O60" s="821"/>
      <c r="P60" s="821"/>
      <c r="Q60" s="821"/>
      <c r="R60" s="634"/>
      <c r="S60" s="634"/>
      <c r="T60" s="634"/>
      <c r="U60" s="789"/>
      <c r="V60" s="789"/>
      <c r="W60" s="1099">
        <v>0.47916666666666702</v>
      </c>
      <c r="X60" s="1095" t="s">
        <v>5613</v>
      </c>
      <c r="Y60" s="1095" t="s">
        <v>5613</v>
      </c>
      <c r="Z60" s="1095" t="s">
        <v>5705</v>
      </c>
      <c r="AA60" s="1193" t="s">
        <v>5574</v>
      </c>
      <c r="AB60" s="683" t="s">
        <v>5831</v>
      </c>
      <c r="AC60" s="1095" t="s">
        <v>5613</v>
      </c>
      <c r="AD60" s="1095" t="s">
        <v>5609</v>
      </c>
      <c r="AE60" s="1095" t="s">
        <v>5728</v>
      </c>
      <c r="AF60" s="1193" t="s">
        <v>5582</v>
      </c>
      <c r="AG60" s="683" t="s">
        <v>5832</v>
      </c>
      <c r="AH60" s="1097">
        <v>7.1608796296295962E-2</v>
      </c>
      <c r="AI60" s="1097">
        <v>3.1828703703703498E-3</v>
      </c>
      <c r="AJ60" s="1097">
        <v>7.4791666666666312E-2</v>
      </c>
      <c r="AK60" s="636">
        <v>17.455956036851461</v>
      </c>
      <c r="AL60" s="636">
        <v>16.713091922005571</v>
      </c>
      <c r="BA60" s="495"/>
      <c r="BB60" s="495"/>
      <c r="BC60" s="1099">
        <v>0.5747916666666667</v>
      </c>
      <c r="BD60" s="1095" t="s">
        <v>5605</v>
      </c>
      <c r="BE60" s="1095" t="s">
        <v>5617</v>
      </c>
      <c r="BF60" s="1095" t="s">
        <v>5609</v>
      </c>
      <c r="BG60" s="1193" t="s">
        <v>5566</v>
      </c>
      <c r="BH60" s="633" t="s">
        <v>5809</v>
      </c>
      <c r="BI60" s="1095" t="s">
        <v>5605</v>
      </c>
      <c r="BJ60" s="1095" t="s">
        <v>5639</v>
      </c>
      <c r="BK60" s="1095" t="s">
        <v>5624</v>
      </c>
      <c r="BL60" s="1193" t="s">
        <v>5583</v>
      </c>
      <c r="BM60" s="633" t="s">
        <v>5833</v>
      </c>
      <c r="BN60" s="1097">
        <v>6.4988425925925908E-2</v>
      </c>
      <c r="BO60" s="1097">
        <v>4.6643518518518778E-3</v>
      </c>
      <c r="BP60" s="1097">
        <v>6.9652777777777786E-2</v>
      </c>
      <c r="BQ60" s="636">
        <v>12.822796081923419</v>
      </c>
      <c r="BR60" s="636">
        <v>11.964107676969094</v>
      </c>
      <c r="BS60" s="1113"/>
      <c r="BT60" s="1113"/>
      <c r="BU60" s="1113"/>
      <c r="BV60" s="1113"/>
      <c r="BW60" s="1234"/>
      <c r="BX60" s="1130"/>
      <c r="BY60" s="1130"/>
      <c r="BZ60" s="1130"/>
      <c r="CA60" s="1130"/>
      <c r="CB60" s="1235"/>
      <c r="CC60" s="1130"/>
      <c r="CD60" s="1101"/>
      <c r="CE60" s="1097"/>
      <c r="CF60" s="1101"/>
      <c r="CG60" s="1101"/>
      <c r="CH60" s="1101"/>
      <c r="CI60" s="1099">
        <v>0.5747916666666667</v>
      </c>
      <c r="CJ60" s="1095" t="s">
        <v>5666</v>
      </c>
      <c r="CK60" s="1095" t="s">
        <v>5666</v>
      </c>
      <c r="CL60" s="1095" t="s">
        <v>5666</v>
      </c>
      <c r="CM60" s="1193"/>
      <c r="CN60" s="633" t="s">
        <v>5667</v>
      </c>
      <c r="CO60" s="1095" t="s">
        <v>5666</v>
      </c>
      <c r="CP60" s="1095" t="s">
        <v>5666</v>
      </c>
      <c r="CQ60" s="1095" t="s">
        <v>5666</v>
      </c>
      <c r="CR60" s="1193"/>
      <c r="CS60" s="633" t="s">
        <v>5667</v>
      </c>
      <c r="CT60" s="639" t="e">
        <v>#VALUE!</v>
      </c>
      <c r="CU60" s="634" t="e">
        <v>#VALUE!</v>
      </c>
      <c r="CV60" s="639" t="e">
        <v>#VALUE!</v>
      </c>
      <c r="CW60" s="636" t="e">
        <v>#VALUE!</v>
      </c>
      <c r="CX60" s="636" t="e">
        <v>#VALUE!</v>
      </c>
      <c r="CY60" s="643">
        <v>11.538461538461538</v>
      </c>
      <c r="CZ60" s="644"/>
      <c r="DA60" s="645">
        <v>0.13659722222222187</v>
      </c>
      <c r="DB60" s="645">
        <v>0.1444444444444441</v>
      </c>
      <c r="DC60" s="589"/>
      <c r="DD60" s="646">
        <v>50</v>
      </c>
      <c r="DE60" s="647">
        <v>3.2783333333333333</v>
      </c>
      <c r="DF60" s="647">
        <v>3.4666666666666668</v>
      </c>
      <c r="DG60" s="595">
        <v>190</v>
      </c>
      <c r="DH60" s="595">
        <v>-2.3666666666666667</v>
      </c>
      <c r="DI60" s="648">
        <v>237.63333333333333</v>
      </c>
      <c r="DJ60" s="648">
        <v>237.63333333333333</v>
      </c>
      <c r="DK60" s="648">
        <v>237.63333333333333</v>
      </c>
      <c r="DL60" s="648">
        <v>237.63333333333333</v>
      </c>
      <c r="DM60" s="648">
        <v>237.63333333333333</v>
      </c>
      <c r="DN60" s="648">
        <v>237.63333333333333</v>
      </c>
      <c r="DO60" s="648">
        <v>237.63333333333333</v>
      </c>
      <c r="DP60" s="648">
        <v>237.63333333333333</v>
      </c>
      <c r="DQ60" s="875">
        <v>237.63333333333338</v>
      </c>
    </row>
    <row r="61" spans="1:121" s="345" customFormat="1">
      <c r="A61" s="628">
        <v>4</v>
      </c>
      <c r="B61" s="629">
        <v>40</v>
      </c>
      <c r="C61" s="854">
        <v>221</v>
      </c>
      <c r="D61" s="1150" t="s">
        <v>909</v>
      </c>
      <c r="E61" s="1150" t="s">
        <v>365</v>
      </c>
      <c r="F61" s="726"/>
      <c r="G61" s="827"/>
      <c r="H61" s="827"/>
      <c r="I61" s="827"/>
      <c r="J61" s="827"/>
      <c r="K61" s="827"/>
      <c r="L61" s="821"/>
      <c r="M61" s="821"/>
      <c r="N61" s="821"/>
      <c r="O61" s="821"/>
      <c r="P61" s="821"/>
      <c r="Q61" s="821"/>
      <c r="R61" s="634"/>
      <c r="S61" s="634"/>
      <c r="T61" s="634"/>
      <c r="U61" s="789"/>
      <c r="V61" s="789"/>
      <c r="W61" s="1099">
        <v>0.47916666666666669</v>
      </c>
      <c r="X61" s="1095" t="s">
        <v>5613</v>
      </c>
      <c r="Y61" s="1095" t="s">
        <v>5613</v>
      </c>
      <c r="Z61" s="1095" t="s">
        <v>5705</v>
      </c>
      <c r="AA61" s="1193" t="s">
        <v>5574</v>
      </c>
      <c r="AB61" s="683" t="s">
        <v>5831</v>
      </c>
      <c r="AC61" s="1095" t="s">
        <v>5613</v>
      </c>
      <c r="AD61" s="1095" t="s">
        <v>5641</v>
      </c>
      <c r="AE61" s="1095" t="s">
        <v>5722</v>
      </c>
      <c r="AF61" s="1193" t="s">
        <v>5575</v>
      </c>
      <c r="AG61" s="683" t="s">
        <v>5834</v>
      </c>
      <c r="AH61" s="1097">
        <v>7.1608796296296295E-2</v>
      </c>
      <c r="AI61" s="1097">
        <v>4.0277777777777413E-3</v>
      </c>
      <c r="AJ61" s="1097">
        <v>7.5636574074074037E-2</v>
      </c>
      <c r="AK61" s="636">
        <v>17.455956036851461</v>
      </c>
      <c r="AL61" s="636">
        <v>16.526396327467484</v>
      </c>
      <c r="BA61" s="495"/>
      <c r="BB61" s="495"/>
      <c r="BC61" s="1099">
        <v>0.57563657407407409</v>
      </c>
      <c r="BD61" s="1095" t="s">
        <v>5605</v>
      </c>
      <c r="BE61" s="1095" t="s">
        <v>5617</v>
      </c>
      <c r="BF61" s="1095" t="s">
        <v>5609</v>
      </c>
      <c r="BG61" s="1193" t="s">
        <v>5566</v>
      </c>
      <c r="BH61" s="633" t="s">
        <v>5809</v>
      </c>
      <c r="BI61" s="1095" t="s">
        <v>5605</v>
      </c>
      <c r="BJ61" s="1095" t="s">
        <v>5677</v>
      </c>
      <c r="BK61" s="1095" t="s">
        <v>5801</v>
      </c>
      <c r="BL61" s="1193" t="s">
        <v>5576</v>
      </c>
      <c r="BM61" s="633" t="s">
        <v>5835</v>
      </c>
      <c r="BN61" s="1097">
        <v>6.4143518518518516E-2</v>
      </c>
      <c r="BO61" s="1097">
        <v>6.2847222222222054E-3</v>
      </c>
      <c r="BP61" s="1097">
        <v>7.0428240740740722E-2</v>
      </c>
      <c r="BQ61" s="636">
        <v>12.991699747383617</v>
      </c>
      <c r="BR61" s="636">
        <v>11.832374691865242</v>
      </c>
      <c r="BS61" s="1113"/>
      <c r="BT61" s="1113"/>
      <c r="BU61" s="1113"/>
      <c r="BV61" s="1113"/>
      <c r="BW61" s="1234"/>
      <c r="BX61" s="1130"/>
      <c r="BY61" s="1130"/>
      <c r="BZ61" s="1130"/>
      <c r="CA61" s="1130"/>
      <c r="CB61" s="1235"/>
      <c r="CC61" s="1130"/>
      <c r="CD61" s="1101"/>
      <c r="CE61" s="1097"/>
      <c r="CF61" s="1101"/>
      <c r="CG61" s="1101"/>
      <c r="CH61" s="1101"/>
      <c r="CI61" s="1099">
        <v>0.57563657407407409</v>
      </c>
      <c r="CJ61" s="1095" t="s">
        <v>5666</v>
      </c>
      <c r="CK61" s="1095" t="s">
        <v>5666</v>
      </c>
      <c r="CL61" s="1095" t="s">
        <v>5666</v>
      </c>
      <c r="CM61" s="1193"/>
      <c r="CN61" s="633" t="s">
        <v>5667</v>
      </c>
      <c r="CO61" s="1095" t="s">
        <v>5666</v>
      </c>
      <c r="CP61" s="1095" t="s">
        <v>5666</v>
      </c>
      <c r="CQ61" s="1095" t="s">
        <v>5666</v>
      </c>
      <c r="CR61" s="1193"/>
      <c r="CS61" s="633" t="s">
        <v>5667</v>
      </c>
      <c r="CT61" s="639" t="e">
        <v>#VALUE!</v>
      </c>
      <c r="CU61" s="634" t="e">
        <v>#VALUE!</v>
      </c>
      <c r="CV61" s="639" t="e">
        <v>#VALUE!</v>
      </c>
      <c r="CW61" s="636" t="e">
        <v>#VALUE!</v>
      </c>
      <c r="CX61" s="636" t="e">
        <v>#VALUE!</v>
      </c>
      <c r="CY61" s="643">
        <v>11.410459587955627</v>
      </c>
      <c r="CZ61" s="644"/>
      <c r="DA61" s="645">
        <v>0.13575231481481481</v>
      </c>
      <c r="DB61" s="645">
        <v>0.14606481481481476</v>
      </c>
      <c r="DC61" s="589"/>
      <c r="DD61" s="646">
        <v>50</v>
      </c>
      <c r="DE61" s="647">
        <v>3.2580555555555555</v>
      </c>
      <c r="DF61" s="647">
        <v>3.5055555555555555</v>
      </c>
      <c r="DG61" s="595">
        <v>185</v>
      </c>
      <c r="DH61" s="595">
        <v>-4.7</v>
      </c>
      <c r="DI61" s="648">
        <v>230.3</v>
      </c>
      <c r="DJ61" s="648">
        <v>230.3</v>
      </c>
      <c r="DK61" s="648">
        <v>230.3</v>
      </c>
      <c r="DL61" s="648">
        <v>230.3</v>
      </c>
      <c r="DM61" s="648">
        <v>230.3</v>
      </c>
      <c r="DN61" s="648">
        <v>230.3</v>
      </c>
      <c r="DO61" s="648">
        <v>230.3</v>
      </c>
      <c r="DP61" s="648">
        <v>230.3</v>
      </c>
      <c r="DQ61" s="875">
        <v>230.3</v>
      </c>
    </row>
    <row r="62" spans="1:121" s="345" customFormat="1">
      <c r="A62" s="628">
        <v>5</v>
      </c>
      <c r="B62" s="629">
        <v>40</v>
      </c>
      <c r="C62" s="854">
        <v>217</v>
      </c>
      <c r="D62" s="1150" t="s">
        <v>5577</v>
      </c>
      <c r="E62" s="1150" t="s">
        <v>5578</v>
      </c>
      <c r="F62" s="726"/>
      <c r="G62" s="827"/>
      <c r="H62" s="827"/>
      <c r="I62" s="827"/>
      <c r="J62" s="827"/>
      <c r="K62" s="827"/>
      <c r="L62" s="821"/>
      <c r="M62" s="821"/>
      <c r="N62" s="821"/>
      <c r="O62" s="821"/>
      <c r="P62" s="821"/>
      <c r="Q62" s="821"/>
      <c r="R62" s="634"/>
      <c r="S62" s="634"/>
      <c r="T62" s="634"/>
      <c r="U62" s="789"/>
      <c r="V62" s="789"/>
      <c r="W62" s="1099">
        <v>0.47916666666666669</v>
      </c>
      <c r="X62" s="1095" t="s">
        <v>5613</v>
      </c>
      <c r="Y62" s="1095" t="s">
        <v>5629</v>
      </c>
      <c r="Z62" s="1095" t="s">
        <v>5649</v>
      </c>
      <c r="AA62" s="1193" t="s">
        <v>5579</v>
      </c>
      <c r="AB62" s="683" t="s">
        <v>5836</v>
      </c>
      <c r="AC62" s="1095" t="s">
        <v>5613</v>
      </c>
      <c r="AD62" s="1095" t="s">
        <v>5677</v>
      </c>
      <c r="AE62" s="1095" t="s">
        <v>5739</v>
      </c>
      <c r="AF62" s="1193" t="s">
        <v>5465</v>
      </c>
      <c r="AG62" s="683" t="s">
        <v>5740</v>
      </c>
      <c r="AH62" s="1097">
        <v>7.950231481481479E-2</v>
      </c>
      <c r="AI62" s="1097">
        <v>4.3865740740740566E-3</v>
      </c>
      <c r="AJ62" s="1097">
        <v>8.3888888888888846E-2</v>
      </c>
      <c r="AK62" s="636">
        <v>15.72281263648275</v>
      </c>
      <c r="AL62" s="636">
        <v>14.90066225165563</v>
      </c>
      <c r="BA62" s="495"/>
      <c r="BB62" s="495"/>
      <c r="BC62" s="1099">
        <v>0.5838888888888889</v>
      </c>
      <c r="BD62" s="1095" t="s">
        <v>5605</v>
      </c>
      <c r="BE62" s="1095" t="s">
        <v>5700</v>
      </c>
      <c r="BF62" s="1095" t="s">
        <v>5722</v>
      </c>
      <c r="BG62" s="1193" t="s">
        <v>5580</v>
      </c>
      <c r="BH62" s="633" t="s">
        <v>5025</v>
      </c>
      <c r="BI62" s="1095" t="s">
        <v>5605</v>
      </c>
      <c r="BJ62" s="1095" t="s">
        <v>5763</v>
      </c>
      <c r="BK62" s="1095" t="s">
        <v>3856</v>
      </c>
      <c r="BL62" s="1193" t="s">
        <v>5581</v>
      </c>
      <c r="BM62" s="633" t="s">
        <v>4243</v>
      </c>
      <c r="BN62" s="1097">
        <v>6.8831018518518472E-2</v>
      </c>
      <c r="BO62" s="1097">
        <v>5.1041666666666874E-3</v>
      </c>
      <c r="BP62" s="1097">
        <v>7.3935185185185159E-2</v>
      </c>
      <c r="BQ62" s="636">
        <v>12.106944677988903</v>
      </c>
      <c r="BR62" s="636">
        <v>11.271133375078271</v>
      </c>
      <c r="BS62" s="1113"/>
      <c r="BT62" s="1113"/>
      <c r="BU62" s="1113"/>
      <c r="BV62" s="1113"/>
      <c r="BW62" s="1234"/>
      <c r="BX62" s="1130"/>
      <c r="BY62" s="1130"/>
      <c r="BZ62" s="1130"/>
      <c r="CA62" s="1130"/>
      <c r="CB62" s="1235"/>
      <c r="CC62" s="1130"/>
      <c r="CD62" s="1101"/>
      <c r="CE62" s="1097"/>
      <c r="CF62" s="1101"/>
      <c r="CG62" s="1101"/>
      <c r="CH62" s="1101"/>
      <c r="CI62" s="1099">
        <v>0.5838888888888889</v>
      </c>
      <c r="CJ62" s="1095" t="s">
        <v>5666</v>
      </c>
      <c r="CK62" s="1095" t="s">
        <v>5666</v>
      </c>
      <c r="CL62" s="1095" t="s">
        <v>5666</v>
      </c>
      <c r="CM62" s="1193"/>
      <c r="CN62" s="633" t="s">
        <v>5667</v>
      </c>
      <c r="CO62" s="1095" t="s">
        <v>5666</v>
      </c>
      <c r="CP62" s="1095" t="s">
        <v>5666</v>
      </c>
      <c r="CQ62" s="1095" t="s">
        <v>5666</v>
      </c>
      <c r="CR62" s="1193"/>
      <c r="CS62" s="633" t="s">
        <v>5667</v>
      </c>
      <c r="CT62" s="639" t="e">
        <v>#VALUE!</v>
      </c>
      <c r="CU62" s="634" t="e">
        <v>#VALUE!</v>
      </c>
      <c r="CV62" s="639" t="e">
        <v>#VALUE!</v>
      </c>
      <c r="CW62" s="636" t="e">
        <v>#VALUE!</v>
      </c>
      <c r="CX62" s="636" t="e">
        <v>#VALUE!</v>
      </c>
      <c r="CY62" s="643">
        <v>10.560281607509534</v>
      </c>
      <c r="CZ62" s="644"/>
      <c r="DA62" s="645">
        <v>0.14833333333333326</v>
      </c>
      <c r="DB62" s="645">
        <v>0.15782407407407401</v>
      </c>
      <c r="DC62" s="589"/>
      <c r="DD62" s="646">
        <v>50</v>
      </c>
      <c r="DE62" s="647">
        <v>3.5599999999999996</v>
      </c>
      <c r="DF62" s="647">
        <v>3.7877777777777775</v>
      </c>
      <c r="DG62" s="595">
        <v>180</v>
      </c>
      <c r="DH62" s="595">
        <v>-21.633333333333333</v>
      </c>
      <c r="DI62" s="648">
        <v>208.36666666666667</v>
      </c>
      <c r="DJ62" s="648">
        <v>208.36666666666667</v>
      </c>
      <c r="DK62" s="648">
        <v>208.36666666666667</v>
      </c>
      <c r="DL62" s="648">
        <v>208.36666666666667</v>
      </c>
      <c r="DM62" s="648">
        <v>208.36666666666667</v>
      </c>
      <c r="DN62" s="648">
        <v>208.36666666666667</v>
      </c>
      <c r="DO62" s="648">
        <v>208.36666666666667</v>
      </c>
      <c r="DP62" s="648">
        <v>208.36666666666667</v>
      </c>
      <c r="DQ62" s="875">
        <v>208.36666666666667</v>
      </c>
    </row>
    <row r="63" spans="1:121" hidden="1">
      <c r="A63" s="1236"/>
      <c r="B63" s="1237" t="s">
        <v>56</v>
      </c>
      <c r="C63" s="1238" t="s">
        <v>57</v>
      </c>
      <c r="D63" s="1238"/>
      <c r="E63" s="1238"/>
      <c r="F63" s="1238"/>
      <c r="G63" s="1238"/>
      <c r="H63" s="1238"/>
      <c r="I63" s="1238"/>
      <c r="J63" s="1238"/>
      <c r="K63" s="1238"/>
      <c r="L63" s="1238"/>
      <c r="M63" s="1238"/>
      <c r="N63" s="1238"/>
      <c r="O63" s="1238"/>
      <c r="P63" s="1238"/>
      <c r="Q63" s="1238"/>
      <c r="R63" s="1238"/>
      <c r="S63" s="1238"/>
      <c r="T63" s="1238"/>
      <c r="U63" s="1238"/>
      <c r="V63" s="1238"/>
      <c r="W63" s="1239"/>
      <c r="X63" s="1239"/>
      <c r="Y63" s="1239"/>
      <c r="Z63" s="1239"/>
      <c r="AA63" s="1240"/>
      <c r="AB63" s="1239"/>
      <c r="AC63" s="1239"/>
      <c r="AD63" s="1239"/>
      <c r="AE63" s="1239"/>
      <c r="AF63" s="1240"/>
      <c r="AG63" s="1239"/>
      <c r="AH63" s="1239"/>
      <c r="AI63" s="1239"/>
      <c r="AJ63" s="1239"/>
      <c r="AK63" s="1239"/>
      <c r="AL63" s="1239"/>
      <c r="AM63" s="1238"/>
      <c r="AN63" s="1238"/>
      <c r="AO63" s="1238"/>
      <c r="AP63" s="1238"/>
      <c r="AQ63" s="1241"/>
      <c r="AR63" s="1238"/>
      <c r="AS63" s="1238"/>
      <c r="AT63" s="1238"/>
      <c r="AU63" s="1238"/>
      <c r="AV63" s="1241"/>
      <c r="AW63" s="1238"/>
      <c r="AX63" s="1238"/>
      <c r="AY63" s="1238"/>
      <c r="AZ63" s="1238"/>
      <c r="BA63" s="1239"/>
      <c r="BB63" s="1239"/>
      <c r="BC63" s="1238"/>
      <c r="BD63" s="1238"/>
      <c r="BE63" s="1238"/>
      <c r="BF63" s="1238"/>
      <c r="BG63" s="1241"/>
      <c r="BH63" s="1242"/>
      <c r="BI63" s="1242"/>
      <c r="BJ63" s="1242"/>
      <c r="BK63" s="1242"/>
      <c r="BL63" s="1242"/>
      <c r="BM63" s="1242"/>
      <c r="BN63" s="1243"/>
      <c r="BO63" s="1244"/>
      <c r="BP63" s="1243"/>
      <c r="BQ63" s="1237"/>
      <c r="BR63" s="636" t="e">
        <v>#DIV/0!</v>
      </c>
      <c r="BS63" s="1245"/>
      <c r="BT63" s="1245"/>
      <c r="BU63" s="1245"/>
      <c r="BV63" s="1245"/>
      <c r="BW63" s="1241"/>
      <c r="BX63" s="1241"/>
      <c r="BY63" s="1241"/>
      <c r="BZ63" s="1241"/>
      <c r="CA63" s="1241"/>
      <c r="CB63" s="1241"/>
      <c r="CC63" s="1241"/>
      <c r="CD63" s="1245"/>
      <c r="CE63" s="1246"/>
      <c r="CF63" s="1245"/>
      <c r="CG63" s="1247"/>
      <c r="CH63" s="1247"/>
      <c r="CI63" s="1245"/>
      <c r="CJ63" s="1245"/>
      <c r="CK63" s="1245"/>
      <c r="CL63" s="1245"/>
      <c r="CM63" s="1245"/>
      <c r="CN63" s="1245"/>
      <c r="CO63" s="1245"/>
      <c r="CP63" s="1245"/>
      <c r="CQ63" s="1245"/>
      <c r="CR63" s="1245"/>
      <c r="CS63" s="1245"/>
      <c r="CT63" s="1245"/>
      <c r="CU63" s="1248"/>
      <c r="CV63" s="1245"/>
      <c r="CW63" s="1247"/>
      <c r="CX63" s="1247"/>
      <c r="CY63" s="1247"/>
      <c r="CZ63" s="1238"/>
      <c r="DA63" s="645">
        <v>0</v>
      </c>
      <c r="DB63" s="645">
        <v>0</v>
      </c>
      <c r="DC63" s="1249"/>
      <c r="DD63" s="1250"/>
      <c r="DE63" s="1250"/>
      <c r="DF63" s="1251"/>
      <c r="DG63" s="1251"/>
      <c r="DH63" s="1251"/>
      <c r="DI63" s="1251"/>
      <c r="DJ63" s="1251"/>
      <c r="DK63" s="1251"/>
      <c r="DL63" s="1251"/>
      <c r="DM63" s="1251"/>
      <c r="DN63" s="1251"/>
      <c r="DO63" s="1251"/>
      <c r="DP63" s="1251"/>
      <c r="DQ63" s="912" t="e">
        <v>#REF!</v>
      </c>
    </row>
    <row r="64" spans="1:121" s="345" customFormat="1" hidden="1">
      <c r="A64" s="628">
        <v>1</v>
      </c>
      <c r="B64" s="629">
        <v>80</v>
      </c>
      <c r="C64" s="751"/>
      <c r="D64" s="690"/>
      <c r="E64" s="690"/>
      <c r="F64" s="690"/>
      <c r="G64" s="754"/>
      <c r="H64" s="754"/>
      <c r="I64" s="754"/>
      <c r="J64" s="754"/>
      <c r="K64" s="754"/>
      <c r="L64" s="755"/>
      <c r="M64" s="755"/>
      <c r="N64" s="755"/>
      <c r="O64" s="755"/>
      <c r="P64" s="755"/>
      <c r="Q64" s="755"/>
      <c r="R64" s="680"/>
      <c r="S64" s="686"/>
      <c r="T64" s="680"/>
      <c r="U64" s="682"/>
      <c r="V64" s="682"/>
      <c r="W64" s="637">
        <v>0.35416666666666669</v>
      </c>
      <c r="X64" s="1095" t="s">
        <v>5597</v>
      </c>
      <c r="Y64" s="1095" t="s">
        <v>5598</v>
      </c>
      <c r="Z64" s="1095" t="s">
        <v>5837</v>
      </c>
      <c r="AA64" s="1193">
        <v>112264</v>
      </c>
      <c r="AB64" s="683" t="s">
        <v>5838</v>
      </c>
      <c r="AC64" s="1095" t="s">
        <v>5601</v>
      </c>
      <c r="AD64" s="1095" t="s">
        <v>5602</v>
      </c>
      <c r="AE64" s="1095" t="s">
        <v>5635</v>
      </c>
      <c r="AF64" s="1193">
        <v>101245</v>
      </c>
      <c r="AG64" s="683" t="s">
        <v>5839</v>
      </c>
      <c r="AH64" s="634">
        <v>0.12018518518518517</v>
      </c>
      <c r="AI64" s="635">
        <v>-4.883101851851851E-2</v>
      </c>
      <c r="AJ64" s="634">
        <v>7.1354166666666663E-2</v>
      </c>
      <c r="AK64" s="636">
        <v>10.400616332819721</v>
      </c>
      <c r="AL64" s="636">
        <v>17.518248175182482</v>
      </c>
      <c r="AM64" s="637">
        <v>0.44635416666666666</v>
      </c>
      <c r="AN64" s="1095" t="s">
        <v>5666</v>
      </c>
      <c r="AO64" s="1095" t="s">
        <v>5666</v>
      </c>
      <c r="AP64" s="1095" t="s">
        <v>5666</v>
      </c>
      <c r="AQ64" s="1193"/>
      <c r="AR64" s="683" t="s">
        <v>5667</v>
      </c>
      <c r="AS64" s="1095" t="s">
        <v>5666</v>
      </c>
      <c r="AT64" s="1095" t="s">
        <v>5666</v>
      </c>
      <c r="AU64" s="1095" t="s">
        <v>5666</v>
      </c>
      <c r="AV64" s="1193"/>
      <c r="AW64" s="683" t="s">
        <v>5667</v>
      </c>
      <c r="AX64" s="634" t="e">
        <v>#VALUE!</v>
      </c>
      <c r="AY64" s="635" t="e">
        <v>#VALUE!</v>
      </c>
      <c r="AZ64" s="634" t="e">
        <v>#VALUE!</v>
      </c>
      <c r="BA64" s="636" t="e">
        <v>#VALUE!</v>
      </c>
      <c r="BB64" s="636" t="e">
        <v>#VALUE!</v>
      </c>
      <c r="BC64" s="1157"/>
      <c r="BD64" s="1157"/>
      <c r="BE64" s="1157"/>
      <c r="BF64" s="1157"/>
      <c r="BG64" s="1252"/>
      <c r="BH64" s="1157"/>
      <c r="BI64" s="1157"/>
      <c r="BJ64" s="1157"/>
      <c r="BK64" s="1157"/>
      <c r="BL64" s="1252"/>
      <c r="BM64" s="1157"/>
      <c r="BN64" s="639"/>
      <c r="BO64" s="635"/>
      <c r="BP64" s="639"/>
      <c r="BQ64" s="682"/>
      <c r="BR64" s="636" t="e">
        <v>#DIV/0!</v>
      </c>
      <c r="BS64" s="637" t="e">
        <v>#VALUE!</v>
      </c>
      <c r="BT64" s="1095" t="s">
        <v>5666</v>
      </c>
      <c r="BU64" s="1095" t="s">
        <v>5666</v>
      </c>
      <c r="BV64" s="1095" t="s">
        <v>5666</v>
      </c>
      <c r="BW64" s="1193"/>
      <c r="BX64" s="633" t="s">
        <v>5667</v>
      </c>
      <c r="BY64" s="1095" t="s">
        <v>5666</v>
      </c>
      <c r="BZ64" s="1095" t="s">
        <v>5666</v>
      </c>
      <c r="CA64" s="1095" t="s">
        <v>5666</v>
      </c>
      <c r="CB64" s="1193"/>
      <c r="CC64" s="633" t="s">
        <v>5667</v>
      </c>
      <c r="CD64" s="639" t="e">
        <v>#VALUE!</v>
      </c>
      <c r="CE64" s="641" t="e">
        <v>#VALUE!</v>
      </c>
      <c r="CF64" s="639" t="e">
        <v>#VALUE!</v>
      </c>
      <c r="CG64" s="636" t="e">
        <v>#VALUE!</v>
      </c>
      <c r="CH64" s="636" t="e">
        <v>#VALUE!</v>
      </c>
      <c r="CI64" s="754"/>
      <c r="CJ64" s="754"/>
      <c r="CK64" s="754"/>
      <c r="CL64" s="754"/>
      <c r="CM64" s="1193"/>
      <c r="CN64" s="755"/>
      <c r="CO64" s="755"/>
      <c r="CP64" s="755"/>
      <c r="CQ64" s="755"/>
      <c r="CR64" s="1193"/>
      <c r="CS64" s="755"/>
      <c r="CT64" s="756"/>
      <c r="CU64" s="686"/>
      <c r="CV64" s="756"/>
      <c r="CW64" s="682"/>
      <c r="CX64" s="682"/>
      <c r="CY64" s="643" t="e">
        <v>#VALUE!</v>
      </c>
      <c r="CZ64" s="688" t="e">
        <v>#VALUE!</v>
      </c>
      <c r="DA64" s="645" t="e">
        <v>#VALUE!</v>
      </c>
      <c r="DB64" s="645" t="e">
        <v>#VALUE!</v>
      </c>
      <c r="DC64" s="589"/>
      <c r="DD64" s="646">
        <v>80</v>
      </c>
      <c r="DE64" s="647" t="e">
        <v>#VALUE!</v>
      </c>
      <c r="DF64" s="647" t="e">
        <v>#VALUE!</v>
      </c>
      <c r="DG64" s="595"/>
      <c r="DH64" s="595"/>
      <c r="DI64" s="648"/>
      <c r="DJ64" s="648"/>
      <c r="DK64" s="648"/>
      <c r="DL64" s="648"/>
      <c r="DM64" s="648"/>
      <c r="DN64" s="648"/>
      <c r="DO64" s="648"/>
      <c r="DP64" s="648"/>
      <c r="DQ64" s="912" t="e">
        <v>#REF!</v>
      </c>
    </row>
    <row r="65" spans="1:121" s="345" customFormat="1" hidden="1">
      <c r="A65" s="628">
        <v>2</v>
      </c>
      <c r="B65" s="629">
        <v>80</v>
      </c>
      <c r="C65" s="751"/>
      <c r="D65" s="690"/>
      <c r="E65" s="690"/>
      <c r="F65" s="690"/>
      <c r="G65" s="754"/>
      <c r="H65" s="754"/>
      <c r="I65" s="754"/>
      <c r="J65" s="754"/>
      <c r="K65" s="754"/>
      <c r="L65" s="755"/>
      <c r="M65" s="755"/>
      <c r="N65" s="755"/>
      <c r="O65" s="755"/>
      <c r="P65" s="755"/>
      <c r="Q65" s="755"/>
      <c r="R65" s="680"/>
      <c r="S65" s="686"/>
      <c r="T65" s="680"/>
      <c r="U65" s="682"/>
      <c r="V65" s="682"/>
      <c r="W65" s="637">
        <v>0.35416666666666669</v>
      </c>
      <c r="X65" s="1095" t="s">
        <v>5597</v>
      </c>
      <c r="Y65" s="1095" t="s">
        <v>5598</v>
      </c>
      <c r="Z65" s="1095" t="s">
        <v>5840</v>
      </c>
      <c r="AA65" s="1193">
        <v>112265</v>
      </c>
      <c r="AB65" s="683" t="s">
        <v>5841</v>
      </c>
      <c r="AC65" s="1095" t="s">
        <v>5601</v>
      </c>
      <c r="AD65" s="1095" t="s">
        <v>5602</v>
      </c>
      <c r="AE65" s="1095" t="s">
        <v>5645</v>
      </c>
      <c r="AF65" s="1193">
        <v>101246</v>
      </c>
      <c r="AG65" s="683" t="s">
        <v>5842</v>
      </c>
      <c r="AH65" s="634">
        <v>0.12019675925925927</v>
      </c>
      <c r="AI65" s="635">
        <v>-4.8831018518518565E-2</v>
      </c>
      <c r="AJ65" s="634">
        <v>7.1365740740740702E-2</v>
      </c>
      <c r="AK65" s="636">
        <v>10.399614829080404</v>
      </c>
      <c r="AL65" s="636">
        <v>17.515407071034709</v>
      </c>
      <c r="AM65" s="637">
        <v>0.4463657407407407</v>
      </c>
      <c r="AN65" s="1095" t="s">
        <v>5666</v>
      </c>
      <c r="AO65" s="1095" t="s">
        <v>5666</v>
      </c>
      <c r="AP65" s="1095" t="s">
        <v>5666</v>
      </c>
      <c r="AQ65" s="1193"/>
      <c r="AR65" s="683" t="s">
        <v>5667</v>
      </c>
      <c r="AS65" s="1095" t="s">
        <v>5666</v>
      </c>
      <c r="AT65" s="1095" t="s">
        <v>5666</v>
      </c>
      <c r="AU65" s="1095" t="s">
        <v>5666</v>
      </c>
      <c r="AV65" s="1193"/>
      <c r="AW65" s="683" t="s">
        <v>5667</v>
      </c>
      <c r="AX65" s="634" t="e">
        <v>#VALUE!</v>
      </c>
      <c r="AY65" s="635" t="e">
        <v>#VALUE!</v>
      </c>
      <c r="AZ65" s="634" t="e">
        <v>#VALUE!</v>
      </c>
      <c r="BA65" s="636" t="e">
        <v>#VALUE!</v>
      </c>
      <c r="BB65" s="636" t="e">
        <v>#VALUE!</v>
      </c>
      <c r="BC65" s="1157"/>
      <c r="BD65" s="1157"/>
      <c r="BE65" s="1157"/>
      <c r="BF65" s="1157"/>
      <c r="BG65" s="1252"/>
      <c r="BH65" s="1157"/>
      <c r="BI65" s="1157"/>
      <c r="BJ65" s="1157"/>
      <c r="BK65" s="1157"/>
      <c r="BL65" s="1252"/>
      <c r="BM65" s="1157"/>
      <c r="BN65" s="639"/>
      <c r="BO65" s="635"/>
      <c r="BP65" s="639"/>
      <c r="BQ65" s="682"/>
      <c r="BR65" s="636" t="e">
        <v>#DIV/0!</v>
      </c>
      <c r="BS65" s="637" t="e">
        <v>#VALUE!</v>
      </c>
      <c r="BT65" s="1095" t="s">
        <v>5666</v>
      </c>
      <c r="BU65" s="1095" t="s">
        <v>5666</v>
      </c>
      <c r="BV65" s="1095" t="s">
        <v>5666</v>
      </c>
      <c r="BW65" s="1193"/>
      <c r="BX65" s="633" t="s">
        <v>5667</v>
      </c>
      <c r="BY65" s="1095" t="s">
        <v>5666</v>
      </c>
      <c r="BZ65" s="1095" t="s">
        <v>5666</v>
      </c>
      <c r="CA65" s="1095" t="s">
        <v>5666</v>
      </c>
      <c r="CB65" s="1193"/>
      <c r="CC65" s="633" t="s">
        <v>5667</v>
      </c>
      <c r="CD65" s="639" t="e">
        <v>#VALUE!</v>
      </c>
      <c r="CE65" s="641" t="e">
        <v>#VALUE!</v>
      </c>
      <c r="CF65" s="639" t="e">
        <v>#VALUE!</v>
      </c>
      <c r="CG65" s="636" t="e">
        <v>#VALUE!</v>
      </c>
      <c r="CH65" s="636" t="e">
        <v>#VALUE!</v>
      </c>
      <c r="CI65" s="754"/>
      <c r="CJ65" s="754"/>
      <c r="CK65" s="754"/>
      <c r="CL65" s="754"/>
      <c r="CM65" s="1193"/>
      <c r="CN65" s="761"/>
      <c r="CO65" s="761"/>
      <c r="CP65" s="761"/>
      <c r="CQ65" s="761"/>
      <c r="CR65" s="1193"/>
      <c r="CS65" s="755"/>
      <c r="CT65" s="756"/>
      <c r="CU65" s="686"/>
      <c r="CV65" s="756"/>
      <c r="CW65" s="682"/>
      <c r="CX65" s="682"/>
      <c r="CY65" s="758" t="e">
        <v>#VALUE!</v>
      </c>
      <c r="CZ65" s="688" t="e">
        <v>#VALUE!</v>
      </c>
      <c r="DA65" s="645" t="e">
        <v>#VALUE!</v>
      </c>
      <c r="DB65" s="645" t="e">
        <v>#VALUE!</v>
      </c>
      <c r="DC65" s="589"/>
      <c r="DD65" s="646">
        <v>80</v>
      </c>
      <c r="DE65" s="647" t="e">
        <v>#VALUE!</v>
      </c>
      <c r="DF65" s="647" t="e">
        <v>#VALUE!</v>
      </c>
      <c r="DG65" s="595"/>
      <c r="DH65" s="595"/>
      <c r="DI65" s="648"/>
      <c r="DJ65" s="648"/>
      <c r="DK65" s="648"/>
      <c r="DL65" s="648"/>
      <c r="DM65" s="648"/>
      <c r="DN65" s="648"/>
      <c r="DO65" s="648"/>
      <c r="DP65" s="648"/>
      <c r="DQ65" s="912" t="e">
        <v>#REF!</v>
      </c>
    </row>
    <row r="66" spans="1:121" s="345" customFormat="1" hidden="1">
      <c r="A66" s="628">
        <v>3</v>
      </c>
      <c r="B66" s="629">
        <v>80</v>
      </c>
      <c r="C66" s="751"/>
      <c r="D66" s="690"/>
      <c r="E66" s="690"/>
      <c r="F66" s="690"/>
      <c r="G66" s="754"/>
      <c r="H66" s="754"/>
      <c r="I66" s="754"/>
      <c r="J66" s="754"/>
      <c r="K66" s="754"/>
      <c r="L66" s="755"/>
      <c r="M66" s="755"/>
      <c r="N66" s="755"/>
      <c r="O66" s="755"/>
      <c r="P66" s="755"/>
      <c r="Q66" s="755"/>
      <c r="R66" s="680"/>
      <c r="S66" s="686"/>
      <c r="T66" s="680"/>
      <c r="U66" s="682"/>
      <c r="V66" s="682"/>
      <c r="W66" s="637">
        <v>0.35416666666666669</v>
      </c>
      <c r="X66" s="1095" t="s">
        <v>5597</v>
      </c>
      <c r="Y66" s="1095" t="s">
        <v>5598</v>
      </c>
      <c r="Z66" s="1095" t="s">
        <v>5843</v>
      </c>
      <c r="AA66" s="1193">
        <v>112266</v>
      </c>
      <c r="AB66" s="683" t="s">
        <v>5844</v>
      </c>
      <c r="AC66" s="1095" t="s">
        <v>5601</v>
      </c>
      <c r="AD66" s="1095" t="s">
        <v>5602</v>
      </c>
      <c r="AE66" s="1095" t="s">
        <v>5763</v>
      </c>
      <c r="AF66" s="1193">
        <v>101247</v>
      </c>
      <c r="AG66" s="683" t="s">
        <v>5845</v>
      </c>
      <c r="AH66" s="634">
        <v>0.12020833333333331</v>
      </c>
      <c r="AI66" s="635">
        <v>-4.883101851851851E-2</v>
      </c>
      <c r="AJ66" s="634">
        <v>7.1377314814814796E-2</v>
      </c>
      <c r="AK66" s="636">
        <v>10.398613518197575</v>
      </c>
      <c r="AL66" s="636">
        <v>17.512566888276311</v>
      </c>
      <c r="AM66" s="637">
        <v>0.4463773148148148</v>
      </c>
      <c r="AN66" s="1095" t="s">
        <v>5666</v>
      </c>
      <c r="AO66" s="1095" t="s">
        <v>5666</v>
      </c>
      <c r="AP66" s="1095" t="s">
        <v>5666</v>
      </c>
      <c r="AQ66" s="1193"/>
      <c r="AR66" s="683" t="s">
        <v>5667</v>
      </c>
      <c r="AS66" s="1095" t="s">
        <v>5666</v>
      </c>
      <c r="AT66" s="1095" t="s">
        <v>5666</v>
      </c>
      <c r="AU66" s="1095" t="s">
        <v>5666</v>
      </c>
      <c r="AV66" s="1193"/>
      <c r="AW66" s="683" t="s">
        <v>5667</v>
      </c>
      <c r="AX66" s="634" t="e">
        <v>#VALUE!</v>
      </c>
      <c r="AY66" s="635" t="e">
        <v>#VALUE!</v>
      </c>
      <c r="AZ66" s="634" t="e">
        <v>#VALUE!</v>
      </c>
      <c r="BA66" s="636" t="e">
        <v>#VALUE!</v>
      </c>
      <c r="BB66" s="636" t="e">
        <v>#VALUE!</v>
      </c>
      <c r="BC66" s="1157"/>
      <c r="BD66" s="1157"/>
      <c r="BE66" s="1157"/>
      <c r="BF66" s="1157"/>
      <c r="BG66" s="1252"/>
      <c r="BH66" s="1157"/>
      <c r="BI66" s="1157"/>
      <c r="BJ66" s="1157"/>
      <c r="BK66" s="1157"/>
      <c r="BL66" s="1252"/>
      <c r="BM66" s="1157"/>
      <c r="BN66" s="639"/>
      <c r="BO66" s="635"/>
      <c r="BP66" s="639"/>
      <c r="BQ66" s="682"/>
      <c r="BR66" s="636" t="e">
        <v>#DIV/0!</v>
      </c>
      <c r="BS66" s="637" t="e">
        <v>#VALUE!</v>
      </c>
      <c r="BT66" s="1095" t="s">
        <v>5666</v>
      </c>
      <c r="BU66" s="1095" t="s">
        <v>5666</v>
      </c>
      <c r="BV66" s="1095" t="s">
        <v>5666</v>
      </c>
      <c r="BW66" s="1193"/>
      <c r="BX66" s="633" t="s">
        <v>5667</v>
      </c>
      <c r="BY66" s="1095" t="s">
        <v>5666</v>
      </c>
      <c r="BZ66" s="1095" t="s">
        <v>5666</v>
      </c>
      <c r="CA66" s="1095" t="s">
        <v>5666</v>
      </c>
      <c r="CB66" s="1193"/>
      <c r="CC66" s="633" t="s">
        <v>5667</v>
      </c>
      <c r="CD66" s="639" t="e">
        <v>#VALUE!</v>
      </c>
      <c r="CE66" s="641" t="e">
        <v>#VALUE!</v>
      </c>
      <c r="CF66" s="639" t="e">
        <v>#VALUE!</v>
      </c>
      <c r="CG66" s="636" t="e">
        <v>#VALUE!</v>
      </c>
      <c r="CH66" s="636" t="e">
        <v>#VALUE!</v>
      </c>
      <c r="CI66" s="754"/>
      <c r="CJ66" s="754"/>
      <c r="CK66" s="754"/>
      <c r="CL66" s="754"/>
      <c r="CM66" s="1193"/>
      <c r="CN66" s="755"/>
      <c r="CO66" s="755"/>
      <c r="CP66" s="755"/>
      <c r="CQ66" s="755"/>
      <c r="CR66" s="1193"/>
      <c r="CS66" s="755"/>
      <c r="CT66" s="756"/>
      <c r="CU66" s="686"/>
      <c r="CV66" s="756"/>
      <c r="CW66" s="682"/>
      <c r="CX66" s="682"/>
      <c r="CY66" s="643" t="e">
        <v>#VALUE!</v>
      </c>
      <c r="CZ66" s="688" t="e">
        <v>#VALUE!</v>
      </c>
      <c r="DA66" s="645" t="e">
        <v>#VALUE!</v>
      </c>
      <c r="DB66" s="645" t="e">
        <v>#VALUE!</v>
      </c>
      <c r="DC66" s="589"/>
      <c r="DD66" s="646">
        <v>80</v>
      </c>
      <c r="DE66" s="647" t="e">
        <v>#VALUE!</v>
      </c>
      <c r="DF66" s="647" t="e">
        <v>#VALUE!</v>
      </c>
      <c r="DG66" s="595"/>
      <c r="DH66" s="595"/>
      <c r="DI66" s="648"/>
      <c r="DJ66" s="648"/>
      <c r="DK66" s="648"/>
      <c r="DL66" s="648"/>
      <c r="DM66" s="648"/>
      <c r="DN66" s="648"/>
      <c r="DO66" s="648"/>
      <c r="DP66" s="648"/>
      <c r="DQ66" s="912" t="e">
        <v>#REF!</v>
      </c>
    </row>
    <row r="67" spans="1:121" s="345" customFormat="1" hidden="1">
      <c r="A67" s="628">
        <v>4</v>
      </c>
      <c r="B67" s="629">
        <v>80</v>
      </c>
      <c r="C67" s="751"/>
      <c r="D67" s="690"/>
      <c r="E67" s="690"/>
      <c r="F67" s="690"/>
      <c r="G67" s="754"/>
      <c r="H67" s="754"/>
      <c r="I67" s="754"/>
      <c r="J67" s="754"/>
      <c r="K67" s="754"/>
      <c r="L67" s="755"/>
      <c r="M67" s="755"/>
      <c r="N67" s="755"/>
      <c r="O67" s="755"/>
      <c r="P67" s="755"/>
      <c r="Q67" s="755"/>
      <c r="R67" s="680"/>
      <c r="S67" s="686"/>
      <c r="T67" s="680"/>
      <c r="U67" s="682"/>
      <c r="V67" s="682"/>
      <c r="W67" s="637">
        <v>0.35416666666666669</v>
      </c>
      <c r="X67" s="1095" t="s">
        <v>5597</v>
      </c>
      <c r="Y67" s="1095" t="s">
        <v>5598</v>
      </c>
      <c r="Z67" s="1095" t="s">
        <v>5846</v>
      </c>
      <c r="AA67" s="1193">
        <v>112267</v>
      </c>
      <c r="AB67" s="683" t="s">
        <v>5847</v>
      </c>
      <c r="AC67" s="1095" t="s">
        <v>5601</v>
      </c>
      <c r="AD67" s="1095" t="s">
        <v>5602</v>
      </c>
      <c r="AE67" s="1095" t="s">
        <v>5739</v>
      </c>
      <c r="AF67" s="1193">
        <v>101248</v>
      </c>
      <c r="AG67" s="683" t="s">
        <v>5848</v>
      </c>
      <c r="AH67" s="634">
        <v>0.1202199074074074</v>
      </c>
      <c r="AI67" s="635">
        <v>-4.8831018518518565E-2</v>
      </c>
      <c r="AJ67" s="634">
        <v>7.1388888888888835E-2</v>
      </c>
      <c r="AK67" s="636">
        <v>10.397612400115529</v>
      </c>
      <c r="AL67" s="636">
        <v>17.509727626459142</v>
      </c>
      <c r="AM67" s="637">
        <v>0.44638888888888884</v>
      </c>
      <c r="AN67" s="1095" t="s">
        <v>5666</v>
      </c>
      <c r="AO67" s="1095" t="s">
        <v>5666</v>
      </c>
      <c r="AP67" s="1095" t="s">
        <v>5666</v>
      </c>
      <c r="AQ67" s="1193"/>
      <c r="AR67" s="683" t="s">
        <v>5667</v>
      </c>
      <c r="AS67" s="1095" t="s">
        <v>5666</v>
      </c>
      <c r="AT67" s="1095" t="s">
        <v>5666</v>
      </c>
      <c r="AU67" s="1095" t="s">
        <v>5666</v>
      </c>
      <c r="AV67" s="1193"/>
      <c r="AW67" s="683" t="s">
        <v>5667</v>
      </c>
      <c r="AX67" s="634" t="e">
        <v>#VALUE!</v>
      </c>
      <c r="AY67" s="635" t="e">
        <v>#VALUE!</v>
      </c>
      <c r="AZ67" s="634" t="e">
        <v>#VALUE!</v>
      </c>
      <c r="BA67" s="636" t="e">
        <v>#VALUE!</v>
      </c>
      <c r="BB67" s="636" t="e">
        <v>#VALUE!</v>
      </c>
      <c r="BC67" s="1157"/>
      <c r="BD67" s="1157"/>
      <c r="BE67" s="1157"/>
      <c r="BF67" s="1157"/>
      <c r="BG67" s="1252"/>
      <c r="BH67" s="1157"/>
      <c r="BI67" s="1157"/>
      <c r="BJ67" s="1157"/>
      <c r="BK67" s="1157"/>
      <c r="BL67" s="1252"/>
      <c r="BM67" s="1157"/>
      <c r="BN67" s="639"/>
      <c r="BO67" s="635"/>
      <c r="BP67" s="639"/>
      <c r="BQ67" s="682"/>
      <c r="BR67" s="636" t="e">
        <v>#DIV/0!</v>
      </c>
      <c r="BS67" s="637" t="e">
        <v>#VALUE!</v>
      </c>
      <c r="BT67" s="1095" t="s">
        <v>5666</v>
      </c>
      <c r="BU67" s="1095" t="s">
        <v>5666</v>
      </c>
      <c r="BV67" s="1095" t="s">
        <v>5666</v>
      </c>
      <c r="BW67" s="1193"/>
      <c r="BX67" s="633" t="s">
        <v>5667</v>
      </c>
      <c r="BY67" s="1095" t="s">
        <v>5666</v>
      </c>
      <c r="BZ67" s="1095" t="s">
        <v>5666</v>
      </c>
      <c r="CA67" s="1095" t="s">
        <v>5666</v>
      </c>
      <c r="CB67" s="1193"/>
      <c r="CC67" s="633" t="s">
        <v>5667</v>
      </c>
      <c r="CD67" s="639" t="e">
        <v>#VALUE!</v>
      </c>
      <c r="CE67" s="641" t="e">
        <v>#VALUE!</v>
      </c>
      <c r="CF67" s="639" t="e">
        <v>#VALUE!</v>
      </c>
      <c r="CG67" s="636" t="e">
        <v>#VALUE!</v>
      </c>
      <c r="CH67" s="636" t="e">
        <v>#VALUE!</v>
      </c>
      <c r="CI67" s="754"/>
      <c r="CJ67" s="754"/>
      <c r="CK67" s="754"/>
      <c r="CL67" s="754"/>
      <c r="CM67" s="1193"/>
      <c r="CN67" s="761"/>
      <c r="CO67" s="761"/>
      <c r="CP67" s="761"/>
      <c r="CQ67" s="761"/>
      <c r="CR67" s="1193"/>
      <c r="CS67" s="755"/>
      <c r="CT67" s="756"/>
      <c r="CU67" s="686"/>
      <c r="CV67" s="756"/>
      <c r="CW67" s="682"/>
      <c r="CX67" s="682"/>
      <c r="CY67" s="758" t="e">
        <v>#VALUE!</v>
      </c>
      <c r="CZ67" s="688" t="e">
        <v>#VALUE!</v>
      </c>
      <c r="DA67" s="645" t="e">
        <v>#VALUE!</v>
      </c>
      <c r="DB67" s="645" t="e">
        <v>#VALUE!</v>
      </c>
      <c r="DC67" s="589"/>
      <c r="DD67" s="646">
        <v>80</v>
      </c>
      <c r="DE67" s="647" t="e">
        <v>#VALUE!</v>
      </c>
      <c r="DF67" s="647" t="e">
        <v>#VALUE!</v>
      </c>
      <c r="DG67" s="595"/>
      <c r="DH67" s="595"/>
      <c r="DI67" s="648"/>
      <c r="DJ67" s="648"/>
      <c r="DK67" s="648"/>
      <c r="DL67" s="648"/>
      <c r="DM67" s="648"/>
      <c r="DN67" s="648"/>
      <c r="DO67" s="648"/>
      <c r="DP67" s="648"/>
      <c r="DQ67" s="912" t="e">
        <v>#REF!</v>
      </c>
    </row>
    <row r="68" spans="1:121" s="345" customFormat="1" hidden="1">
      <c r="A68" s="628">
        <v>5</v>
      </c>
      <c r="B68" s="629">
        <v>80</v>
      </c>
      <c r="C68" s="751"/>
      <c r="D68" s="690"/>
      <c r="E68" s="690"/>
      <c r="F68" s="690"/>
      <c r="G68" s="754"/>
      <c r="H68" s="754"/>
      <c r="I68" s="754"/>
      <c r="J68" s="754"/>
      <c r="K68" s="754"/>
      <c r="L68" s="755"/>
      <c r="M68" s="755"/>
      <c r="N68" s="755"/>
      <c r="O68" s="755"/>
      <c r="P68" s="755"/>
      <c r="Q68" s="755"/>
      <c r="R68" s="680"/>
      <c r="S68" s="686"/>
      <c r="T68" s="680"/>
      <c r="U68" s="682"/>
      <c r="V68" s="682"/>
      <c r="W68" s="637">
        <v>0.35416666666666669</v>
      </c>
      <c r="X68" s="1095" t="s">
        <v>5597</v>
      </c>
      <c r="Y68" s="1095" t="s">
        <v>5598</v>
      </c>
      <c r="Z68" s="1095" t="s">
        <v>5849</v>
      </c>
      <c r="AA68" s="1193">
        <v>112268</v>
      </c>
      <c r="AB68" s="683" t="s">
        <v>5850</v>
      </c>
      <c r="AC68" s="1095" t="s">
        <v>5601</v>
      </c>
      <c r="AD68" s="1095" t="s">
        <v>5602</v>
      </c>
      <c r="AE68" s="1095" t="s">
        <v>5751</v>
      </c>
      <c r="AF68" s="1193">
        <v>101249</v>
      </c>
      <c r="AG68" s="683" t="s">
        <v>5851</v>
      </c>
      <c r="AH68" s="634">
        <v>0.12023148148148144</v>
      </c>
      <c r="AI68" s="635">
        <v>-4.8831018518518454E-2</v>
      </c>
      <c r="AJ68" s="634">
        <v>7.1400462962962985E-2</v>
      </c>
      <c r="AK68" s="636">
        <v>10.396611474778592</v>
      </c>
      <c r="AL68" s="636">
        <v>17.506889285135355</v>
      </c>
      <c r="AM68" s="637">
        <v>0.44640046296296299</v>
      </c>
      <c r="AN68" s="1095" t="s">
        <v>5666</v>
      </c>
      <c r="AO68" s="1095" t="s">
        <v>5666</v>
      </c>
      <c r="AP68" s="1095" t="s">
        <v>5666</v>
      </c>
      <c r="AQ68" s="1193"/>
      <c r="AR68" s="683" t="s">
        <v>5667</v>
      </c>
      <c r="AS68" s="1095" t="s">
        <v>5666</v>
      </c>
      <c r="AT68" s="1095" t="s">
        <v>5666</v>
      </c>
      <c r="AU68" s="1095" t="s">
        <v>5666</v>
      </c>
      <c r="AV68" s="1193"/>
      <c r="AW68" s="683" t="s">
        <v>5667</v>
      </c>
      <c r="AX68" s="634" t="e">
        <v>#VALUE!</v>
      </c>
      <c r="AY68" s="635" t="e">
        <v>#VALUE!</v>
      </c>
      <c r="AZ68" s="634" t="e">
        <v>#VALUE!</v>
      </c>
      <c r="BA68" s="636" t="e">
        <v>#VALUE!</v>
      </c>
      <c r="BB68" s="636" t="e">
        <v>#VALUE!</v>
      </c>
      <c r="BC68" s="1157"/>
      <c r="BD68" s="1157"/>
      <c r="BE68" s="1157"/>
      <c r="BF68" s="1157"/>
      <c r="BG68" s="1252"/>
      <c r="BH68" s="1157"/>
      <c r="BI68" s="1157"/>
      <c r="BJ68" s="1157"/>
      <c r="BK68" s="1157"/>
      <c r="BL68" s="1252"/>
      <c r="BM68" s="1157"/>
      <c r="BN68" s="639"/>
      <c r="BO68" s="635"/>
      <c r="BP68" s="639"/>
      <c r="BQ68" s="682"/>
      <c r="BR68" s="636" t="e">
        <v>#DIV/0!</v>
      </c>
      <c r="BS68" s="637" t="e">
        <v>#VALUE!</v>
      </c>
      <c r="BT68" s="1095" t="s">
        <v>5666</v>
      </c>
      <c r="BU68" s="1095" t="s">
        <v>5666</v>
      </c>
      <c r="BV68" s="1095" t="s">
        <v>5666</v>
      </c>
      <c r="BW68" s="1193"/>
      <c r="BX68" s="633" t="s">
        <v>5667</v>
      </c>
      <c r="BY68" s="1095" t="s">
        <v>5666</v>
      </c>
      <c r="BZ68" s="1095" t="s">
        <v>5666</v>
      </c>
      <c r="CA68" s="1095" t="s">
        <v>5666</v>
      </c>
      <c r="CB68" s="1193"/>
      <c r="CC68" s="633" t="s">
        <v>5667</v>
      </c>
      <c r="CD68" s="639" t="e">
        <v>#VALUE!</v>
      </c>
      <c r="CE68" s="641" t="e">
        <v>#VALUE!</v>
      </c>
      <c r="CF68" s="639" t="e">
        <v>#VALUE!</v>
      </c>
      <c r="CG68" s="636" t="e">
        <v>#VALUE!</v>
      </c>
      <c r="CH68" s="636" t="e">
        <v>#VALUE!</v>
      </c>
      <c r="CI68" s="754"/>
      <c r="CJ68" s="754"/>
      <c r="CK68" s="754"/>
      <c r="CL68" s="754"/>
      <c r="CM68" s="1193"/>
      <c r="CN68" s="755"/>
      <c r="CO68" s="755"/>
      <c r="CP68" s="755"/>
      <c r="CQ68" s="755"/>
      <c r="CR68" s="1193"/>
      <c r="CS68" s="755"/>
      <c r="CT68" s="756"/>
      <c r="CU68" s="686"/>
      <c r="CV68" s="756"/>
      <c r="CW68" s="682"/>
      <c r="CX68" s="682"/>
      <c r="CY68" s="643" t="e">
        <v>#VALUE!</v>
      </c>
      <c r="CZ68" s="688" t="e">
        <v>#VALUE!</v>
      </c>
      <c r="DA68" s="645" t="e">
        <v>#VALUE!</v>
      </c>
      <c r="DB68" s="645" t="e">
        <v>#VALUE!</v>
      </c>
      <c r="DC68" s="589"/>
      <c r="DD68" s="646">
        <v>80</v>
      </c>
      <c r="DE68" s="647" t="e">
        <v>#VALUE!</v>
      </c>
      <c r="DF68" s="647" t="e">
        <v>#VALUE!</v>
      </c>
      <c r="DG68" s="595"/>
      <c r="DH68" s="595"/>
      <c r="DI68" s="648"/>
      <c r="DJ68" s="648"/>
      <c r="DK68" s="648"/>
      <c r="DL68" s="648"/>
      <c r="DM68" s="648"/>
      <c r="DN68" s="648"/>
      <c r="DO68" s="648"/>
      <c r="DP68" s="648"/>
      <c r="DQ68" s="912" t="e">
        <v>#REF!</v>
      </c>
    </row>
    <row r="69" spans="1:121" s="345" customFormat="1" hidden="1">
      <c r="A69" s="628">
        <v>6</v>
      </c>
      <c r="B69" s="629">
        <v>80</v>
      </c>
      <c r="C69" s="751"/>
      <c r="D69" s="690"/>
      <c r="E69" s="690"/>
      <c r="F69" s="690"/>
      <c r="G69" s="754"/>
      <c r="H69" s="754"/>
      <c r="I69" s="754"/>
      <c r="J69" s="754"/>
      <c r="K69" s="754"/>
      <c r="L69" s="755"/>
      <c r="M69" s="755"/>
      <c r="N69" s="755"/>
      <c r="O69" s="755"/>
      <c r="P69" s="755"/>
      <c r="Q69" s="755"/>
      <c r="R69" s="680"/>
      <c r="S69" s="686"/>
      <c r="T69" s="680"/>
      <c r="U69" s="682"/>
      <c r="V69" s="682"/>
      <c r="W69" s="637">
        <v>0.35416666666666702</v>
      </c>
      <c r="X69" s="1095" t="s">
        <v>5597</v>
      </c>
      <c r="Y69" s="1095" t="s">
        <v>5598</v>
      </c>
      <c r="Z69" s="1095" t="s">
        <v>5852</v>
      </c>
      <c r="AA69" s="1193">
        <v>112269</v>
      </c>
      <c r="AB69" s="683" t="s">
        <v>5853</v>
      </c>
      <c r="AC69" s="1095" t="s">
        <v>5601</v>
      </c>
      <c r="AD69" s="1095" t="s">
        <v>5602</v>
      </c>
      <c r="AE69" s="1095" t="s">
        <v>5631</v>
      </c>
      <c r="AF69" s="1193">
        <v>101250</v>
      </c>
      <c r="AG69" s="683" t="s">
        <v>5854</v>
      </c>
      <c r="AH69" s="634">
        <v>0.12024305555555526</v>
      </c>
      <c r="AI69" s="635">
        <v>-4.8831018518518565E-2</v>
      </c>
      <c r="AJ69" s="634">
        <v>7.1412037037036691E-2</v>
      </c>
      <c r="AK69" s="636">
        <v>10.395610742131101</v>
      </c>
      <c r="AL69" s="636">
        <v>17.504051863857374</v>
      </c>
      <c r="AM69" s="637">
        <v>0.44641203703703702</v>
      </c>
      <c r="AN69" s="1095" t="s">
        <v>5666</v>
      </c>
      <c r="AO69" s="1095" t="s">
        <v>5666</v>
      </c>
      <c r="AP69" s="1095" t="s">
        <v>5666</v>
      </c>
      <c r="AQ69" s="1193"/>
      <c r="AR69" s="683" t="s">
        <v>5667</v>
      </c>
      <c r="AS69" s="1095" t="s">
        <v>5666</v>
      </c>
      <c r="AT69" s="1095" t="s">
        <v>5666</v>
      </c>
      <c r="AU69" s="1095" t="s">
        <v>5666</v>
      </c>
      <c r="AV69" s="1193"/>
      <c r="AW69" s="683" t="s">
        <v>5667</v>
      </c>
      <c r="AX69" s="634" t="e">
        <v>#VALUE!</v>
      </c>
      <c r="AY69" s="635" t="e">
        <v>#VALUE!</v>
      </c>
      <c r="AZ69" s="634" t="e">
        <v>#VALUE!</v>
      </c>
      <c r="BA69" s="636" t="e">
        <v>#VALUE!</v>
      </c>
      <c r="BB69" s="636" t="e">
        <v>#VALUE!</v>
      </c>
      <c r="BC69" s="1157"/>
      <c r="BD69" s="1157"/>
      <c r="BE69" s="1157"/>
      <c r="BF69" s="1157"/>
      <c r="BG69" s="1252"/>
      <c r="BH69" s="1157"/>
      <c r="BI69" s="1157"/>
      <c r="BJ69" s="1157"/>
      <c r="BK69" s="1157"/>
      <c r="BL69" s="1252"/>
      <c r="BM69" s="1157"/>
      <c r="BN69" s="639"/>
      <c r="BO69" s="635"/>
      <c r="BP69" s="639"/>
      <c r="BQ69" s="682"/>
      <c r="BR69" s="636" t="e">
        <v>#DIV/0!</v>
      </c>
      <c r="BS69" s="637" t="e">
        <v>#VALUE!</v>
      </c>
      <c r="BT69" s="1095" t="s">
        <v>5666</v>
      </c>
      <c r="BU69" s="1095" t="s">
        <v>5666</v>
      </c>
      <c r="BV69" s="1095" t="s">
        <v>5666</v>
      </c>
      <c r="BW69" s="1193"/>
      <c r="BX69" s="633" t="s">
        <v>5667</v>
      </c>
      <c r="BY69" s="1095" t="s">
        <v>5666</v>
      </c>
      <c r="BZ69" s="1095" t="s">
        <v>5666</v>
      </c>
      <c r="CA69" s="1095" t="s">
        <v>5666</v>
      </c>
      <c r="CB69" s="1193"/>
      <c r="CC69" s="633" t="s">
        <v>5667</v>
      </c>
      <c r="CD69" s="639" t="e">
        <v>#VALUE!</v>
      </c>
      <c r="CE69" s="641" t="e">
        <v>#VALUE!</v>
      </c>
      <c r="CF69" s="639" t="e">
        <v>#VALUE!</v>
      </c>
      <c r="CG69" s="636" t="e">
        <v>#VALUE!</v>
      </c>
      <c r="CH69" s="636" t="e">
        <v>#VALUE!</v>
      </c>
      <c r="CI69" s="754"/>
      <c r="CJ69" s="754"/>
      <c r="CK69" s="754"/>
      <c r="CL69" s="754"/>
      <c r="CM69" s="1193"/>
      <c r="CN69" s="761"/>
      <c r="CO69" s="761"/>
      <c r="CP69" s="761"/>
      <c r="CQ69" s="761"/>
      <c r="CR69" s="1193"/>
      <c r="CS69" s="755"/>
      <c r="CT69" s="756"/>
      <c r="CU69" s="686"/>
      <c r="CV69" s="756"/>
      <c r="CW69" s="682"/>
      <c r="CX69" s="682"/>
      <c r="CY69" s="758" t="e">
        <v>#VALUE!</v>
      </c>
      <c r="CZ69" s="688" t="e">
        <v>#VALUE!</v>
      </c>
      <c r="DA69" s="645" t="e">
        <v>#VALUE!</v>
      </c>
      <c r="DB69" s="645" t="e">
        <v>#VALUE!</v>
      </c>
      <c r="DC69" s="589"/>
      <c r="DD69" s="646">
        <v>80</v>
      </c>
      <c r="DE69" s="647" t="e">
        <v>#VALUE!</v>
      </c>
      <c r="DF69" s="647" t="e">
        <v>#VALUE!</v>
      </c>
      <c r="DG69" s="595"/>
      <c r="DH69" s="595"/>
      <c r="DI69" s="648"/>
      <c r="DJ69" s="648"/>
      <c r="DK69" s="648"/>
      <c r="DL69" s="648"/>
      <c r="DM69" s="648"/>
      <c r="DN69" s="648"/>
      <c r="DO69" s="648"/>
      <c r="DP69" s="648"/>
      <c r="DQ69" s="912" t="e">
        <v>#REF!</v>
      </c>
    </row>
    <row r="70" spans="1:121" s="345" customFormat="1" hidden="1">
      <c r="A70" s="628">
        <v>7</v>
      </c>
      <c r="B70" s="629">
        <v>80</v>
      </c>
      <c r="C70" s="751"/>
      <c r="D70" s="690"/>
      <c r="E70" s="690"/>
      <c r="F70" s="690"/>
      <c r="G70" s="754"/>
      <c r="H70" s="754"/>
      <c r="I70" s="754"/>
      <c r="J70" s="754"/>
      <c r="K70" s="754"/>
      <c r="L70" s="755"/>
      <c r="M70" s="755"/>
      <c r="N70" s="755"/>
      <c r="O70" s="755"/>
      <c r="P70" s="755"/>
      <c r="Q70" s="755"/>
      <c r="R70" s="680"/>
      <c r="S70" s="686"/>
      <c r="T70" s="680"/>
      <c r="U70" s="682"/>
      <c r="V70" s="682"/>
      <c r="W70" s="637">
        <v>0.35416666666666702</v>
      </c>
      <c r="X70" s="1095" t="s">
        <v>5597</v>
      </c>
      <c r="Y70" s="1095" t="s">
        <v>5598</v>
      </c>
      <c r="Z70" s="1095" t="s">
        <v>5855</v>
      </c>
      <c r="AA70" s="1193">
        <v>112270</v>
      </c>
      <c r="AB70" s="683" t="s">
        <v>5856</v>
      </c>
      <c r="AC70" s="1095" t="s">
        <v>5601</v>
      </c>
      <c r="AD70" s="1095" t="s">
        <v>5602</v>
      </c>
      <c r="AE70" s="1095" t="s">
        <v>5857</v>
      </c>
      <c r="AF70" s="1193">
        <v>101251</v>
      </c>
      <c r="AG70" s="683" t="s">
        <v>5858</v>
      </c>
      <c r="AH70" s="634">
        <v>0.12025462962962929</v>
      </c>
      <c r="AI70" s="635">
        <v>-4.883101851851851E-2</v>
      </c>
      <c r="AJ70" s="634">
        <v>7.1423611111110785E-2</v>
      </c>
      <c r="AK70" s="636">
        <v>10.394610202117422</v>
      </c>
      <c r="AL70" s="636">
        <v>17.501215362177931</v>
      </c>
      <c r="AM70" s="637">
        <v>0.44642361111111112</v>
      </c>
      <c r="AN70" s="1095" t="s">
        <v>5666</v>
      </c>
      <c r="AO70" s="1095" t="s">
        <v>5666</v>
      </c>
      <c r="AP70" s="1095" t="s">
        <v>5666</v>
      </c>
      <c r="AQ70" s="1193"/>
      <c r="AR70" s="683" t="s">
        <v>5667</v>
      </c>
      <c r="AS70" s="1095" t="s">
        <v>5666</v>
      </c>
      <c r="AT70" s="1095" t="s">
        <v>5666</v>
      </c>
      <c r="AU70" s="1095" t="s">
        <v>5666</v>
      </c>
      <c r="AV70" s="1193"/>
      <c r="AW70" s="683" t="s">
        <v>5667</v>
      </c>
      <c r="AX70" s="634" t="e">
        <v>#VALUE!</v>
      </c>
      <c r="AY70" s="635" t="e">
        <v>#VALUE!</v>
      </c>
      <c r="AZ70" s="634" t="e">
        <v>#VALUE!</v>
      </c>
      <c r="BA70" s="636" t="e">
        <v>#VALUE!</v>
      </c>
      <c r="BB70" s="636" t="e">
        <v>#VALUE!</v>
      </c>
      <c r="BC70" s="1157"/>
      <c r="BD70" s="1157"/>
      <c r="BE70" s="1157"/>
      <c r="BF70" s="1157"/>
      <c r="BG70" s="1252"/>
      <c r="BH70" s="1157"/>
      <c r="BI70" s="1157"/>
      <c r="BJ70" s="1157"/>
      <c r="BK70" s="1157"/>
      <c r="BL70" s="1252"/>
      <c r="BM70" s="1157"/>
      <c r="BN70" s="639"/>
      <c r="BO70" s="635"/>
      <c r="BP70" s="639"/>
      <c r="BQ70" s="682"/>
      <c r="BR70" s="636" t="e">
        <v>#DIV/0!</v>
      </c>
      <c r="BS70" s="637" t="e">
        <v>#VALUE!</v>
      </c>
      <c r="BT70" s="1095" t="s">
        <v>5666</v>
      </c>
      <c r="BU70" s="1095" t="s">
        <v>5666</v>
      </c>
      <c r="BV70" s="1095" t="s">
        <v>5666</v>
      </c>
      <c r="BW70" s="1193"/>
      <c r="BX70" s="633" t="s">
        <v>5667</v>
      </c>
      <c r="BY70" s="1095" t="s">
        <v>5666</v>
      </c>
      <c r="BZ70" s="1095" t="s">
        <v>5666</v>
      </c>
      <c r="CA70" s="1095" t="s">
        <v>5666</v>
      </c>
      <c r="CB70" s="1193"/>
      <c r="CC70" s="633" t="s">
        <v>5667</v>
      </c>
      <c r="CD70" s="639" t="e">
        <v>#VALUE!</v>
      </c>
      <c r="CE70" s="641" t="e">
        <v>#VALUE!</v>
      </c>
      <c r="CF70" s="639" t="e">
        <v>#VALUE!</v>
      </c>
      <c r="CG70" s="636" t="e">
        <v>#VALUE!</v>
      </c>
      <c r="CH70" s="636" t="e">
        <v>#VALUE!</v>
      </c>
      <c r="CI70" s="754"/>
      <c r="CJ70" s="754"/>
      <c r="CK70" s="754"/>
      <c r="CL70" s="754"/>
      <c r="CM70" s="1193"/>
      <c r="CN70" s="755"/>
      <c r="CO70" s="755"/>
      <c r="CP70" s="755"/>
      <c r="CQ70" s="755"/>
      <c r="CR70" s="1193"/>
      <c r="CS70" s="755"/>
      <c r="CT70" s="756"/>
      <c r="CU70" s="686"/>
      <c r="CV70" s="756"/>
      <c r="CW70" s="682"/>
      <c r="CX70" s="682"/>
      <c r="CY70" s="643" t="e">
        <v>#VALUE!</v>
      </c>
      <c r="CZ70" s="688" t="e">
        <v>#VALUE!</v>
      </c>
      <c r="DA70" s="645" t="e">
        <v>#VALUE!</v>
      </c>
      <c r="DB70" s="645" t="e">
        <v>#VALUE!</v>
      </c>
      <c r="DC70" s="589"/>
      <c r="DD70" s="646">
        <v>80</v>
      </c>
      <c r="DE70" s="647" t="e">
        <v>#VALUE!</v>
      </c>
      <c r="DF70" s="647" t="e">
        <v>#VALUE!</v>
      </c>
      <c r="DG70" s="595"/>
      <c r="DH70" s="595"/>
      <c r="DI70" s="648"/>
      <c r="DJ70" s="648"/>
      <c r="DK70" s="648"/>
      <c r="DL70" s="648"/>
      <c r="DM70" s="648"/>
      <c r="DN70" s="648"/>
      <c r="DO70" s="648"/>
      <c r="DP70" s="648"/>
      <c r="DQ70" s="912" t="e">
        <v>#REF!</v>
      </c>
    </row>
    <row r="71" spans="1:121" s="332" customFormat="1" hidden="1">
      <c r="A71" s="798"/>
      <c r="B71" s="799" t="s">
        <v>58</v>
      </c>
      <c r="C71" s="800" t="s">
        <v>59</v>
      </c>
      <c r="D71" s="800"/>
      <c r="E71" s="800"/>
      <c r="F71" s="800"/>
      <c r="G71" s="801"/>
      <c r="H71" s="801"/>
      <c r="I71" s="801"/>
      <c r="J71" s="801"/>
      <c r="K71" s="801"/>
      <c r="L71" s="802"/>
      <c r="M71" s="802"/>
      <c r="N71" s="802"/>
      <c r="O71" s="802"/>
      <c r="P71" s="802"/>
      <c r="Q71" s="802"/>
      <c r="R71" s="803"/>
      <c r="S71" s="803"/>
      <c r="T71" s="803"/>
      <c r="U71" s="803"/>
      <c r="V71" s="803"/>
      <c r="W71" s="801"/>
      <c r="X71" s="801"/>
      <c r="Y71" s="801"/>
      <c r="Z71" s="801"/>
      <c r="AA71" s="804"/>
      <c r="AB71" s="804"/>
      <c r="AC71" s="804"/>
      <c r="AD71" s="804"/>
      <c r="AE71" s="804"/>
      <c r="AF71" s="804"/>
      <c r="AG71" s="804"/>
      <c r="AH71" s="803"/>
      <c r="AI71" s="1253"/>
      <c r="AJ71" s="803"/>
      <c r="AK71" s="801"/>
      <c r="AL71" s="801"/>
      <c r="AM71" s="801"/>
      <c r="AN71" s="801"/>
      <c r="AO71" s="801"/>
      <c r="AP71" s="801"/>
      <c r="AQ71" s="804"/>
      <c r="AR71" s="801"/>
      <c r="AS71" s="801"/>
      <c r="AT71" s="801"/>
      <c r="AU71" s="801"/>
      <c r="AV71" s="804"/>
      <c r="AW71" s="801"/>
      <c r="AX71" s="801"/>
      <c r="AY71" s="801"/>
      <c r="AZ71" s="801"/>
      <c r="BA71" s="801"/>
      <c r="BB71" s="801"/>
      <c r="BC71" s="801"/>
      <c r="BD71" s="801"/>
      <c r="BE71" s="801"/>
      <c r="BF71" s="801"/>
      <c r="BG71" s="804"/>
      <c r="BH71" s="801"/>
      <c r="BI71" s="801"/>
      <c r="BJ71" s="801"/>
      <c r="BK71" s="801"/>
      <c r="BL71" s="804"/>
      <c r="BM71" s="801"/>
      <c r="BN71" s="801"/>
      <c r="BO71" s="801"/>
      <c r="BP71" s="801"/>
      <c r="BQ71" s="801"/>
      <c r="BR71" s="636" t="e">
        <v>#DIV/0!</v>
      </c>
      <c r="BS71" s="801"/>
      <c r="BT71" s="801"/>
      <c r="BU71" s="801"/>
      <c r="BV71" s="801"/>
      <c r="BW71" s="804"/>
      <c r="BX71" s="801"/>
      <c r="BY71" s="801"/>
      <c r="BZ71" s="801"/>
      <c r="CA71" s="801"/>
      <c r="CB71" s="804"/>
      <c r="CC71" s="801"/>
      <c r="CD71" s="801"/>
      <c r="CE71" s="812"/>
      <c r="CF71" s="801"/>
      <c r="CG71" s="809"/>
      <c r="CH71" s="809"/>
      <c r="CI71" s="801"/>
      <c r="CJ71" s="801"/>
      <c r="CK71" s="801"/>
      <c r="CL71" s="801"/>
      <c r="CM71" s="801"/>
      <c r="CN71" s="801"/>
      <c r="CO71" s="801"/>
      <c r="CP71" s="801"/>
      <c r="CQ71" s="801"/>
      <c r="CR71" s="801"/>
      <c r="CS71" s="801"/>
      <c r="CT71" s="801"/>
      <c r="CU71" s="813"/>
      <c r="CV71" s="801"/>
      <c r="CW71" s="801"/>
      <c r="CX71" s="801"/>
      <c r="CY71" s="801"/>
      <c r="CZ71" s="814"/>
      <c r="DA71" s="645">
        <v>0</v>
      </c>
      <c r="DB71" s="645">
        <v>0</v>
      </c>
      <c r="DC71" s="589"/>
      <c r="DD71" s="815">
        <v>0.67361111111111116</v>
      </c>
      <c r="DE71" s="816">
        <v>0.67361111111111116</v>
      </c>
      <c r="DF71" s="817"/>
      <c r="DG71" s="817"/>
      <c r="DH71" s="817"/>
      <c r="DI71" s="817"/>
      <c r="DJ71" s="817"/>
      <c r="DK71" s="817"/>
      <c r="DL71" s="817"/>
      <c r="DM71" s="817"/>
      <c r="DN71" s="817"/>
      <c r="DO71" s="817"/>
      <c r="DP71" s="817"/>
      <c r="DQ71" s="912" t="e">
        <v>#REF!</v>
      </c>
    </row>
    <row r="72" spans="1:121" s="345" customFormat="1" hidden="1">
      <c r="A72" s="628">
        <v>1</v>
      </c>
      <c r="B72" s="629">
        <v>60</v>
      </c>
      <c r="C72" s="751"/>
      <c r="D72" s="690"/>
      <c r="E72" s="690"/>
      <c r="F72" s="690"/>
      <c r="G72" s="827"/>
      <c r="H72" s="827"/>
      <c r="I72" s="827"/>
      <c r="J72" s="827"/>
      <c r="K72" s="827"/>
      <c r="L72" s="821"/>
      <c r="M72" s="821"/>
      <c r="N72" s="821"/>
      <c r="O72" s="821"/>
      <c r="P72" s="821"/>
      <c r="Q72" s="821"/>
      <c r="R72" s="634"/>
      <c r="S72" s="634"/>
      <c r="T72" s="634"/>
      <c r="U72" s="789"/>
      <c r="V72" s="789"/>
      <c r="W72" s="754"/>
      <c r="X72" s="754"/>
      <c r="Y72" s="754"/>
      <c r="Z72" s="754"/>
      <c r="AA72" s="1234"/>
      <c r="AB72" s="679"/>
      <c r="AC72" s="679"/>
      <c r="AD72" s="679"/>
      <c r="AE72" s="679"/>
      <c r="AF72" s="679"/>
      <c r="AG72" s="679"/>
      <c r="AH72" s="680"/>
      <c r="AI72" s="686"/>
      <c r="AJ72" s="680"/>
      <c r="AK72" s="682"/>
      <c r="AL72" s="682"/>
      <c r="AM72" s="637">
        <v>0.5</v>
      </c>
      <c r="AN72" s="1095" t="s">
        <v>5666</v>
      </c>
      <c r="AO72" s="1095" t="s">
        <v>5666</v>
      </c>
      <c r="AP72" s="1095" t="s">
        <v>5666</v>
      </c>
      <c r="AQ72" s="1193"/>
      <c r="AR72" s="683" t="s">
        <v>5667</v>
      </c>
      <c r="AS72" s="1095" t="s">
        <v>5666</v>
      </c>
      <c r="AT72" s="1095" t="s">
        <v>5666</v>
      </c>
      <c r="AU72" s="1095" t="s">
        <v>5666</v>
      </c>
      <c r="AV72" s="1193"/>
      <c r="AW72" s="683" t="s">
        <v>5667</v>
      </c>
      <c r="AX72" s="634" t="e">
        <v>#VALUE!</v>
      </c>
      <c r="AY72" s="641" t="e">
        <v>#VALUE!</v>
      </c>
      <c r="AZ72" s="634" t="e">
        <v>#VALUE!</v>
      </c>
      <c r="BA72" s="636" t="e">
        <v>#VALUE!</v>
      </c>
      <c r="BB72" s="636" t="e">
        <v>#VALUE!</v>
      </c>
      <c r="BC72" s="754"/>
      <c r="BD72" s="754"/>
      <c r="BE72" s="754"/>
      <c r="BF72" s="754"/>
      <c r="BG72" s="1234"/>
      <c r="BH72" s="679"/>
      <c r="BI72" s="679"/>
      <c r="BJ72" s="679"/>
      <c r="BK72" s="679"/>
      <c r="BL72" s="679"/>
      <c r="BM72" s="679"/>
      <c r="BN72" s="756"/>
      <c r="BO72" s="686"/>
      <c r="BP72" s="756"/>
      <c r="BQ72" s="908"/>
      <c r="BR72" s="636" t="e">
        <v>#DIV/0!</v>
      </c>
      <c r="BS72" s="637" t="e">
        <v>#VALUE!</v>
      </c>
      <c r="BT72" s="1095" t="s">
        <v>5666</v>
      </c>
      <c r="BU72" s="1095" t="s">
        <v>5666</v>
      </c>
      <c r="BV72" s="1095" t="s">
        <v>5666</v>
      </c>
      <c r="BW72" s="1193"/>
      <c r="BX72" s="633" t="s">
        <v>5667</v>
      </c>
      <c r="BY72" s="1095" t="s">
        <v>5666</v>
      </c>
      <c r="BZ72" s="1095" t="s">
        <v>5666</v>
      </c>
      <c r="CA72" s="1095" t="s">
        <v>5666</v>
      </c>
      <c r="CB72" s="1193"/>
      <c r="CC72" s="633" t="s">
        <v>5667</v>
      </c>
      <c r="CD72" s="639" t="e">
        <v>#VALUE!</v>
      </c>
      <c r="CE72" s="641" t="e">
        <v>#VALUE!</v>
      </c>
      <c r="CF72" s="639" t="e">
        <v>#VALUE!</v>
      </c>
      <c r="CG72" s="789" t="e">
        <v>#VALUE!</v>
      </c>
      <c r="CH72" s="636" t="e">
        <v>#VALUE!</v>
      </c>
      <c r="CI72" s="637" t="e">
        <v>#VALUE!</v>
      </c>
      <c r="CJ72" s="1140" t="s">
        <v>5666</v>
      </c>
      <c r="CK72" s="1140" t="s">
        <v>5666</v>
      </c>
      <c r="CL72" s="1140" t="s">
        <v>5666</v>
      </c>
      <c r="CM72" s="1193"/>
      <c r="CN72" s="633" t="s">
        <v>5667</v>
      </c>
      <c r="CO72" s="1095" t="s">
        <v>5666</v>
      </c>
      <c r="CP72" s="1095" t="s">
        <v>5666</v>
      </c>
      <c r="CQ72" s="1095" t="s">
        <v>5666</v>
      </c>
      <c r="CR72" s="1193"/>
      <c r="CS72" s="633" t="s">
        <v>5667</v>
      </c>
      <c r="CT72" s="639" t="e">
        <v>#VALUE!</v>
      </c>
      <c r="CU72" s="635" t="e">
        <v>#VALUE!</v>
      </c>
      <c r="CV72" s="639" t="e">
        <v>#VALUE!</v>
      </c>
      <c r="CW72" s="636" t="e">
        <v>#VALUE!</v>
      </c>
      <c r="CX72" s="636" t="e">
        <v>#VALUE!</v>
      </c>
      <c r="CY72" s="643" t="e">
        <v>#VALUE!</v>
      </c>
      <c r="CZ72" s="688" t="e">
        <v>#VALUE!</v>
      </c>
      <c r="DA72" s="645" t="e">
        <v>#VALUE!</v>
      </c>
      <c r="DB72" s="645" t="e">
        <v>#VALUE!</v>
      </c>
      <c r="DC72" s="589"/>
      <c r="DD72" s="646">
        <v>60</v>
      </c>
      <c r="DE72" s="647" t="e">
        <v>#VALUE!</v>
      </c>
      <c r="DF72" s="647" t="e">
        <v>#VALUE!</v>
      </c>
      <c r="DG72" s="595"/>
      <c r="DH72" s="595"/>
      <c r="DI72" s="648"/>
      <c r="DJ72" s="648"/>
      <c r="DK72" s="648"/>
      <c r="DL72" s="648"/>
      <c r="DM72" s="648"/>
      <c r="DN72" s="648"/>
      <c r="DO72" s="648"/>
      <c r="DP72" s="648"/>
      <c r="DQ72" s="912" t="e">
        <v>#REF!</v>
      </c>
    </row>
    <row r="73" spans="1:121" s="345" customFormat="1" hidden="1">
      <c r="A73" s="628">
        <v>2</v>
      </c>
      <c r="B73" s="629">
        <v>60</v>
      </c>
      <c r="C73" s="751"/>
      <c r="D73" s="690"/>
      <c r="E73" s="690"/>
      <c r="F73" s="690"/>
      <c r="G73" s="827"/>
      <c r="H73" s="827"/>
      <c r="I73" s="827"/>
      <c r="J73" s="827"/>
      <c r="K73" s="827"/>
      <c r="L73" s="821"/>
      <c r="M73" s="821"/>
      <c r="N73" s="821"/>
      <c r="O73" s="821"/>
      <c r="P73" s="821"/>
      <c r="Q73" s="821"/>
      <c r="R73" s="634"/>
      <c r="S73" s="634"/>
      <c r="T73" s="634"/>
      <c r="U73" s="789"/>
      <c r="V73" s="789"/>
      <c r="W73" s="754"/>
      <c r="X73" s="754"/>
      <c r="Y73" s="754"/>
      <c r="Z73" s="754"/>
      <c r="AA73" s="1234"/>
      <c r="AB73" s="679"/>
      <c r="AC73" s="679"/>
      <c r="AD73" s="679"/>
      <c r="AE73" s="679"/>
      <c r="AF73" s="679"/>
      <c r="AG73" s="679"/>
      <c r="AH73" s="680"/>
      <c r="AI73" s="686"/>
      <c r="AJ73" s="680"/>
      <c r="AK73" s="682"/>
      <c r="AL73" s="682"/>
      <c r="AM73" s="637">
        <v>0.5</v>
      </c>
      <c r="AN73" s="1095" t="s">
        <v>5666</v>
      </c>
      <c r="AO73" s="1095" t="s">
        <v>5666</v>
      </c>
      <c r="AP73" s="1095" t="s">
        <v>5666</v>
      </c>
      <c r="AQ73" s="1193"/>
      <c r="AR73" s="683" t="s">
        <v>5667</v>
      </c>
      <c r="AS73" s="1095" t="s">
        <v>5666</v>
      </c>
      <c r="AT73" s="1095" t="s">
        <v>5666</v>
      </c>
      <c r="AU73" s="1095" t="s">
        <v>5666</v>
      </c>
      <c r="AV73" s="1193"/>
      <c r="AW73" s="683" t="s">
        <v>5667</v>
      </c>
      <c r="AX73" s="634" t="e">
        <v>#VALUE!</v>
      </c>
      <c r="AY73" s="641" t="e">
        <v>#VALUE!</v>
      </c>
      <c r="AZ73" s="634" t="e">
        <v>#VALUE!</v>
      </c>
      <c r="BA73" s="636" t="e">
        <v>#VALUE!</v>
      </c>
      <c r="BB73" s="636" t="e">
        <v>#VALUE!</v>
      </c>
      <c r="BC73" s="754"/>
      <c r="BD73" s="754"/>
      <c r="BE73" s="754"/>
      <c r="BF73" s="754"/>
      <c r="BG73" s="1234"/>
      <c r="BH73" s="679"/>
      <c r="BI73" s="679"/>
      <c r="BJ73" s="679"/>
      <c r="BK73" s="679"/>
      <c r="BL73" s="679"/>
      <c r="BM73" s="679"/>
      <c r="BN73" s="756"/>
      <c r="BO73" s="686"/>
      <c r="BP73" s="756"/>
      <c r="BQ73" s="908"/>
      <c r="BR73" s="636" t="e">
        <v>#DIV/0!</v>
      </c>
      <c r="BS73" s="637" t="e">
        <v>#VALUE!</v>
      </c>
      <c r="BT73" s="1095" t="s">
        <v>5666</v>
      </c>
      <c r="BU73" s="1095" t="s">
        <v>5666</v>
      </c>
      <c r="BV73" s="1095" t="s">
        <v>5666</v>
      </c>
      <c r="BW73" s="1193"/>
      <c r="BX73" s="633" t="s">
        <v>5667</v>
      </c>
      <c r="BY73" s="1095" t="s">
        <v>5666</v>
      </c>
      <c r="BZ73" s="1095" t="s">
        <v>5666</v>
      </c>
      <c r="CA73" s="1095" t="s">
        <v>5666</v>
      </c>
      <c r="CB73" s="1193"/>
      <c r="CC73" s="633" t="s">
        <v>5667</v>
      </c>
      <c r="CD73" s="639" t="e">
        <v>#VALUE!</v>
      </c>
      <c r="CE73" s="641" t="e">
        <v>#VALUE!</v>
      </c>
      <c r="CF73" s="639" t="e">
        <v>#VALUE!</v>
      </c>
      <c r="CG73" s="789" t="e">
        <v>#VALUE!</v>
      </c>
      <c r="CH73" s="636" t="e">
        <v>#VALUE!</v>
      </c>
      <c r="CI73" s="637" t="e">
        <v>#VALUE!</v>
      </c>
      <c r="CJ73" s="1140" t="s">
        <v>5666</v>
      </c>
      <c r="CK73" s="1140" t="s">
        <v>5666</v>
      </c>
      <c r="CL73" s="1140" t="s">
        <v>5666</v>
      </c>
      <c r="CM73" s="1193"/>
      <c r="CN73" s="633" t="s">
        <v>5667</v>
      </c>
      <c r="CO73" s="1095" t="s">
        <v>5666</v>
      </c>
      <c r="CP73" s="1095" t="s">
        <v>5666</v>
      </c>
      <c r="CQ73" s="1095" t="s">
        <v>5666</v>
      </c>
      <c r="CR73" s="1193"/>
      <c r="CS73" s="633" t="s">
        <v>5667</v>
      </c>
      <c r="CT73" s="639" t="e">
        <v>#VALUE!</v>
      </c>
      <c r="CU73" s="635" t="e">
        <v>#VALUE!</v>
      </c>
      <c r="CV73" s="639" t="e">
        <v>#VALUE!</v>
      </c>
      <c r="CW73" s="636" t="e">
        <v>#VALUE!</v>
      </c>
      <c r="CX73" s="636" t="e">
        <v>#VALUE!</v>
      </c>
      <c r="CY73" s="643" t="e">
        <v>#VALUE!</v>
      </c>
      <c r="CZ73" s="688" t="e">
        <v>#VALUE!</v>
      </c>
      <c r="DA73" s="645" t="e">
        <v>#VALUE!</v>
      </c>
      <c r="DB73" s="645" t="e">
        <v>#VALUE!</v>
      </c>
      <c r="DC73" s="589"/>
      <c r="DD73" s="646">
        <v>60</v>
      </c>
      <c r="DE73" s="647" t="e">
        <v>#VALUE!</v>
      </c>
      <c r="DF73" s="647" t="e">
        <v>#VALUE!</v>
      </c>
      <c r="DG73" s="595"/>
      <c r="DH73" s="595"/>
      <c r="DI73" s="648"/>
      <c r="DJ73" s="648"/>
      <c r="DK73" s="648"/>
      <c r="DL73" s="648"/>
      <c r="DM73" s="648"/>
      <c r="DN73" s="648"/>
      <c r="DO73" s="648"/>
      <c r="DP73" s="648"/>
      <c r="DQ73" s="912" t="e">
        <v>#REF!</v>
      </c>
    </row>
    <row r="74" spans="1:121" s="345" customFormat="1" hidden="1">
      <c r="A74" s="628">
        <v>3</v>
      </c>
      <c r="B74" s="629">
        <v>60</v>
      </c>
      <c r="C74" s="751"/>
      <c r="D74" s="690"/>
      <c r="E74" s="690"/>
      <c r="F74" s="690"/>
      <c r="G74" s="827"/>
      <c r="H74" s="827"/>
      <c r="I74" s="827"/>
      <c r="J74" s="827"/>
      <c r="K74" s="827"/>
      <c r="L74" s="821"/>
      <c r="M74" s="821"/>
      <c r="N74" s="821"/>
      <c r="O74" s="821"/>
      <c r="P74" s="821"/>
      <c r="Q74" s="821"/>
      <c r="R74" s="634"/>
      <c r="S74" s="634"/>
      <c r="T74" s="634"/>
      <c r="U74" s="789"/>
      <c r="V74" s="789"/>
      <c r="W74" s="754"/>
      <c r="X74" s="754"/>
      <c r="Y74" s="754"/>
      <c r="Z74" s="754"/>
      <c r="AA74" s="1234"/>
      <c r="AB74" s="679"/>
      <c r="AC74" s="679"/>
      <c r="AD74" s="679"/>
      <c r="AE74" s="679"/>
      <c r="AF74" s="679"/>
      <c r="AG74" s="679"/>
      <c r="AH74" s="680"/>
      <c r="AI74" s="686"/>
      <c r="AJ74" s="680"/>
      <c r="AK74" s="682"/>
      <c r="AL74" s="682"/>
      <c r="AM74" s="637">
        <v>0.5</v>
      </c>
      <c r="AN74" s="1095" t="s">
        <v>5666</v>
      </c>
      <c r="AO74" s="1095" t="s">
        <v>5666</v>
      </c>
      <c r="AP74" s="1095" t="s">
        <v>5666</v>
      </c>
      <c r="AQ74" s="1193"/>
      <c r="AR74" s="683" t="s">
        <v>5667</v>
      </c>
      <c r="AS74" s="1095" t="s">
        <v>5666</v>
      </c>
      <c r="AT74" s="1095" t="s">
        <v>5666</v>
      </c>
      <c r="AU74" s="1095" t="s">
        <v>5666</v>
      </c>
      <c r="AV74" s="1193"/>
      <c r="AW74" s="683" t="s">
        <v>5667</v>
      </c>
      <c r="AX74" s="634" t="e">
        <v>#VALUE!</v>
      </c>
      <c r="AY74" s="641" t="e">
        <v>#VALUE!</v>
      </c>
      <c r="AZ74" s="634" t="e">
        <v>#VALUE!</v>
      </c>
      <c r="BA74" s="636" t="e">
        <v>#VALUE!</v>
      </c>
      <c r="BB74" s="636" t="e">
        <v>#VALUE!</v>
      </c>
      <c r="BC74" s="754"/>
      <c r="BD74" s="754"/>
      <c r="BE74" s="754"/>
      <c r="BF74" s="754"/>
      <c r="BG74" s="1234"/>
      <c r="BH74" s="679"/>
      <c r="BI74" s="679"/>
      <c r="BJ74" s="679"/>
      <c r="BK74" s="679"/>
      <c r="BL74" s="679"/>
      <c r="BM74" s="679"/>
      <c r="BN74" s="756"/>
      <c r="BO74" s="686"/>
      <c r="BP74" s="756"/>
      <c r="BQ74" s="908"/>
      <c r="BR74" s="636" t="e">
        <v>#DIV/0!</v>
      </c>
      <c r="BS74" s="637" t="e">
        <v>#VALUE!</v>
      </c>
      <c r="BT74" s="1095" t="s">
        <v>5666</v>
      </c>
      <c r="BU74" s="1095" t="s">
        <v>5666</v>
      </c>
      <c r="BV74" s="1095" t="s">
        <v>5666</v>
      </c>
      <c r="BW74" s="1193"/>
      <c r="BX74" s="633" t="s">
        <v>5667</v>
      </c>
      <c r="BY74" s="1095" t="s">
        <v>5666</v>
      </c>
      <c r="BZ74" s="1095" t="s">
        <v>5666</v>
      </c>
      <c r="CA74" s="1095" t="s">
        <v>5666</v>
      </c>
      <c r="CB74" s="1193"/>
      <c r="CC74" s="633" t="s">
        <v>5667</v>
      </c>
      <c r="CD74" s="639" t="e">
        <v>#VALUE!</v>
      </c>
      <c r="CE74" s="641" t="e">
        <v>#VALUE!</v>
      </c>
      <c r="CF74" s="639" t="e">
        <v>#VALUE!</v>
      </c>
      <c r="CG74" s="789" t="e">
        <v>#VALUE!</v>
      </c>
      <c r="CH74" s="636" t="e">
        <v>#VALUE!</v>
      </c>
      <c r="CI74" s="637" t="e">
        <v>#VALUE!</v>
      </c>
      <c r="CJ74" s="1140" t="s">
        <v>5666</v>
      </c>
      <c r="CK74" s="1140" t="s">
        <v>5666</v>
      </c>
      <c r="CL74" s="1140" t="s">
        <v>5666</v>
      </c>
      <c r="CM74" s="1193"/>
      <c r="CN74" s="633" t="s">
        <v>5667</v>
      </c>
      <c r="CO74" s="1095" t="s">
        <v>5666</v>
      </c>
      <c r="CP74" s="1095" t="s">
        <v>5666</v>
      </c>
      <c r="CQ74" s="1095" t="s">
        <v>5666</v>
      </c>
      <c r="CR74" s="1193"/>
      <c r="CS74" s="633" t="s">
        <v>5667</v>
      </c>
      <c r="CT74" s="639" t="e">
        <v>#VALUE!</v>
      </c>
      <c r="CU74" s="635" t="e">
        <v>#VALUE!</v>
      </c>
      <c r="CV74" s="639" t="e">
        <v>#VALUE!</v>
      </c>
      <c r="CW74" s="636" t="e">
        <v>#VALUE!</v>
      </c>
      <c r="CX74" s="636" t="e">
        <v>#VALUE!</v>
      </c>
      <c r="CY74" s="643" t="e">
        <v>#VALUE!</v>
      </c>
      <c r="CZ74" s="688" t="e">
        <v>#VALUE!</v>
      </c>
      <c r="DA74" s="645" t="e">
        <v>#VALUE!</v>
      </c>
      <c r="DB74" s="645" t="e">
        <v>#VALUE!</v>
      </c>
      <c r="DC74" s="589"/>
      <c r="DD74" s="646">
        <v>60</v>
      </c>
      <c r="DE74" s="647" t="e">
        <v>#VALUE!</v>
      </c>
      <c r="DF74" s="647" t="e">
        <v>#VALUE!</v>
      </c>
      <c r="DG74" s="595"/>
      <c r="DH74" s="595"/>
      <c r="DI74" s="648"/>
      <c r="DJ74" s="648"/>
      <c r="DK74" s="648"/>
      <c r="DL74" s="648"/>
      <c r="DM74" s="648"/>
      <c r="DN74" s="648"/>
      <c r="DO74" s="648"/>
      <c r="DP74" s="648"/>
      <c r="DQ74" s="912" t="e">
        <v>#REF!</v>
      </c>
    </row>
    <row r="75" spans="1:121" s="345" customFormat="1" hidden="1">
      <c r="A75" s="628">
        <v>4</v>
      </c>
      <c r="B75" s="629">
        <v>60</v>
      </c>
      <c r="C75" s="751"/>
      <c r="D75" s="690"/>
      <c r="E75" s="690"/>
      <c r="F75" s="690"/>
      <c r="G75" s="827"/>
      <c r="H75" s="827"/>
      <c r="I75" s="827"/>
      <c r="J75" s="827"/>
      <c r="K75" s="827"/>
      <c r="L75" s="821"/>
      <c r="M75" s="821"/>
      <c r="N75" s="821"/>
      <c r="O75" s="821"/>
      <c r="P75" s="821"/>
      <c r="Q75" s="821"/>
      <c r="R75" s="634"/>
      <c r="S75" s="634"/>
      <c r="T75" s="634"/>
      <c r="U75" s="789"/>
      <c r="V75" s="789"/>
      <c r="W75" s="754"/>
      <c r="X75" s="754"/>
      <c r="Y75" s="754"/>
      <c r="Z75" s="754"/>
      <c r="AA75" s="1234"/>
      <c r="AB75" s="679"/>
      <c r="AC75" s="679"/>
      <c r="AD75" s="679"/>
      <c r="AE75" s="679"/>
      <c r="AF75" s="679"/>
      <c r="AG75" s="679"/>
      <c r="AH75" s="680"/>
      <c r="AI75" s="686"/>
      <c r="AJ75" s="680"/>
      <c r="AK75" s="682"/>
      <c r="AL75" s="682"/>
      <c r="AM75" s="637">
        <v>0.5</v>
      </c>
      <c r="AN75" s="1095" t="s">
        <v>5666</v>
      </c>
      <c r="AO75" s="1095" t="s">
        <v>5666</v>
      </c>
      <c r="AP75" s="1095" t="s">
        <v>5666</v>
      </c>
      <c r="AQ75" s="1193"/>
      <c r="AR75" s="683" t="s">
        <v>5667</v>
      </c>
      <c r="AS75" s="1095" t="s">
        <v>5666</v>
      </c>
      <c r="AT75" s="1095" t="s">
        <v>5666</v>
      </c>
      <c r="AU75" s="1095" t="s">
        <v>5666</v>
      </c>
      <c r="AV75" s="1193"/>
      <c r="AW75" s="683" t="s">
        <v>5667</v>
      </c>
      <c r="AX75" s="634" t="e">
        <v>#VALUE!</v>
      </c>
      <c r="AY75" s="641" t="e">
        <v>#VALUE!</v>
      </c>
      <c r="AZ75" s="634" t="e">
        <v>#VALUE!</v>
      </c>
      <c r="BA75" s="636" t="e">
        <v>#VALUE!</v>
      </c>
      <c r="BB75" s="636" t="e">
        <v>#VALUE!</v>
      </c>
      <c r="BC75" s="754"/>
      <c r="BD75" s="754"/>
      <c r="BE75" s="754"/>
      <c r="BF75" s="754"/>
      <c r="BG75" s="1234"/>
      <c r="BH75" s="679"/>
      <c r="BI75" s="679"/>
      <c r="BJ75" s="679"/>
      <c r="BK75" s="679"/>
      <c r="BL75" s="679"/>
      <c r="BM75" s="679"/>
      <c r="BN75" s="756"/>
      <c r="BO75" s="686"/>
      <c r="BP75" s="756"/>
      <c r="BQ75" s="908"/>
      <c r="BR75" s="636" t="e">
        <v>#DIV/0!</v>
      </c>
      <c r="BS75" s="637" t="e">
        <v>#VALUE!</v>
      </c>
      <c r="BT75" s="1095" t="s">
        <v>5666</v>
      </c>
      <c r="BU75" s="1095" t="s">
        <v>5666</v>
      </c>
      <c r="BV75" s="1095" t="s">
        <v>5666</v>
      </c>
      <c r="BW75" s="1193"/>
      <c r="BX75" s="633" t="s">
        <v>5667</v>
      </c>
      <c r="BY75" s="1095" t="s">
        <v>5666</v>
      </c>
      <c r="BZ75" s="1095" t="s">
        <v>5666</v>
      </c>
      <c r="CA75" s="1095" t="s">
        <v>5666</v>
      </c>
      <c r="CB75" s="1193"/>
      <c r="CC75" s="633" t="s">
        <v>5667</v>
      </c>
      <c r="CD75" s="639" t="e">
        <v>#VALUE!</v>
      </c>
      <c r="CE75" s="641" t="e">
        <v>#VALUE!</v>
      </c>
      <c r="CF75" s="639" t="e">
        <v>#VALUE!</v>
      </c>
      <c r="CG75" s="789" t="e">
        <v>#VALUE!</v>
      </c>
      <c r="CH75" s="636" t="e">
        <v>#VALUE!</v>
      </c>
      <c r="CI75" s="637" t="e">
        <v>#VALUE!</v>
      </c>
      <c r="CJ75" s="1140" t="s">
        <v>5666</v>
      </c>
      <c r="CK75" s="1140" t="s">
        <v>5666</v>
      </c>
      <c r="CL75" s="1140" t="s">
        <v>5666</v>
      </c>
      <c r="CM75" s="1193"/>
      <c r="CN75" s="633" t="s">
        <v>5667</v>
      </c>
      <c r="CO75" s="1095" t="s">
        <v>5666</v>
      </c>
      <c r="CP75" s="1095" t="s">
        <v>5666</v>
      </c>
      <c r="CQ75" s="1095" t="s">
        <v>5666</v>
      </c>
      <c r="CR75" s="1193"/>
      <c r="CS75" s="633" t="s">
        <v>5667</v>
      </c>
      <c r="CT75" s="639" t="e">
        <v>#VALUE!</v>
      </c>
      <c r="CU75" s="635" t="e">
        <v>#VALUE!</v>
      </c>
      <c r="CV75" s="639" t="e">
        <v>#VALUE!</v>
      </c>
      <c r="CW75" s="636" t="e">
        <v>#VALUE!</v>
      </c>
      <c r="CX75" s="636" t="e">
        <v>#VALUE!</v>
      </c>
      <c r="CY75" s="643" t="e">
        <v>#VALUE!</v>
      </c>
      <c r="CZ75" s="688" t="e">
        <v>#VALUE!</v>
      </c>
      <c r="DA75" s="645" t="e">
        <v>#VALUE!</v>
      </c>
      <c r="DB75" s="645" t="e">
        <v>#VALUE!</v>
      </c>
      <c r="DC75" s="589"/>
      <c r="DD75" s="646">
        <v>60</v>
      </c>
      <c r="DE75" s="647" t="e">
        <v>#VALUE!</v>
      </c>
      <c r="DF75" s="647" t="e">
        <v>#VALUE!</v>
      </c>
      <c r="DG75" s="595"/>
      <c r="DH75" s="595"/>
      <c r="DI75" s="648"/>
      <c r="DJ75" s="648"/>
      <c r="DK75" s="648"/>
      <c r="DL75" s="648"/>
      <c r="DM75" s="648"/>
      <c r="DN75" s="648"/>
      <c r="DO75" s="648"/>
      <c r="DP75" s="648"/>
      <c r="DQ75" s="912" t="e">
        <v>#REF!</v>
      </c>
    </row>
    <row r="76" spans="1:121" s="345" customFormat="1" hidden="1">
      <c r="A76" s="628">
        <v>5</v>
      </c>
      <c r="B76" s="629">
        <v>60</v>
      </c>
      <c r="C76" s="751"/>
      <c r="D76" s="690"/>
      <c r="E76" s="690"/>
      <c r="F76" s="690"/>
      <c r="G76" s="827"/>
      <c r="H76" s="827"/>
      <c r="I76" s="827"/>
      <c r="J76" s="827"/>
      <c r="K76" s="827"/>
      <c r="L76" s="821"/>
      <c r="M76" s="821"/>
      <c r="N76" s="821"/>
      <c r="O76" s="821"/>
      <c r="P76" s="821"/>
      <c r="Q76" s="821"/>
      <c r="R76" s="634"/>
      <c r="S76" s="634"/>
      <c r="T76" s="634"/>
      <c r="U76" s="789"/>
      <c r="V76" s="789"/>
      <c r="W76" s="754"/>
      <c r="X76" s="754"/>
      <c r="Y76" s="754"/>
      <c r="Z76" s="754"/>
      <c r="AA76" s="1234"/>
      <c r="AB76" s="679"/>
      <c r="AC76" s="679"/>
      <c r="AD76" s="679"/>
      <c r="AE76" s="679"/>
      <c r="AF76" s="679"/>
      <c r="AG76" s="679"/>
      <c r="AH76" s="680"/>
      <c r="AI76" s="686"/>
      <c r="AJ76" s="680"/>
      <c r="AK76" s="682"/>
      <c r="AL76" s="682"/>
      <c r="AM76" s="637">
        <v>0.5</v>
      </c>
      <c r="AN76" s="1095" t="s">
        <v>5666</v>
      </c>
      <c r="AO76" s="1095" t="s">
        <v>5666</v>
      </c>
      <c r="AP76" s="1095" t="s">
        <v>5666</v>
      </c>
      <c r="AQ76" s="1193"/>
      <c r="AR76" s="683" t="s">
        <v>5667</v>
      </c>
      <c r="AS76" s="1095" t="s">
        <v>5666</v>
      </c>
      <c r="AT76" s="1095" t="s">
        <v>5666</v>
      </c>
      <c r="AU76" s="1095" t="s">
        <v>5666</v>
      </c>
      <c r="AV76" s="1193"/>
      <c r="AW76" s="683" t="s">
        <v>5667</v>
      </c>
      <c r="AX76" s="634" t="e">
        <v>#VALUE!</v>
      </c>
      <c r="AY76" s="641" t="e">
        <v>#VALUE!</v>
      </c>
      <c r="AZ76" s="634" t="e">
        <v>#VALUE!</v>
      </c>
      <c r="BA76" s="636" t="e">
        <v>#VALUE!</v>
      </c>
      <c r="BB76" s="636" t="e">
        <v>#VALUE!</v>
      </c>
      <c r="BC76" s="754"/>
      <c r="BD76" s="754"/>
      <c r="BE76" s="754"/>
      <c r="BF76" s="754"/>
      <c r="BG76" s="1234"/>
      <c r="BH76" s="679"/>
      <c r="BI76" s="679"/>
      <c r="BJ76" s="679"/>
      <c r="BK76" s="679"/>
      <c r="BL76" s="679"/>
      <c r="BM76" s="679"/>
      <c r="BN76" s="756"/>
      <c r="BO76" s="686"/>
      <c r="BP76" s="756"/>
      <c r="BQ76" s="908"/>
      <c r="BR76" s="636" t="e">
        <v>#DIV/0!</v>
      </c>
      <c r="BS76" s="637" t="e">
        <v>#VALUE!</v>
      </c>
      <c r="BT76" s="1095" t="s">
        <v>5666</v>
      </c>
      <c r="BU76" s="1095" t="s">
        <v>5666</v>
      </c>
      <c r="BV76" s="1095" t="s">
        <v>5666</v>
      </c>
      <c r="BW76" s="1193"/>
      <c r="BX76" s="633" t="s">
        <v>5667</v>
      </c>
      <c r="BY76" s="1095" t="s">
        <v>5666</v>
      </c>
      <c r="BZ76" s="1095" t="s">
        <v>5666</v>
      </c>
      <c r="CA76" s="1095" t="s">
        <v>5666</v>
      </c>
      <c r="CB76" s="1193"/>
      <c r="CC76" s="633" t="s">
        <v>5667</v>
      </c>
      <c r="CD76" s="639" t="e">
        <v>#VALUE!</v>
      </c>
      <c r="CE76" s="641" t="e">
        <v>#VALUE!</v>
      </c>
      <c r="CF76" s="639" t="e">
        <v>#VALUE!</v>
      </c>
      <c r="CG76" s="789" t="e">
        <v>#VALUE!</v>
      </c>
      <c r="CH76" s="636" t="e">
        <v>#VALUE!</v>
      </c>
      <c r="CI76" s="637" t="e">
        <v>#VALUE!</v>
      </c>
      <c r="CJ76" s="1140" t="s">
        <v>5666</v>
      </c>
      <c r="CK76" s="1140" t="s">
        <v>5666</v>
      </c>
      <c r="CL76" s="1140" t="s">
        <v>5666</v>
      </c>
      <c r="CM76" s="1193"/>
      <c r="CN76" s="633" t="s">
        <v>5667</v>
      </c>
      <c r="CO76" s="1095" t="s">
        <v>5666</v>
      </c>
      <c r="CP76" s="1095" t="s">
        <v>5666</v>
      </c>
      <c r="CQ76" s="1095" t="s">
        <v>5666</v>
      </c>
      <c r="CR76" s="1193"/>
      <c r="CS76" s="633" t="s">
        <v>5667</v>
      </c>
      <c r="CT76" s="639" t="e">
        <v>#VALUE!</v>
      </c>
      <c r="CU76" s="635" t="e">
        <v>#VALUE!</v>
      </c>
      <c r="CV76" s="639" t="e">
        <v>#VALUE!</v>
      </c>
      <c r="CW76" s="636" t="e">
        <v>#VALUE!</v>
      </c>
      <c r="CX76" s="636" t="e">
        <v>#VALUE!</v>
      </c>
      <c r="CY76" s="643" t="e">
        <v>#VALUE!</v>
      </c>
      <c r="CZ76" s="688" t="e">
        <v>#VALUE!</v>
      </c>
      <c r="DA76" s="645" t="e">
        <v>#VALUE!</v>
      </c>
      <c r="DB76" s="645" t="e">
        <v>#VALUE!</v>
      </c>
      <c r="DC76" s="589"/>
      <c r="DD76" s="646">
        <v>60</v>
      </c>
      <c r="DE76" s="647" t="e">
        <v>#VALUE!</v>
      </c>
      <c r="DF76" s="647" t="e">
        <v>#VALUE!</v>
      </c>
      <c r="DG76" s="595"/>
      <c r="DH76" s="595"/>
      <c r="DI76" s="648"/>
      <c r="DJ76" s="648"/>
      <c r="DK76" s="648"/>
      <c r="DL76" s="648"/>
      <c r="DM76" s="648"/>
      <c r="DN76" s="648"/>
      <c r="DO76" s="648"/>
      <c r="DP76" s="648"/>
      <c r="DQ76" s="912" t="e">
        <v>#REF!</v>
      </c>
    </row>
    <row r="77" spans="1:121" s="345" customFormat="1" hidden="1">
      <c r="A77" s="628">
        <v>6</v>
      </c>
      <c r="B77" s="629">
        <v>60</v>
      </c>
      <c r="C77" s="751"/>
      <c r="D77" s="690"/>
      <c r="E77" s="690"/>
      <c r="F77" s="690"/>
      <c r="G77" s="827"/>
      <c r="H77" s="827"/>
      <c r="I77" s="827"/>
      <c r="J77" s="827"/>
      <c r="K77" s="827"/>
      <c r="L77" s="821"/>
      <c r="M77" s="821"/>
      <c r="N77" s="821"/>
      <c r="O77" s="821"/>
      <c r="P77" s="821"/>
      <c r="Q77" s="821"/>
      <c r="R77" s="634"/>
      <c r="S77" s="634"/>
      <c r="T77" s="634"/>
      <c r="U77" s="789"/>
      <c r="V77" s="789"/>
      <c r="W77" s="754"/>
      <c r="X77" s="754"/>
      <c r="Y77" s="754"/>
      <c r="Z77" s="754"/>
      <c r="AA77" s="1234"/>
      <c r="AB77" s="679"/>
      <c r="AC77" s="679"/>
      <c r="AD77" s="679"/>
      <c r="AE77" s="679"/>
      <c r="AF77" s="679"/>
      <c r="AG77" s="679"/>
      <c r="AH77" s="680"/>
      <c r="AI77" s="686"/>
      <c r="AJ77" s="680"/>
      <c r="AK77" s="682"/>
      <c r="AL77" s="682"/>
      <c r="AM77" s="637">
        <v>0.5</v>
      </c>
      <c r="AN77" s="1095" t="s">
        <v>5666</v>
      </c>
      <c r="AO77" s="1095" t="s">
        <v>5666</v>
      </c>
      <c r="AP77" s="1095" t="s">
        <v>5666</v>
      </c>
      <c r="AQ77" s="1193"/>
      <c r="AR77" s="683" t="s">
        <v>5667</v>
      </c>
      <c r="AS77" s="1095" t="s">
        <v>5666</v>
      </c>
      <c r="AT77" s="1095" t="s">
        <v>5666</v>
      </c>
      <c r="AU77" s="1095" t="s">
        <v>5666</v>
      </c>
      <c r="AV77" s="1193"/>
      <c r="AW77" s="683" t="s">
        <v>5667</v>
      </c>
      <c r="AX77" s="634" t="e">
        <v>#VALUE!</v>
      </c>
      <c r="AY77" s="641" t="e">
        <v>#VALUE!</v>
      </c>
      <c r="AZ77" s="634" t="e">
        <v>#VALUE!</v>
      </c>
      <c r="BA77" s="636" t="e">
        <v>#VALUE!</v>
      </c>
      <c r="BB77" s="636" t="e">
        <v>#VALUE!</v>
      </c>
      <c r="BC77" s="754"/>
      <c r="BD77" s="754"/>
      <c r="BE77" s="754"/>
      <c r="BF77" s="754"/>
      <c r="BG77" s="1234"/>
      <c r="BH77" s="679"/>
      <c r="BI77" s="679"/>
      <c r="BJ77" s="679"/>
      <c r="BK77" s="679"/>
      <c r="BL77" s="679"/>
      <c r="BM77" s="679"/>
      <c r="BN77" s="756"/>
      <c r="BO77" s="686"/>
      <c r="BP77" s="756"/>
      <c r="BQ77" s="908"/>
      <c r="BR77" s="636" t="e">
        <v>#DIV/0!</v>
      </c>
      <c r="BS77" s="637" t="e">
        <v>#VALUE!</v>
      </c>
      <c r="BT77" s="1095" t="s">
        <v>5666</v>
      </c>
      <c r="BU77" s="1095" t="s">
        <v>5666</v>
      </c>
      <c r="BV77" s="1095" t="s">
        <v>5666</v>
      </c>
      <c r="BW77" s="1193"/>
      <c r="BX77" s="633" t="s">
        <v>5667</v>
      </c>
      <c r="BY77" s="1095" t="s">
        <v>5666</v>
      </c>
      <c r="BZ77" s="1095" t="s">
        <v>5666</v>
      </c>
      <c r="CA77" s="1095" t="s">
        <v>5666</v>
      </c>
      <c r="CB77" s="1193"/>
      <c r="CC77" s="633" t="s">
        <v>5667</v>
      </c>
      <c r="CD77" s="639" t="e">
        <v>#VALUE!</v>
      </c>
      <c r="CE77" s="641" t="e">
        <v>#VALUE!</v>
      </c>
      <c r="CF77" s="639" t="e">
        <v>#VALUE!</v>
      </c>
      <c r="CG77" s="789" t="e">
        <v>#VALUE!</v>
      </c>
      <c r="CH77" s="636" t="e">
        <v>#VALUE!</v>
      </c>
      <c r="CI77" s="637" t="e">
        <v>#VALUE!</v>
      </c>
      <c r="CJ77" s="1140" t="s">
        <v>5666</v>
      </c>
      <c r="CK77" s="1140" t="s">
        <v>5666</v>
      </c>
      <c r="CL77" s="1140" t="s">
        <v>5666</v>
      </c>
      <c r="CM77" s="1193"/>
      <c r="CN77" s="633" t="s">
        <v>5667</v>
      </c>
      <c r="CO77" s="1095" t="s">
        <v>5666</v>
      </c>
      <c r="CP77" s="1095" t="s">
        <v>5666</v>
      </c>
      <c r="CQ77" s="1095" t="s">
        <v>5666</v>
      </c>
      <c r="CR77" s="1193"/>
      <c r="CS77" s="633" t="s">
        <v>5667</v>
      </c>
      <c r="CT77" s="639" t="e">
        <v>#VALUE!</v>
      </c>
      <c r="CU77" s="635" t="e">
        <v>#VALUE!</v>
      </c>
      <c r="CV77" s="639" t="e">
        <v>#VALUE!</v>
      </c>
      <c r="CW77" s="636" t="e">
        <v>#VALUE!</v>
      </c>
      <c r="CX77" s="636" t="e">
        <v>#VALUE!</v>
      </c>
      <c r="CY77" s="643" t="e">
        <v>#VALUE!</v>
      </c>
      <c r="CZ77" s="688" t="e">
        <v>#VALUE!</v>
      </c>
      <c r="DA77" s="645" t="e">
        <v>#VALUE!</v>
      </c>
      <c r="DB77" s="645" t="e">
        <v>#VALUE!</v>
      </c>
      <c r="DC77" s="589"/>
      <c r="DD77" s="646">
        <v>60</v>
      </c>
      <c r="DE77" s="647" t="e">
        <v>#VALUE!</v>
      </c>
      <c r="DF77" s="647" t="e">
        <v>#VALUE!</v>
      </c>
      <c r="DG77" s="595"/>
      <c r="DH77" s="595"/>
      <c r="DI77" s="648"/>
      <c r="DJ77" s="648"/>
      <c r="DK77" s="648"/>
      <c r="DL77" s="648"/>
      <c r="DM77" s="648"/>
      <c r="DN77" s="648"/>
      <c r="DO77" s="648"/>
      <c r="DP77" s="648"/>
      <c r="DQ77" s="912" t="e">
        <v>#REF!</v>
      </c>
    </row>
    <row r="78" spans="1:121" s="345" customFormat="1" hidden="1">
      <c r="A78" s="628">
        <v>7</v>
      </c>
      <c r="B78" s="629">
        <v>60</v>
      </c>
      <c r="C78" s="751"/>
      <c r="D78" s="690"/>
      <c r="E78" s="690"/>
      <c r="F78" s="690"/>
      <c r="G78" s="827"/>
      <c r="H78" s="827"/>
      <c r="I78" s="827"/>
      <c r="J78" s="827"/>
      <c r="K78" s="827"/>
      <c r="L78" s="821"/>
      <c r="M78" s="821"/>
      <c r="N78" s="821"/>
      <c r="O78" s="821"/>
      <c r="P78" s="821"/>
      <c r="Q78" s="821"/>
      <c r="R78" s="634"/>
      <c r="S78" s="634"/>
      <c r="T78" s="634"/>
      <c r="U78" s="789"/>
      <c r="V78" s="789"/>
      <c r="W78" s="754"/>
      <c r="X78" s="754"/>
      <c r="Y78" s="754"/>
      <c r="Z78" s="754"/>
      <c r="AA78" s="1234"/>
      <c r="AB78" s="679"/>
      <c r="AC78" s="679"/>
      <c r="AD78" s="679"/>
      <c r="AE78" s="679"/>
      <c r="AF78" s="679"/>
      <c r="AG78" s="679"/>
      <c r="AH78" s="680"/>
      <c r="AI78" s="686"/>
      <c r="AJ78" s="680"/>
      <c r="AK78" s="682"/>
      <c r="AL78" s="682"/>
      <c r="AM78" s="637">
        <v>0.5</v>
      </c>
      <c r="AN78" s="1095" t="s">
        <v>5666</v>
      </c>
      <c r="AO78" s="1095" t="s">
        <v>5666</v>
      </c>
      <c r="AP78" s="1095" t="s">
        <v>5666</v>
      </c>
      <c r="AQ78" s="1193"/>
      <c r="AR78" s="683" t="s">
        <v>5667</v>
      </c>
      <c r="AS78" s="1095" t="s">
        <v>5666</v>
      </c>
      <c r="AT78" s="1095" t="s">
        <v>5666</v>
      </c>
      <c r="AU78" s="1095" t="s">
        <v>5666</v>
      </c>
      <c r="AV78" s="1193"/>
      <c r="AW78" s="683" t="s">
        <v>5667</v>
      </c>
      <c r="AX78" s="634" t="e">
        <v>#VALUE!</v>
      </c>
      <c r="AY78" s="641" t="e">
        <v>#VALUE!</v>
      </c>
      <c r="AZ78" s="634" t="e">
        <v>#VALUE!</v>
      </c>
      <c r="BA78" s="636" t="e">
        <v>#VALUE!</v>
      </c>
      <c r="BB78" s="636" t="e">
        <v>#VALUE!</v>
      </c>
      <c r="BC78" s="754"/>
      <c r="BD78" s="754"/>
      <c r="BE78" s="754"/>
      <c r="BF78" s="754"/>
      <c r="BG78" s="1234"/>
      <c r="BH78" s="679"/>
      <c r="BI78" s="679"/>
      <c r="BJ78" s="679"/>
      <c r="BK78" s="679"/>
      <c r="BL78" s="679"/>
      <c r="BM78" s="679"/>
      <c r="BN78" s="756"/>
      <c r="BO78" s="686"/>
      <c r="BP78" s="756"/>
      <c r="BQ78" s="908"/>
      <c r="BR78" s="636" t="e">
        <v>#DIV/0!</v>
      </c>
      <c r="BS78" s="637" t="e">
        <v>#VALUE!</v>
      </c>
      <c r="BT78" s="1095" t="s">
        <v>5666</v>
      </c>
      <c r="BU78" s="1095" t="s">
        <v>5666</v>
      </c>
      <c r="BV78" s="1095" t="s">
        <v>5666</v>
      </c>
      <c r="BW78" s="1193"/>
      <c r="BX78" s="633" t="s">
        <v>5667</v>
      </c>
      <c r="BY78" s="1095" t="s">
        <v>5666</v>
      </c>
      <c r="BZ78" s="1095" t="s">
        <v>5666</v>
      </c>
      <c r="CA78" s="1095" t="s">
        <v>5666</v>
      </c>
      <c r="CB78" s="1193"/>
      <c r="CC78" s="633" t="s">
        <v>5667</v>
      </c>
      <c r="CD78" s="639" t="e">
        <v>#VALUE!</v>
      </c>
      <c r="CE78" s="641" t="e">
        <v>#VALUE!</v>
      </c>
      <c r="CF78" s="639" t="e">
        <v>#VALUE!</v>
      </c>
      <c r="CG78" s="789" t="e">
        <v>#VALUE!</v>
      </c>
      <c r="CH78" s="636" t="e">
        <v>#VALUE!</v>
      </c>
      <c r="CI78" s="637" t="e">
        <v>#VALUE!</v>
      </c>
      <c r="CJ78" s="1140" t="s">
        <v>5666</v>
      </c>
      <c r="CK78" s="1140" t="s">
        <v>5666</v>
      </c>
      <c r="CL78" s="1140" t="s">
        <v>5666</v>
      </c>
      <c r="CM78" s="1193"/>
      <c r="CN78" s="633" t="s">
        <v>5667</v>
      </c>
      <c r="CO78" s="1095" t="s">
        <v>5666</v>
      </c>
      <c r="CP78" s="1095" t="s">
        <v>5666</v>
      </c>
      <c r="CQ78" s="1095" t="s">
        <v>5666</v>
      </c>
      <c r="CR78" s="1193"/>
      <c r="CS78" s="633" t="s">
        <v>5667</v>
      </c>
      <c r="CT78" s="639" t="e">
        <v>#VALUE!</v>
      </c>
      <c r="CU78" s="635" t="e">
        <v>#VALUE!</v>
      </c>
      <c r="CV78" s="639" t="e">
        <v>#VALUE!</v>
      </c>
      <c r="CW78" s="636" t="e">
        <v>#VALUE!</v>
      </c>
      <c r="CX78" s="636" t="e">
        <v>#VALUE!</v>
      </c>
      <c r="CY78" s="643" t="e">
        <v>#VALUE!</v>
      </c>
      <c r="CZ78" s="688" t="e">
        <v>#VALUE!</v>
      </c>
      <c r="DA78" s="645" t="e">
        <v>#VALUE!</v>
      </c>
      <c r="DB78" s="645" t="e">
        <v>#VALUE!</v>
      </c>
      <c r="DC78" s="589"/>
      <c r="DD78" s="646">
        <v>60</v>
      </c>
      <c r="DE78" s="647" t="e">
        <v>#VALUE!</v>
      </c>
      <c r="DF78" s="647" t="e">
        <v>#VALUE!</v>
      </c>
      <c r="DG78" s="595"/>
      <c r="DH78" s="595"/>
      <c r="DI78" s="648"/>
      <c r="DJ78" s="648"/>
      <c r="DK78" s="648"/>
      <c r="DL78" s="648"/>
      <c r="DM78" s="648"/>
      <c r="DN78" s="648"/>
      <c r="DO78" s="648"/>
      <c r="DP78" s="648"/>
      <c r="DQ78" s="912" t="e">
        <v>#REF!</v>
      </c>
    </row>
    <row r="79" spans="1:121" s="345" customFormat="1" hidden="1">
      <c r="A79" s="628">
        <v>8</v>
      </c>
      <c r="B79" s="629">
        <v>60</v>
      </c>
      <c r="C79" s="751"/>
      <c r="D79" s="690"/>
      <c r="E79" s="690"/>
      <c r="F79" s="690"/>
      <c r="G79" s="827"/>
      <c r="H79" s="827"/>
      <c r="I79" s="827"/>
      <c r="J79" s="827"/>
      <c r="K79" s="827"/>
      <c r="L79" s="821"/>
      <c r="M79" s="821"/>
      <c r="N79" s="821"/>
      <c r="O79" s="821"/>
      <c r="P79" s="821"/>
      <c r="Q79" s="821"/>
      <c r="R79" s="634"/>
      <c r="S79" s="634"/>
      <c r="T79" s="634"/>
      <c r="U79" s="789"/>
      <c r="V79" s="789"/>
      <c r="W79" s="754"/>
      <c r="X79" s="754"/>
      <c r="Y79" s="754"/>
      <c r="Z79" s="754"/>
      <c r="AA79" s="1234"/>
      <c r="AB79" s="679"/>
      <c r="AC79" s="679"/>
      <c r="AD79" s="679"/>
      <c r="AE79" s="679"/>
      <c r="AF79" s="679"/>
      <c r="AG79" s="679"/>
      <c r="AH79" s="680"/>
      <c r="AI79" s="686"/>
      <c r="AJ79" s="680"/>
      <c r="AK79" s="682"/>
      <c r="AL79" s="682"/>
      <c r="AM79" s="637">
        <v>0.5</v>
      </c>
      <c r="AN79" s="1095" t="s">
        <v>5666</v>
      </c>
      <c r="AO79" s="1095" t="s">
        <v>5666</v>
      </c>
      <c r="AP79" s="1095" t="s">
        <v>5666</v>
      </c>
      <c r="AQ79" s="1193"/>
      <c r="AR79" s="683" t="s">
        <v>5667</v>
      </c>
      <c r="AS79" s="1095" t="s">
        <v>5666</v>
      </c>
      <c r="AT79" s="1095" t="s">
        <v>5666</v>
      </c>
      <c r="AU79" s="1095" t="s">
        <v>5666</v>
      </c>
      <c r="AV79" s="1193"/>
      <c r="AW79" s="683" t="s">
        <v>5667</v>
      </c>
      <c r="AX79" s="634" t="e">
        <v>#VALUE!</v>
      </c>
      <c r="AY79" s="641" t="e">
        <v>#VALUE!</v>
      </c>
      <c r="AZ79" s="634" t="e">
        <v>#VALUE!</v>
      </c>
      <c r="BA79" s="636" t="e">
        <v>#VALUE!</v>
      </c>
      <c r="BB79" s="636" t="e">
        <v>#VALUE!</v>
      </c>
      <c r="BC79" s="754"/>
      <c r="BD79" s="754"/>
      <c r="BE79" s="754"/>
      <c r="BF79" s="754"/>
      <c r="BG79" s="1234"/>
      <c r="BH79" s="679"/>
      <c r="BI79" s="679"/>
      <c r="BJ79" s="679"/>
      <c r="BK79" s="679"/>
      <c r="BL79" s="679"/>
      <c r="BM79" s="679"/>
      <c r="BN79" s="756"/>
      <c r="BO79" s="686"/>
      <c r="BP79" s="756"/>
      <c r="BQ79" s="908"/>
      <c r="BR79" s="636" t="e">
        <v>#DIV/0!</v>
      </c>
      <c r="BS79" s="637" t="e">
        <v>#VALUE!</v>
      </c>
      <c r="BT79" s="1095" t="s">
        <v>5666</v>
      </c>
      <c r="BU79" s="1095" t="s">
        <v>5666</v>
      </c>
      <c r="BV79" s="1095" t="s">
        <v>5666</v>
      </c>
      <c r="BW79" s="1193"/>
      <c r="BX79" s="633" t="s">
        <v>5667</v>
      </c>
      <c r="BY79" s="1095" t="s">
        <v>5666</v>
      </c>
      <c r="BZ79" s="1095" t="s">
        <v>5666</v>
      </c>
      <c r="CA79" s="1095" t="s">
        <v>5666</v>
      </c>
      <c r="CB79" s="1193"/>
      <c r="CC79" s="633" t="s">
        <v>5667</v>
      </c>
      <c r="CD79" s="639" t="e">
        <v>#VALUE!</v>
      </c>
      <c r="CE79" s="641" t="e">
        <v>#VALUE!</v>
      </c>
      <c r="CF79" s="639" t="e">
        <v>#VALUE!</v>
      </c>
      <c r="CG79" s="789" t="e">
        <v>#VALUE!</v>
      </c>
      <c r="CH79" s="636" t="e">
        <v>#VALUE!</v>
      </c>
      <c r="CI79" s="637" t="e">
        <v>#VALUE!</v>
      </c>
      <c r="CJ79" s="1140" t="s">
        <v>5666</v>
      </c>
      <c r="CK79" s="1140" t="s">
        <v>5666</v>
      </c>
      <c r="CL79" s="1140" t="s">
        <v>5666</v>
      </c>
      <c r="CM79" s="1193"/>
      <c r="CN79" s="633" t="s">
        <v>5667</v>
      </c>
      <c r="CO79" s="1095" t="s">
        <v>5666</v>
      </c>
      <c r="CP79" s="1095" t="s">
        <v>5666</v>
      </c>
      <c r="CQ79" s="1095" t="s">
        <v>5666</v>
      </c>
      <c r="CR79" s="1193"/>
      <c r="CS79" s="633" t="s">
        <v>5667</v>
      </c>
      <c r="CT79" s="639" t="e">
        <v>#VALUE!</v>
      </c>
      <c r="CU79" s="635" t="e">
        <v>#VALUE!</v>
      </c>
      <c r="CV79" s="639" t="e">
        <v>#VALUE!</v>
      </c>
      <c r="CW79" s="636" t="e">
        <v>#VALUE!</v>
      </c>
      <c r="CX79" s="636" t="e">
        <v>#VALUE!</v>
      </c>
      <c r="CY79" s="643" t="e">
        <v>#VALUE!</v>
      </c>
      <c r="CZ79" s="688" t="e">
        <v>#VALUE!</v>
      </c>
      <c r="DA79" s="645" t="e">
        <v>#VALUE!</v>
      </c>
      <c r="DB79" s="645" t="e">
        <v>#VALUE!</v>
      </c>
      <c r="DC79" s="589"/>
      <c r="DD79" s="646">
        <v>60</v>
      </c>
      <c r="DE79" s="647" t="e">
        <v>#VALUE!</v>
      </c>
      <c r="DF79" s="647" t="e">
        <v>#VALUE!</v>
      </c>
      <c r="DG79" s="595"/>
      <c r="DH79" s="595"/>
      <c r="DI79" s="648"/>
      <c r="DJ79" s="648"/>
      <c r="DK79" s="648"/>
      <c r="DL79" s="648"/>
      <c r="DM79" s="648"/>
      <c r="DN79" s="648"/>
      <c r="DO79" s="648"/>
      <c r="DP79" s="648"/>
      <c r="DQ79" s="912" t="e">
        <v>#REF!</v>
      </c>
    </row>
    <row r="80" spans="1:121" s="345" customFormat="1" hidden="1">
      <c r="A80" s="628">
        <v>9</v>
      </c>
      <c r="B80" s="629">
        <v>60</v>
      </c>
      <c r="C80" s="751"/>
      <c r="D80" s="690"/>
      <c r="E80" s="690"/>
      <c r="F80" s="690"/>
      <c r="G80" s="827"/>
      <c r="H80" s="827"/>
      <c r="I80" s="827"/>
      <c r="J80" s="827"/>
      <c r="K80" s="827"/>
      <c r="L80" s="821"/>
      <c r="M80" s="821"/>
      <c r="N80" s="821"/>
      <c r="O80" s="821"/>
      <c r="P80" s="821"/>
      <c r="Q80" s="821"/>
      <c r="R80" s="634"/>
      <c r="S80" s="634"/>
      <c r="T80" s="634"/>
      <c r="U80" s="789"/>
      <c r="V80" s="789"/>
      <c r="W80" s="754"/>
      <c r="X80" s="754"/>
      <c r="Y80" s="754"/>
      <c r="Z80" s="754"/>
      <c r="AA80" s="1234"/>
      <c r="AB80" s="679"/>
      <c r="AC80" s="679"/>
      <c r="AD80" s="679"/>
      <c r="AE80" s="679"/>
      <c r="AF80" s="679"/>
      <c r="AG80" s="679"/>
      <c r="AH80" s="680"/>
      <c r="AI80" s="686"/>
      <c r="AJ80" s="680"/>
      <c r="AK80" s="682"/>
      <c r="AL80" s="682"/>
      <c r="AM80" s="637">
        <v>0.5</v>
      </c>
      <c r="AN80" s="1095" t="s">
        <v>5666</v>
      </c>
      <c r="AO80" s="1095" t="s">
        <v>5666</v>
      </c>
      <c r="AP80" s="1095" t="s">
        <v>5666</v>
      </c>
      <c r="AQ80" s="1193"/>
      <c r="AR80" s="683" t="s">
        <v>5667</v>
      </c>
      <c r="AS80" s="1095" t="s">
        <v>5666</v>
      </c>
      <c r="AT80" s="1095" t="s">
        <v>5666</v>
      </c>
      <c r="AU80" s="1095" t="s">
        <v>5666</v>
      </c>
      <c r="AV80" s="1193"/>
      <c r="AW80" s="683" t="s">
        <v>5667</v>
      </c>
      <c r="AX80" s="634" t="e">
        <v>#VALUE!</v>
      </c>
      <c r="AY80" s="641" t="e">
        <v>#VALUE!</v>
      </c>
      <c r="AZ80" s="634" t="e">
        <v>#VALUE!</v>
      </c>
      <c r="BA80" s="636" t="e">
        <v>#VALUE!</v>
      </c>
      <c r="BB80" s="636" t="e">
        <v>#VALUE!</v>
      </c>
      <c r="BC80" s="754"/>
      <c r="BD80" s="754"/>
      <c r="BE80" s="754"/>
      <c r="BF80" s="754"/>
      <c r="BG80" s="1234"/>
      <c r="BH80" s="679"/>
      <c r="BI80" s="679"/>
      <c r="BJ80" s="679"/>
      <c r="BK80" s="679"/>
      <c r="BL80" s="679"/>
      <c r="BM80" s="679"/>
      <c r="BN80" s="756"/>
      <c r="BO80" s="686"/>
      <c r="BP80" s="756"/>
      <c r="BQ80" s="908"/>
      <c r="BR80" s="636" t="e">
        <v>#DIV/0!</v>
      </c>
      <c r="BS80" s="637" t="e">
        <v>#VALUE!</v>
      </c>
      <c r="BT80" s="1095" t="s">
        <v>5666</v>
      </c>
      <c r="BU80" s="1095" t="s">
        <v>5666</v>
      </c>
      <c r="BV80" s="1095" t="s">
        <v>5666</v>
      </c>
      <c r="BW80" s="1193"/>
      <c r="BX80" s="633" t="s">
        <v>5667</v>
      </c>
      <c r="BY80" s="1095" t="s">
        <v>5666</v>
      </c>
      <c r="BZ80" s="1095" t="s">
        <v>5666</v>
      </c>
      <c r="CA80" s="1095" t="s">
        <v>5666</v>
      </c>
      <c r="CB80" s="1193"/>
      <c r="CC80" s="633" t="s">
        <v>5667</v>
      </c>
      <c r="CD80" s="639" t="e">
        <v>#VALUE!</v>
      </c>
      <c r="CE80" s="641" t="e">
        <v>#VALUE!</v>
      </c>
      <c r="CF80" s="639" t="e">
        <v>#VALUE!</v>
      </c>
      <c r="CG80" s="789" t="e">
        <v>#VALUE!</v>
      </c>
      <c r="CH80" s="636" t="e">
        <v>#VALUE!</v>
      </c>
      <c r="CI80" s="637" t="e">
        <v>#VALUE!</v>
      </c>
      <c r="CJ80" s="1140" t="s">
        <v>5666</v>
      </c>
      <c r="CK80" s="1140" t="s">
        <v>5666</v>
      </c>
      <c r="CL80" s="1140" t="s">
        <v>5666</v>
      </c>
      <c r="CM80" s="1193"/>
      <c r="CN80" s="633" t="s">
        <v>5667</v>
      </c>
      <c r="CO80" s="1095" t="s">
        <v>5666</v>
      </c>
      <c r="CP80" s="1095" t="s">
        <v>5666</v>
      </c>
      <c r="CQ80" s="1095" t="s">
        <v>5666</v>
      </c>
      <c r="CR80" s="1193"/>
      <c r="CS80" s="633" t="s">
        <v>5667</v>
      </c>
      <c r="CT80" s="639" t="e">
        <v>#VALUE!</v>
      </c>
      <c r="CU80" s="635" t="e">
        <v>#VALUE!</v>
      </c>
      <c r="CV80" s="639" t="e">
        <v>#VALUE!</v>
      </c>
      <c r="CW80" s="636" t="e">
        <v>#VALUE!</v>
      </c>
      <c r="CX80" s="636" t="e">
        <v>#VALUE!</v>
      </c>
      <c r="CY80" s="643" t="e">
        <v>#VALUE!</v>
      </c>
      <c r="CZ80" s="688" t="e">
        <v>#VALUE!</v>
      </c>
      <c r="DA80" s="645" t="e">
        <v>#VALUE!</v>
      </c>
      <c r="DB80" s="645" t="e">
        <v>#VALUE!</v>
      </c>
      <c r="DC80" s="589"/>
      <c r="DD80" s="646">
        <v>60</v>
      </c>
      <c r="DE80" s="647" t="e">
        <v>#VALUE!</v>
      </c>
      <c r="DF80" s="647" t="e">
        <v>#VALUE!</v>
      </c>
      <c r="DG80" s="595"/>
      <c r="DH80" s="595"/>
      <c r="DI80" s="648"/>
      <c r="DJ80" s="648"/>
      <c r="DK80" s="648"/>
      <c r="DL80" s="648"/>
      <c r="DM80" s="648"/>
      <c r="DN80" s="648"/>
      <c r="DO80" s="648"/>
      <c r="DP80" s="648"/>
      <c r="DQ80" s="912" t="e">
        <v>#REF!</v>
      </c>
    </row>
    <row r="81" spans="1:122" hidden="1">
      <c r="A81" s="1254"/>
      <c r="B81" s="1255" t="s">
        <v>58</v>
      </c>
      <c r="C81" s="1256" t="s">
        <v>60</v>
      </c>
      <c r="D81" s="1256"/>
      <c r="E81" s="1256"/>
      <c r="F81" s="1256"/>
      <c r="G81" s="1257"/>
      <c r="H81" s="1257"/>
      <c r="I81" s="1257"/>
      <c r="J81" s="1257"/>
      <c r="K81" s="1257"/>
      <c r="L81" s="1258"/>
      <c r="M81" s="1258"/>
      <c r="N81" s="1258"/>
      <c r="O81" s="1258"/>
      <c r="P81" s="1258"/>
      <c r="Q81" s="1258"/>
      <c r="R81" s="1259"/>
      <c r="S81" s="1259"/>
      <c r="T81" s="1259"/>
      <c r="U81" s="1260"/>
      <c r="V81" s="1260"/>
      <c r="W81" s="1261"/>
      <c r="X81" s="1261"/>
      <c r="Y81" s="1261"/>
      <c r="Z81" s="1261"/>
      <c r="AA81" s="1262"/>
      <c r="AB81" s="1259"/>
      <c r="AC81" s="1259"/>
      <c r="AD81" s="1259"/>
      <c r="AE81" s="1259"/>
      <c r="AF81" s="1262"/>
      <c r="AG81" s="1263"/>
      <c r="AH81" s="1259"/>
      <c r="AI81" s="1264"/>
      <c r="AJ81" s="1259"/>
      <c r="AK81" s="1265"/>
      <c r="AL81" s="1266"/>
      <c r="AM81" s="1266"/>
      <c r="AN81" s="1266"/>
      <c r="AO81" s="1266"/>
      <c r="AP81" s="1266"/>
      <c r="AQ81" s="1267"/>
      <c r="AR81" s="1266"/>
      <c r="AS81" s="1266"/>
      <c r="AT81" s="1266"/>
      <c r="AU81" s="1266"/>
      <c r="AV81" s="1267"/>
      <c r="AW81" s="1266"/>
      <c r="AX81" s="1266"/>
      <c r="AY81" s="1268"/>
      <c r="AZ81" s="1266"/>
      <c r="BA81" s="1265"/>
      <c r="BB81" s="1265"/>
      <c r="BC81" s="1266"/>
      <c r="BD81" s="1266"/>
      <c r="BE81" s="1266"/>
      <c r="BF81" s="1266"/>
      <c r="BG81" s="1267"/>
      <c r="BH81" s="1267"/>
      <c r="BI81" s="1267"/>
      <c r="BJ81" s="1267"/>
      <c r="BK81" s="1267"/>
      <c r="BL81" s="1267"/>
      <c r="BM81" s="1267"/>
      <c r="BN81" s="1266"/>
      <c r="BO81" s="1269"/>
      <c r="BP81" s="1266"/>
      <c r="BQ81" s="1265"/>
      <c r="BR81" s="636" t="e">
        <v>#DIV/0!</v>
      </c>
      <c r="BS81" s="1270"/>
      <c r="BT81" s="1270"/>
      <c r="BU81" s="1270"/>
      <c r="BV81" s="1270"/>
      <c r="BW81" s="1271"/>
      <c r="BX81" s="1271"/>
      <c r="BY81" s="1271"/>
      <c r="BZ81" s="1271"/>
      <c r="CA81" s="1271"/>
      <c r="CB81" s="1271"/>
      <c r="CC81" s="1271"/>
      <c r="CD81" s="1270"/>
      <c r="CE81" s="1272"/>
      <c r="CF81" s="1270"/>
      <c r="CG81" s="1270"/>
      <c r="CH81" s="1270"/>
      <c r="CI81" s="1270"/>
      <c r="CJ81" s="1270"/>
      <c r="CK81" s="1270"/>
      <c r="CL81" s="1270"/>
      <c r="CM81" s="1270"/>
      <c r="CN81" s="1270"/>
      <c r="CO81" s="1270"/>
      <c r="CP81" s="1270"/>
      <c r="CQ81" s="1270"/>
      <c r="CR81" s="1270"/>
      <c r="CS81" s="1270"/>
      <c r="CT81" s="1270"/>
      <c r="CU81" s="1273"/>
      <c r="CV81" s="1270"/>
      <c r="CW81" s="1270"/>
      <c r="CX81" s="1270"/>
      <c r="CY81" s="1265"/>
      <c r="CZ81" s="1274"/>
      <c r="DA81" s="645">
        <v>0</v>
      </c>
      <c r="DB81" s="645">
        <v>0</v>
      </c>
      <c r="DC81" s="589"/>
      <c r="DD81" s="1275">
        <v>0.67361111111111116</v>
      </c>
      <c r="DE81" s="1276">
        <v>0.67361111111111116</v>
      </c>
      <c r="DF81" s="1277"/>
      <c r="DG81" s="1277"/>
      <c r="DH81" s="1277"/>
      <c r="DI81" s="1277"/>
      <c r="DJ81" s="1277"/>
      <c r="DK81" s="1277"/>
      <c r="DL81" s="1277"/>
      <c r="DM81" s="1277"/>
      <c r="DN81" s="1277"/>
      <c r="DO81" s="1277"/>
      <c r="DP81" s="1277"/>
      <c r="DQ81" s="912" t="e">
        <v>#REF!</v>
      </c>
    </row>
    <row r="82" spans="1:122" s="345" customFormat="1" hidden="1">
      <c r="A82" s="628">
        <v>1</v>
      </c>
      <c r="B82" s="629">
        <v>40</v>
      </c>
      <c r="C82" s="751"/>
      <c r="D82" s="690"/>
      <c r="E82" s="690"/>
      <c r="F82" s="690"/>
      <c r="G82" s="827"/>
      <c r="H82" s="827"/>
      <c r="I82" s="827"/>
      <c r="J82" s="827"/>
      <c r="K82" s="827"/>
      <c r="L82" s="821"/>
      <c r="M82" s="821"/>
      <c r="N82" s="821"/>
      <c r="O82" s="821"/>
      <c r="P82" s="821"/>
      <c r="Q82" s="821"/>
      <c r="R82" s="634"/>
      <c r="S82" s="634"/>
      <c r="T82" s="634"/>
      <c r="U82" s="789"/>
      <c r="V82" s="789"/>
      <c r="W82" s="754"/>
      <c r="X82" s="754"/>
      <c r="Y82" s="754"/>
      <c r="Z82" s="754"/>
      <c r="AA82" s="1234"/>
      <c r="AB82" s="679"/>
      <c r="AC82" s="679"/>
      <c r="AD82" s="679"/>
      <c r="AE82" s="679"/>
      <c r="AF82" s="679"/>
      <c r="AG82" s="679"/>
      <c r="AH82" s="680"/>
      <c r="AI82" s="686"/>
      <c r="AJ82" s="680"/>
      <c r="AK82" s="682"/>
      <c r="AL82" s="682"/>
      <c r="AM82" s="637">
        <v>0.52083333333333337</v>
      </c>
      <c r="AN82" s="1095" t="s">
        <v>5666</v>
      </c>
      <c r="AO82" s="1095" t="s">
        <v>5666</v>
      </c>
      <c r="AP82" s="1095" t="s">
        <v>5666</v>
      </c>
      <c r="AQ82" s="1193"/>
      <c r="AR82" s="683" t="s">
        <v>5667</v>
      </c>
      <c r="AS82" s="1095" t="s">
        <v>5666</v>
      </c>
      <c r="AT82" s="1095" t="s">
        <v>5666</v>
      </c>
      <c r="AU82" s="1095" t="s">
        <v>5666</v>
      </c>
      <c r="AV82" s="1193"/>
      <c r="AW82" s="683" t="s">
        <v>5667</v>
      </c>
      <c r="AX82" s="634" t="e">
        <v>#VALUE!</v>
      </c>
      <c r="AY82" s="641" t="e">
        <v>#VALUE!</v>
      </c>
      <c r="AZ82" s="634" t="e">
        <v>#VALUE!</v>
      </c>
      <c r="BA82" s="636" t="e">
        <v>#VALUE!</v>
      </c>
      <c r="BB82" s="636" t="e">
        <v>#VALUE!</v>
      </c>
      <c r="BC82" s="639"/>
      <c r="BD82" s="639"/>
      <c r="BE82" s="639"/>
      <c r="BF82" s="639"/>
      <c r="BG82" s="1233"/>
      <c r="BH82" s="821"/>
      <c r="BI82" s="821"/>
      <c r="BJ82" s="821"/>
      <c r="BK82" s="821"/>
      <c r="BL82" s="821"/>
      <c r="BM82" s="821"/>
      <c r="BN82" s="639"/>
      <c r="BO82" s="635"/>
      <c r="BP82" s="639"/>
      <c r="BQ82" s="789"/>
      <c r="BR82" s="636" t="e">
        <v>#DIV/0!</v>
      </c>
      <c r="BS82" s="639"/>
      <c r="BT82" s="639"/>
      <c r="BU82" s="639"/>
      <c r="BV82" s="639"/>
      <c r="BW82" s="1233"/>
      <c r="BX82" s="1278"/>
      <c r="BY82" s="1278"/>
      <c r="BZ82" s="1278"/>
      <c r="CA82" s="1278"/>
      <c r="CB82" s="1278"/>
      <c r="CC82" s="1278"/>
      <c r="CD82" s="639"/>
      <c r="CE82" s="641"/>
      <c r="CF82" s="639"/>
      <c r="CG82" s="789"/>
      <c r="CH82" s="789"/>
      <c r="CI82" s="637" t="e">
        <v>#VALUE!</v>
      </c>
      <c r="CJ82" s="1140" t="s">
        <v>5666</v>
      </c>
      <c r="CK82" s="1140" t="s">
        <v>5666</v>
      </c>
      <c r="CL82" s="1140" t="s">
        <v>5666</v>
      </c>
      <c r="CM82" s="1193"/>
      <c r="CN82" s="633" t="s">
        <v>5667</v>
      </c>
      <c r="CO82" s="1095" t="s">
        <v>5666</v>
      </c>
      <c r="CP82" s="1095" t="s">
        <v>5666</v>
      </c>
      <c r="CQ82" s="1095" t="s">
        <v>5666</v>
      </c>
      <c r="CR82" s="1193"/>
      <c r="CS82" s="633" t="s">
        <v>5667</v>
      </c>
      <c r="CT82" s="639" t="e">
        <v>#VALUE!</v>
      </c>
      <c r="CU82" s="635" t="e">
        <v>#VALUE!</v>
      </c>
      <c r="CV82" s="639" t="e">
        <v>#VALUE!</v>
      </c>
      <c r="CW82" s="636" t="e">
        <v>#VALUE!</v>
      </c>
      <c r="CX82" s="636" t="e">
        <v>#VALUE!</v>
      </c>
      <c r="CY82" s="643" t="e">
        <v>#VALUE!</v>
      </c>
      <c r="CZ82" s="688" t="e">
        <v>#VALUE!</v>
      </c>
      <c r="DA82" s="645" t="e">
        <v>#VALUE!</v>
      </c>
      <c r="DB82" s="645" t="e">
        <v>#VALUE!</v>
      </c>
      <c r="DC82" s="589"/>
      <c r="DD82" s="646">
        <v>40</v>
      </c>
      <c r="DE82" s="647" t="e">
        <v>#VALUE!</v>
      </c>
      <c r="DF82" s="647" t="e">
        <v>#VALUE!</v>
      </c>
      <c r="DG82" s="595"/>
      <c r="DH82" s="595"/>
      <c r="DI82" s="648"/>
      <c r="DJ82" s="648"/>
      <c r="DK82" s="648"/>
      <c r="DL82" s="648"/>
      <c r="DM82" s="648"/>
      <c r="DN82" s="648"/>
      <c r="DO82" s="648"/>
      <c r="DP82" s="648"/>
      <c r="DQ82" s="912" t="e">
        <v>#REF!</v>
      </c>
    </row>
    <row r="83" spans="1:122" s="345" customFormat="1" hidden="1">
      <c r="A83" s="628">
        <v>2</v>
      </c>
      <c r="B83" s="629">
        <v>40</v>
      </c>
      <c r="C83" s="751"/>
      <c r="D83" s="690"/>
      <c r="E83" s="690"/>
      <c r="F83" s="690"/>
      <c r="G83" s="827"/>
      <c r="H83" s="827"/>
      <c r="I83" s="827"/>
      <c r="J83" s="827"/>
      <c r="K83" s="827"/>
      <c r="L83" s="821"/>
      <c r="M83" s="821"/>
      <c r="N83" s="821"/>
      <c r="O83" s="821"/>
      <c r="P83" s="821"/>
      <c r="Q83" s="821"/>
      <c r="R83" s="634"/>
      <c r="S83" s="634"/>
      <c r="T83" s="634"/>
      <c r="U83" s="789"/>
      <c r="V83" s="789"/>
      <c r="W83" s="754"/>
      <c r="X83" s="754"/>
      <c r="Y83" s="754"/>
      <c r="Z83" s="754"/>
      <c r="AA83" s="1234"/>
      <c r="AB83" s="679"/>
      <c r="AC83" s="679"/>
      <c r="AD83" s="679"/>
      <c r="AE83" s="679"/>
      <c r="AF83" s="679"/>
      <c r="AG83" s="679"/>
      <c r="AH83" s="680"/>
      <c r="AI83" s="686"/>
      <c r="AJ83" s="680"/>
      <c r="AK83" s="682"/>
      <c r="AL83" s="682"/>
      <c r="AM83" s="637">
        <v>0.52083333333333337</v>
      </c>
      <c r="AN83" s="1095" t="s">
        <v>5666</v>
      </c>
      <c r="AO83" s="1095" t="s">
        <v>5666</v>
      </c>
      <c r="AP83" s="1095" t="s">
        <v>5666</v>
      </c>
      <c r="AQ83" s="1193"/>
      <c r="AR83" s="683" t="s">
        <v>5667</v>
      </c>
      <c r="AS83" s="1095" t="s">
        <v>5666</v>
      </c>
      <c r="AT83" s="1095" t="s">
        <v>5666</v>
      </c>
      <c r="AU83" s="1095" t="s">
        <v>5666</v>
      </c>
      <c r="AV83" s="1193"/>
      <c r="AW83" s="683" t="s">
        <v>5667</v>
      </c>
      <c r="AX83" s="634" t="e">
        <v>#VALUE!</v>
      </c>
      <c r="AY83" s="641" t="e">
        <v>#VALUE!</v>
      </c>
      <c r="AZ83" s="634" t="e">
        <v>#VALUE!</v>
      </c>
      <c r="BA83" s="636" t="e">
        <v>#VALUE!</v>
      </c>
      <c r="BB83" s="636" t="e">
        <v>#VALUE!</v>
      </c>
      <c r="BC83" s="639"/>
      <c r="BD83" s="639"/>
      <c r="BE83" s="639"/>
      <c r="BF83" s="639"/>
      <c r="BG83" s="1233"/>
      <c r="BH83" s="821"/>
      <c r="BI83" s="821"/>
      <c r="BJ83" s="821"/>
      <c r="BK83" s="821"/>
      <c r="BL83" s="821"/>
      <c r="BM83" s="821"/>
      <c r="BN83" s="639"/>
      <c r="BO83" s="635"/>
      <c r="BP83" s="639"/>
      <c r="BQ83" s="789"/>
      <c r="BR83" s="636" t="e">
        <v>#DIV/0!</v>
      </c>
      <c r="BS83" s="639"/>
      <c r="BT83" s="639"/>
      <c r="BU83" s="639"/>
      <c r="BV83" s="639"/>
      <c r="BW83" s="1233"/>
      <c r="BX83" s="1278"/>
      <c r="BY83" s="1278"/>
      <c r="BZ83" s="1278"/>
      <c r="CA83" s="1278"/>
      <c r="CB83" s="1278"/>
      <c r="CC83" s="1278"/>
      <c r="CD83" s="639"/>
      <c r="CE83" s="641"/>
      <c r="CF83" s="639"/>
      <c r="CG83" s="789"/>
      <c r="CH83" s="789"/>
      <c r="CI83" s="637" t="e">
        <v>#VALUE!</v>
      </c>
      <c r="CJ83" s="1140" t="s">
        <v>5666</v>
      </c>
      <c r="CK83" s="1140" t="s">
        <v>5666</v>
      </c>
      <c r="CL83" s="1140" t="s">
        <v>5666</v>
      </c>
      <c r="CM83" s="1193"/>
      <c r="CN83" s="633" t="s">
        <v>5667</v>
      </c>
      <c r="CO83" s="1095" t="s">
        <v>5666</v>
      </c>
      <c r="CP83" s="1095" t="s">
        <v>5666</v>
      </c>
      <c r="CQ83" s="1095" t="s">
        <v>5666</v>
      </c>
      <c r="CR83" s="1193"/>
      <c r="CS83" s="633" t="s">
        <v>5667</v>
      </c>
      <c r="CT83" s="639" t="e">
        <v>#VALUE!</v>
      </c>
      <c r="CU83" s="635" t="e">
        <v>#VALUE!</v>
      </c>
      <c r="CV83" s="639" t="e">
        <v>#VALUE!</v>
      </c>
      <c r="CW83" s="636" t="e">
        <v>#VALUE!</v>
      </c>
      <c r="CX83" s="636" t="e">
        <v>#VALUE!</v>
      </c>
      <c r="CY83" s="643" t="e">
        <v>#VALUE!</v>
      </c>
      <c r="CZ83" s="688" t="e">
        <v>#VALUE!</v>
      </c>
      <c r="DA83" s="645" t="e">
        <v>#VALUE!</v>
      </c>
      <c r="DB83" s="645" t="e">
        <v>#VALUE!</v>
      </c>
      <c r="DC83" s="589"/>
      <c r="DD83" s="646">
        <v>40</v>
      </c>
      <c r="DE83" s="647" t="e">
        <v>#VALUE!</v>
      </c>
      <c r="DF83" s="647" t="e">
        <v>#VALUE!</v>
      </c>
      <c r="DG83" s="595"/>
      <c r="DH83" s="595"/>
      <c r="DI83" s="648"/>
      <c r="DJ83" s="648"/>
      <c r="DK83" s="648"/>
      <c r="DL83" s="648"/>
      <c r="DM83" s="648"/>
      <c r="DN83" s="648"/>
      <c r="DO83" s="648"/>
      <c r="DP83" s="648"/>
      <c r="DQ83" s="912" t="e">
        <v>#REF!</v>
      </c>
    </row>
    <row r="84" spans="1:122" s="345" customFormat="1" hidden="1">
      <c r="A84" s="628">
        <v>3</v>
      </c>
      <c r="B84" s="629">
        <v>40</v>
      </c>
      <c r="C84" s="751"/>
      <c r="D84" s="690"/>
      <c r="E84" s="690"/>
      <c r="F84" s="690"/>
      <c r="G84" s="827"/>
      <c r="H84" s="827"/>
      <c r="I84" s="827"/>
      <c r="J84" s="827"/>
      <c r="K84" s="827"/>
      <c r="L84" s="821"/>
      <c r="M84" s="821"/>
      <c r="N84" s="821"/>
      <c r="O84" s="821"/>
      <c r="P84" s="821"/>
      <c r="Q84" s="821"/>
      <c r="R84" s="634"/>
      <c r="S84" s="634"/>
      <c r="T84" s="634"/>
      <c r="U84" s="789"/>
      <c r="V84" s="789"/>
      <c r="W84" s="754"/>
      <c r="X84" s="754"/>
      <c r="Y84" s="754"/>
      <c r="Z84" s="754"/>
      <c r="AA84" s="1234"/>
      <c r="AB84" s="679"/>
      <c r="AC84" s="679"/>
      <c r="AD84" s="679"/>
      <c r="AE84" s="679"/>
      <c r="AF84" s="679"/>
      <c r="AG84" s="679"/>
      <c r="AH84" s="680"/>
      <c r="AI84" s="686"/>
      <c r="AJ84" s="680"/>
      <c r="AK84" s="682"/>
      <c r="AL84" s="682"/>
      <c r="AM84" s="637">
        <v>0.52083333333333304</v>
      </c>
      <c r="AN84" s="1095" t="s">
        <v>5666</v>
      </c>
      <c r="AO84" s="1095" t="s">
        <v>5666</v>
      </c>
      <c r="AP84" s="1095" t="s">
        <v>5666</v>
      </c>
      <c r="AQ84" s="1193"/>
      <c r="AR84" s="683" t="s">
        <v>5667</v>
      </c>
      <c r="AS84" s="1095" t="s">
        <v>5666</v>
      </c>
      <c r="AT84" s="1095" t="s">
        <v>5666</v>
      </c>
      <c r="AU84" s="1095" t="s">
        <v>5666</v>
      </c>
      <c r="AV84" s="1193"/>
      <c r="AW84" s="683" t="s">
        <v>5667</v>
      </c>
      <c r="AX84" s="634" t="e">
        <v>#VALUE!</v>
      </c>
      <c r="AY84" s="641" t="e">
        <v>#VALUE!</v>
      </c>
      <c r="AZ84" s="634" t="e">
        <v>#VALUE!</v>
      </c>
      <c r="BA84" s="636" t="e">
        <v>#VALUE!</v>
      </c>
      <c r="BB84" s="636" t="e">
        <v>#VALUE!</v>
      </c>
      <c r="BC84" s="639"/>
      <c r="BD84" s="639"/>
      <c r="BE84" s="639"/>
      <c r="BF84" s="639"/>
      <c r="BG84" s="1233"/>
      <c r="BH84" s="821"/>
      <c r="BI84" s="821"/>
      <c r="BJ84" s="821"/>
      <c r="BK84" s="821"/>
      <c r="BL84" s="821"/>
      <c r="BM84" s="821"/>
      <c r="BN84" s="639"/>
      <c r="BO84" s="635"/>
      <c r="BP84" s="639"/>
      <c r="BQ84" s="789"/>
      <c r="BR84" s="636" t="e">
        <v>#DIV/0!</v>
      </c>
      <c r="BS84" s="639"/>
      <c r="BT84" s="639"/>
      <c r="BU84" s="639"/>
      <c r="BV84" s="639"/>
      <c r="BW84" s="1233"/>
      <c r="BX84" s="1278"/>
      <c r="BY84" s="1278"/>
      <c r="BZ84" s="1278"/>
      <c r="CA84" s="1278"/>
      <c r="CB84" s="1278"/>
      <c r="CC84" s="1278"/>
      <c r="CD84" s="639"/>
      <c r="CE84" s="641"/>
      <c r="CF84" s="639"/>
      <c r="CG84" s="789"/>
      <c r="CH84" s="789"/>
      <c r="CI84" s="637" t="e">
        <v>#VALUE!</v>
      </c>
      <c r="CJ84" s="1140" t="s">
        <v>5666</v>
      </c>
      <c r="CK84" s="1140" t="s">
        <v>5666</v>
      </c>
      <c r="CL84" s="1140" t="s">
        <v>5666</v>
      </c>
      <c r="CM84" s="1193"/>
      <c r="CN84" s="633" t="s">
        <v>5667</v>
      </c>
      <c r="CO84" s="1095" t="s">
        <v>5666</v>
      </c>
      <c r="CP84" s="1095" t="s">
        <v>5666</v>
      </c>
      <c r="CQ84" s="1095" t="s">
        <v>5666</v>
      </c>
      <c r="CR84" s="1193"/>
      <c r="CS84" s="633" t="s">
        <v>5667</v>
      </c>
      <c r="CT84" s="639" t="e">
        <v>#VALUE!</v>
      </c>
      <c r="CU84" s="635" t="e">
        <v>#VALUE!</v>
      </c>
      <c r="CV84" s="639" t="e">
        <v>#VALUE!</v>
      </c>
      <c r="CW84" s="636" t="e">
        <v>#VALUE!</v>
      </c>
      <c r="CX84" s="636" t="e">
        <v>#VALUE!</v>
      </c>
      <c r="CY84" s="643" t="e">
        <v>#VALUE!</v>
      </c>
      <c r="CZ84" s="688" t="e">
        <v>#VALUE!</v>
      </c>
      <c r="DA84" s="645" t="e">
        <v>#VALUE!</v>
      </c>
      <c r="DB84" s="645" t="e">
        <v>#VALUE!</v>
      </c>
      <c r="DC84" s="589"/>
      <c r="DD84" s="646">
        <v>40</v>
      </c>
      <c r="DE84" s="647" t="e">
        <v>#VALUE!</v>
      </c>
      <c r="DF84" s="647" t="e">
        <v>#VALUE!</v>
      </c>
      <c r="DG84" s="595"/>
      <c r="DH84" s="595"/>
      <c r="DI84" s="648"/>
      <c r="DJ84" s="648"/>
      <c r="DK84" s="648"/>
      <c r="DL84" s="648"/>
      <c r="DM84" s="648"/>
      <c r="DN84" s="648"/>
      <c r="DO84" s="648"/>
      <c r="DP84" s="648"/>
      <c r="DQ84" s="912" t="e">
        <v>#REF!</v>
      </c>
    </row>
    <row r="85" spans="1:122" s="345" customFormat="1" hidden="1">
      <c r="A85" s="628">
        <v>4</v>
      </c>
      <c r="B85" s="629">
        <v>40</v>
      </c>
      <c r="C85" s="751"/>
      <c r="D85" s="690"/>
      <c r="E85" s="690"/>
      <c r="F85" s="690"/>
      <c r="G85" s="827"/>
      <c r="H85" s="827"/>
      <c r="I85" s="827"/>
      <c r="J85" s="827"/>
      <c r="K85" s="827"/>
      <c r="L85" s="821"/>
      <c r="M85" s="821"/>
      <c r="N85" s="821"/>
      <c r="O85" s="821"/>
      <c r="P85" s="821"/>
      <c r="Q85" s="821"/>
      <c r="R85" s="634"/>
      <c r="S85" s="634"/>
      <c r="T85" s="634"/>
      <c r="U85" s="789"/>
      <c r="V85" s="789"/>
      <c r="W85" s="754"/>
      <c r="X85" s="754"/>
      <c r="Y85" s="754"/>
      <c r="Z85" s="754"/>
      <c r="AA85" s="1234"/>
      <c r="AB85" s="679"/>
      <c r="AC85" s="679"/>
      <c r="AD85" s="679"/>
      <c r="AE85" s="679"/>
      <c r="AF85" s="679"/>
      <c r="AG85" s="679"/>
      <c r="AH85" s="680"/>
      <c r="AI85" s="686"/>
      <c r="AJ85" s="680"/>
      <c r="AK85" s="682"/>
      <c r="AL85" s="682"/>
      <c r="AM85" s="637">
        <v>0.52083333333333304</v>
      </c>
      <c r="AN85" s="1095" t="s">
        <v>5666</v>
      </c>
      <c r="AO85" s="1095" t="s">
        <v>5666</v>
      </c>
      <c r="AP85" s="1095" t="s">
        <v>5666</v>
      </c>
      <c r="AQ85" s="1193"/>
      <c r="AR85" s="683" t="s">
        <v>5667</v>
      </c>
      <c r="AS85" s="1095" t="s">
        <v>5666</v>
      </c>
      <c r="AT85" s="1095" t="s">
        <v>5666</v>
      </c>
      <c r="AU85" s="1095" t="s">
        <v>5666</v>
      </c>
      <c r="AV85" s="1193"/>
      <c r="AW85" s="683" t="s">
        <v>5667</v>
      </c>
      <c r="AX85" s="634" t="e">
        <v>#VALUE!</v>
      </c>
      <c r="AY85" s="641" t="e">
        <v>#VALUE!</v>
      </c>
      <c r="AZ85" s="634" t="e">
        <v>#VALUE!</v>
      </c>
      <c r="BA85" s="636" t="e">
        <v>#VALUE!</v>
      </c>
      <c r="BB85" s="636" t="e">
        <v>#VALUE!</v>
      </c>
      <c r="BC85" s="639"/>
      <c r="BD85" s="639"/>
      <c r="BE85" s="639"/>
      <c r="BF85" s="639"/>
      <c r="BG85" s="1233"/>
      <c r="BH85" s="821"/>
      <c r="BI85" s="821"/>
      <c r="BJ85" s="821"/>
      <c r="BK85" s="821"/>
      <c r="BL85" s="821"/>
      <c r="BM85" s="821"/>
      <c r="BN85" s="639"/>
      <c r="BO85" s="635"/>
      <c r="BP85" s="639"/>
      <c r="BQ85" s="789"/>
      <c r="BR85" s="636" t="e">
        <v>#DIV/0!</v>
      </c>
      <c r="BS85" s="639"/>
      <c r="BT85" s="639"/>
      <c r="BU85" s="639"/>
      <c r="BV85" s="639"/>
      <c r="BW85" s="1233"/>
      <c r="BX85" s="1278"/>
      <c r="BY85" s="1278"/>
      <c r="BZ85" s="1278"/>
      <c r="CA85" s="1278"/>
      <c r="CB85" s="1278"/>
      <c r="CC85" s="1278"/>
      <c r="CD85" s="639"/>
      <c r="CE85" s="641"/>
      <c r="CF85" s="639"/>
      <c r="CG85" s="789"/>
      <c r="CH85" s="789"/>
      <c r="CI85" s="637" t="e">
        <v>#VALUE!</v>
      </c>
      <c r="CJ85" s="1140" t="s">
        <v>5666</v>
      </c>
      <c r="CK85" s="1140" t="s">
        <v>5666</v>
      </c>
      <c r="CL85" s="1140" t="s">
        <v>5666</v>
      </c>
      <c r="CM85" s="1193"/>
      <c r="CN85" s="633" t="s">
        <v>5667</v>
      </c>
      <c r="CO85" s="1095" t="s">
        <v>5666</v>
      </c>
      <c r="CP85" s="1095" t="s">
        <v>5666</v>
      </c>
      <c r="CQ85" s="1095" t="s">
        <v>5666</v>
      </c>
      <c r="CR85" s="1193"/>
      <c r="CS85" s="633" t="s">
        <v>5667</v>
      </c>
      <c r="CT85" s="639" t="e">
        <v>#VALUE!</v>
      </c>
      <c r="CU85" s="635" t="e">
        <v>#VALUE!</v>
      </c>
      <c r="CV85" s="639" t="e">
        <v>#VALUE!</v>
      </c>
      <c r="CW85" s="636" t="e">
        <v>#VALUE!</v>
      </c>
      <c r="CX85" s="636" t="e">
        <v>#VALUE!</v>
      </c>
      <c r="CY85" s="643" t="e">
        <v>#VALUE!</v>
      </c>
      <c r="CZ85" s="688" t="e">
        <v>#VALUE!</v>
      </c>
      <c r="DA85" s="645" t="e">
        <v>#VALUE!</v>
      </c>
      <c r="DB85" s="645" t="e">
        <v>#VALUE!</v>
      </c>
      <c r="DC85" s="589"/>
      <c r="DD85" s="646">
        <v>40</v>
      </c>
      <c r="DE85" s="647" t="e">
        <v>#VALUE!</v>
      </c>
      <c r="DF85" s="647" t="e">
        <v>#VALUE!</v>
      </c>
      <c r="DG85" s="595"/>
      <c r="DH85" s="595"/>
      <c r="DI85" s="648"/>
      <c r="DJ85" s="648"/>
      <c r="DK85" s="648"/>
      <c r="DL85" s="648"/>
      <c r="DM85" s="648"/>
      <c r="DN85" s="648"/>
      <c r="DO85" s="648"/>
      <c r="DP85" s="648"/>
      <c r="DQ85" s="912" t="e">
        <v>#REF!</v>
      </c>
    </row>
    <row r="86" spans="1:122" s="345" customFormat="1" hidden="1">
      <c r="A86" s="628">
        <v>5</v>
      </c>
      <c r="B86" s="629">
        <v>40</v>
      </c>
      <c r="C86" s="751"/>
      <c r="D86" s="690"/>
      <c r="E86" s="690"/>
      <c r="F86" s="690"/>
      <c r="G86" s="827"/>
      <c r="H86" s="827"/>
      <c r="I86" s="827"/>
      <c r="J86" s="827"/>
      <c r="K86" s="827"/>
      <c r="L86" s="821"/>
      <c r="M86" s="821"/>
      <c r="N86" s="821"/>
      <c r="O86" s="821"/>
      <c r="P86" s="821"/>
      <c r="Q86" s="821"/>
      <c r="R86" s="634"/>
      <c r="S86" s="634"/>
      <c r="T86" s="634"/>
      <c r="U86" s="789"/>
      <c r="V86" s="789"/>
      <c r="W86" s="754"/>
      <c r="X86" s="754"/>
      <c r="Y86" s="754"/>
      <c r="Z86" s="754"/>
      <c r="AA86" s="1234"/>
      <c r="AB86" s="679"/>
      <c r="AC86" s="679"/>
      <c r="AD86" s="679"/>
      <c r="AE86" s="679"/>
      <c r="AF86" s="679"/>
      <c r="AG86" s="679"/>
      <c r="AH86" s="680"/>
      <c r="AI86" s="686"/>
      <c r="AJ86" s="680"/>
      <c r="AK86" s="682"/>
      <c r="AL86" s="682"/>
      <c r="AM86" s="637">
        <v>0.52083333333333304</v>
      </c>
      <c r="AN86" s="1095" t="s">
        <v>5666</v>
      </c>
      <c r="AO86" s="1095" t="s">
        <v>5666</v>
      </c>
      <c r="AP86" s="1095" t="s">
        <v>5666</v>
      </c>
      <c r="AQ86" s="1193"/>
      <c r="AR86" s="683" t="s">
        <v>5667</v>
      </c>
      <c r="AS86" s="1095" t="s">
        <v>5666</v>
      </c>
      <c r="AT86" s="1095" t="s">
        <v>5666</v>
      </c>
      <c r="AU86" s="1095" t="s">
        <v>5666</v>
      </c>
      <c r="AV86" s="1193"/>
      <c r="AW86" s="683" t="s">
        <v>5667</v>
      </c>
      <c r="AX86" s="634" t="e">
        <v>#VALUE!</v>
      </c>
      <c r="AY86" s="641" t="e">
        <v>#VALUE!</v>
      </c>
      <c r="AZ86" s="634" t="e">
        <v>#VALUE!</v>
      </c>
      <c r="BA86" s="636" t="e">
        <v>#VALUE!</v>
      </c>
      <c r="BB86" s="636" t="e">
        <v>#VALUE!</v>
      </c>
      <c r="BC86" s="639"/>
      <c r="BD86" s="639"/>
      <c r="BE86" s="639"/>
      <c r="BF86" s="639"/>
      <c r="BG86" s="1233"/>
      <c r="BH86" s="821"/>
      <c r="BI86" s="821"/>
      <c r="BJ86" s="821"/>
      <c r="BK86" s="821"/>
      <c r="BL86" s="821"/>
      <c r="BM86" s="821"/>
      <c r="BN86" s="639"/>
      <c r="BO86" s="635"/>
      <c r="BP86" s="639"/>
      <c r="BQ86" s="789"/>
      <c r="BR86" s="636" t="e">
        <v>#DIV/0!</v>
      </c>
      <c r="BS86" s="639"/>
      <c r="BT86" s="639"/>
      <c r="BU86" s="639"/>
      <c r="BV86" s="639"/>
      <c r="BW86" s="1233"/>
      <c r="BX86" s="1278"/>
      <c r="BY86" s="1278"/>
      <c r="BZ86" s="1278"/>
      <c r="CA86" s="1278"/>
      <c r="CB86" s="1278"/>
      <c r="CC86" s="1278"/>
      <c r="CD86" s="639"/>
      <c r="CE86" s="641"/>
      <c r="CF86" s="639"/>
      <c r="CG86" s="789"/>
      <c r="CH86" s="789"/>
      <c r="CI86" s="637" t="e">
        <v>#VALUE!</v>
      </c>
      <c r="CJ86" s="1140" t="s">
        <v>5666</v>
      </c>
      <c r="CK86" s="1140" t="s">
        <v>5666</v>
      </c>
      <c r="CL86" s="1140" t="s">
        <v>5666</v>
      </c>
      <c r="CM86" s="1193"/>
      <c r="CN86" s="633" t="s">
        <v>5667</v>
      </c>
      <c r="CO86" s="1095" t="s">
        <v>5666</v>
      </c>
      <c r="CP86" s="1095" t="s">
        <v>5666</v>
      </c>
      <c r="CQ86" s="1095" t="s">
        <v>5666</v>
      </c>
      <c r="CR86" s="1193"/>
      <c r="CS86" s="633" t="s">
        <v>5667</v>
      </c>
      <c r="CT86" s="639" t="e">
        <v>#VALUE!</v>
      </c>
      <c r="CU86" s="635" t="e">
        <v>#VALUE!</v>
      </c>
      <c r="CV86" s="639" t="e">
        <v>#VALUE!</v>
      </c>
      <c r="CW86" s="636" t="e">
        <v>#VALUE!</v>
      </c>
      <c r="CX86" s="636" t="e">
        <v>#VALUE!</v>
      </c>
      <c r="CY86" s="643" t="e">
        <v>#VALUE!</v>
      </c>
      <c r="CZ86" s="688" t="e">
        <v>#VALUE!</v>
      </c>
      <c r="DA86" s="645" t="e">
        <v>#VALUE!</v>
      </c>
      <c r="DB86" s="645" t="e">
        <v>#VALUE!</v>
      </c>
      <c r="DC86" s="589"/>
      <c r="DD86" s="646">
        <v>40</v>
      </c>
      <c r="DE86" s="647" t="e">
        <v>#VALUE!</v>
      </c>
      <c r="DF86" s="647" t="e">
        <v>#VALUE!</v>
      </c>
      <c r="DG86" s="595"/>
      <c r="DH86" s="595"/>
      <c r="DI86" s="648"/>
      <c r="DJ86" s="648"/>
      <c r="DK86" s="648"/>
      <c r="DL86" s="648"/>
      <c r="DM86" s="648"/>
      <c r="DN86" s="648"/>
      <c r="DO86" s="648"/>
      <c r="DP86" s="648"/>
      <c r="DQ86" s="912" t="e">
        <v>#REF!</v>
      </c>
    </row>
    <row r="87" spans="1:122" s="345" customFormat="1" hidden="1">
      <c r="A87" s="628">
        <v>6</v>
      </c>
      <c r="B87" s="629">
        <v>40</v>
      </c>
      <c r="C87" s="751"/>
      <c r="D87" s="690"/>
      <c r="E87" s="690"/>
      <c r="F87" s="690"/>
      <c r="G87" s="827"/>
      <c r="H87" s="827"/>
      <c r="I87" s="827"/>
      <c r="J87" s="827"/>
      <c r="K87" s="827"/>
      <c r="L87" s="821"/>
      <c r="M87" s="821"/>
      <c r="N87" s="821"/>
      <c r="O87" s="821"/>
      <c r="P87" s="821"/>
      <c r="Q87" s="821"/>
      <c r="R87" s="634"/>
      <c r="S87" s="634"/>
      <c r="T87" s="634"/>
      <c r="U87" s="789"/>
      <c r="V87" s="789"/>
      <c r="W87" s="754"/>
      <c r="X87" s="754"/>
      <c r="Y87" s="754"/>
      <c r="Z87" s="754"/>
      <c r="AA87" s="1234"/>
      <c r="AB87" s="679"/>
      <c r="AC87" s="679"/>
      <c r="AD87" s="679"/>
      <c r="AE87" s="679"/>
      <c r="AF87" s="679"/>
      <c r="AG87" s="679"/>
      <c r="AH87" s="680"/>
      <c r="AI87" s="686"/>
      <c r="AJ87" s="680"/>
      <c r="AK87" s="682"/>
      <c r="AL87" s="682"/>
      <c r="AM87" s="637">
        <v>0.52083333333333304</v>
      </c>
      <c r="AN87" s="1095" t="s">
        <v>5666</v>
      </c>
      <c r="AO87" s="1095" t="s">
        <v>5666</v>
      </c>
      <c r="AP87" s="1095" t="s">
        <v>5666</v>
      </c>
      <c r="AQ87" s="1193"/>
      <c r="AR87" s="683" t="s">
        <v>5667</v>
      </c>
      <c r="AS87" s="1095" t="s">
        <v>5666</v>
      </c>
      <c r="AT87" s="1095" t="s">
        <v>5666</v>
      </c>
      <c r="AU87" s="1095" t="s">
        <v>5666</v>
      </c>
      <c r="AV87" s="1193"/>
      <c r="AW87" s="683" t="s">
        <v>5667</v>
      </c>
      <c r="AX87" s="634" t="e">
        <v>#VALUE!</v>
      </c>
      <c r="AY87" s="641" t="e">
        <v>#VALUE!</v>
      </c>
      <c r="AZ87" s="634" t="e">
        <v>#VALUE!</v>
      </c>
      <c r="BA87" s="636" t="e">
        <v>#VALUE!</v>
      </c>
      <c r="BB87" s="636" t="e">
        <v>#VALUE!</v>
      </c>
      <c r="BC87" s="639"/>
      <c r="BD87" s="639"/>
      <c r="BE87" s="639"/>
      <c r="BF87" s="639"/>
      <c r="BG87" s="1233"/>
      <c r="BH87" s="821"/>
      <c r="BI87" s="821"/>
      <c r="BJ87" s="821"/>
      <c r="BK87" s="821"/>
      <c r="BL87" s="821"/>
      <c r="BM87" s="821"/>
      <c r="BN87" s="639"/>
      <c r="BO87" s="635"/>
      <c r="BP87" s="639"/>
      <c r="BQ87" s="789"/>
      <c r="BR87" s="636" t="e">
        <v>#DIV/0!</v>
      </c>
      <c r="BS87" s="639"/>
      <c r="BT87" s="639"/>
      <c r="BU87" s="639"/>
      <c r="BV87" s="639"/>
      <c r="BW87" s="1233"/>
      <c r="BX87" s="1278"/>
      <c r="BY87" s="1278"/>
      <c r="BZ87" s="1278"/>
      <c r="CA87" s="1278"/>
      <c r="CB87" s="1278"/>
      <c r="CC87" s="1278"/>
      <c r="CD87" s="639"/>
      <c r="CE87" s="641"/>
      <c r="CF87" s="639"/>
      <c r="CG87" s="789"/>
      <c r="CH87" s="789"/>
      <c r="CI87" s="637" t="e">
        <v>#VALUE!</v>
      </c>
      <c r="CJ87" s="1140" t="s">
        <v>5666</v>
      </c>
      <c r="CK87" s="1140" t="s">
        <v>5666</v>
      </c>
      <c r="CL87" s="1140" t="s">
        <v>5666</v>
      </c>
      <c r="CM87" s="1193"/>
      <c r="CN87" s="633" t="s">
        <v>5667</v>
      </c>
      <c r="CO87" s="1095" t="s">
        <v>5666</v>
      </c>
      <c r="CP87" s="1095" t="s">
        <v>5666</v>
      </c>
      <c r="CQ87" s="1095" t="s">
        <v>5666</v>
      </c>
      <c r="CR87" s="1193"/>
      <c r="CS87" s="633" t="s">
        <v>5667</v>
      </c>
      <c r="CT87" s="639" t="e">
        <v>#VALUE!</v>
      </c>
      <c r="CU87" s="635" t="e">
        <v>#VALUE!</v>
      </c>
      <c r="CV87" s="639" t="e">
        <v>#VALUE!</v>
      </c>
      <c r="CW87" s="636" t="e">
        <v>#VALUE!</v>
      </c>
      <c r="CX87" s="636" t="e">
        <v>#VALUE!</v>
      </c>
      <c r="CY87" s="643" t="e">
        <v>#VALUE!</v>
      </c>
      <c r="CZ87" s="688" t="e">
        <v>#VALUE!</v>
      </c>
      <c r="DA87" s="645" t="e">
        <v>#VALUE!</v>
      </c>
      <c r="DB87" s="645" t="e">
        <v>#VALUE!</v>
      </c>
      <c r="DC87" s="589"/>
      <c r="DD87" s="646">
        <v>40</v>
      </c>
      <c r="DE87" s="647" t="e">
        <v>#VALUE!</v>
      </c>
      <c r="DF87" s="647" t="e">
        <v>#VALUE!</v>
      </c>
      <c r="DG87" s="595"/>
      <c r="DH87" s="595"/>
      <c r="DI87" s="648"/>
      <c r="DJ87" s="648"/>
      <c r="DK87" s="648"/>
      <c r="DL87" s="648"/>
      <c r="DM87" s="648"/>
      <c r="DN87" s="648"/>
      <c r="DO87" s="648"/>
      <c r="DP87" s="648"/>
      <c r="DQ87" s="912" t="e">
        <v>#REF!</v>
      </c>
    </row>
    <row r="88" spans="1:122" s="345" customFormat="1" hidden="1">
      <c r="A88" s="628">
        <v>7</v>
      </c>
      <c r="B88" s="629">
        <v>40</v>
      </c>
      <c r="C88" s="751"/>
      <c r="D88" s="690"/>
      <c r="E88" s="690"/>
      <c r="F88" s="690"/>
      <c r="G88" s="827"/>
      <c r="H88" s="827"/>
      <c r="I88" s="827"/>
      <c r="J88" s="827"/>
      <c r="K88" s="827"/>
      <c r="L88" s="821"/>
      <c r="M88" s="821"/>
      <c r="N88" s="821"/>
      <c r="O88" s="821"/>
      <c r="P88" s="821"/>
      <c r="Q88" s="821"/>
      <c r="R88" s="634"/>
      <c r="S88" s="634"/>
      <c r="T88" s="634"/>
      <c r="U88" s="789"/>
      <c r="V88" s="789"/>
      <c r="W88" s="754"/>
      <c r="X88" s="754"/>
      <c r="Y88" s="754"/>
      <c r="Z88" s="754"/>
      <c r="AA88" s="1234"/>
      <c r="AB88" s="679"/>
      <c r="AC88" s="679"/>
      <c r="AD88" s="679"/>
      <c r="AE88" s="679"/>
      <c r="AF88" s="679"/>
      <c r="AG88" s="679"/>
      <c r="AH88" s="680"/>
      <c r="AI88" s="686"/>
      <c r="AJ88" s="680"/>
      <c r="AK88" s="682"/>
      <c r="AL88" s="682"/>
      <c r="AM88" s="637">
        <v>0.52083333333333304</v>
      </c>
      <c r="AN88" s="637"/>
      <c r="AO88" s="637"/>
      <c r="AP88" s="637"/>
      <c r="AQ88" s="1279"/>
      <c r="AR88" s="725"/>
      <c r="AS88" s="725"/>
      <c r="AT88" s="725"/>
      <c r="AU88" s="725"/>
      <c r="AV88" s="725"/>
      <c r="AW88" s="633"/>
      <c r="AX88" s="634">
        <v>-0.52083333333333304</v>
      </c>
      <c r="AY88" s="641">
        <v>0</v>
      </c>
      <c r="AZ88" s="634">
        <v>-0.52083333333333304</v>
      </c>
      <c r="BA88" s="636" t="e">
        <v>#NUM!</v>
      </c>
      <c r="BB88" s="636" t="e">
        <v>#NUM!</v>
      </c>
      <c r="BC88" s="639"/>
      <c r="BD88" s="639"/>
      <c r="BE88" s="639"/>
      <c r="BF88" s="639"/>
      <c r="BG88" s="1233"/>
      <c r="BH88" s="821"/>
      <c r="BI88" s="821"/>
      <c r="BJ88" s="821"/>
      <c r="BK88" s="821"/>
      <c r="BL88" s="821"/>
      <c r="BM88" s="821"/>
      <c r="BN88" s="639"/>
      <c r="BO88" s="635"/>
      <c r="BP88" s="639"/>
      <c r="BQ88" s="789"/>
      <c r="BR88" s="636" t="e">
        <v>#DIV/0!</v>
      </c>
      <c r="BS88" s="639"/>
      <c r="BT88" s="639"/>
      <c r="BU88" s="639"/>
      <c r="BV88" s="639"/>
      <c r="BW88" s="1233"/>
      <c r="BX88" s="1278"/>
      <c r="BY88" s="1278"/>
      <c r="BZ88" s="1278"/>
      <c r="CA88" s="1278"/>
      <c r="CB88" s="1278"/>
      <c r="CC88" s="1278"/>
      <c r="CD88" s="639"/>
      <c r="CE88" s="641"/>
      <c r="CF88" s="639"/>
      <c r="CG88" s="789"/>
      <c r="CH88" s="789"/>
      <c r="CI88" s="637">
        <v>2.0833333333333332E-2</v>
      </c>
      <c r="CJ88" s="637"/>
      <c r="CK88" s="637"/>
      <c r="CL88" s="637"/>
      <c r="CM88" s="1193"/>
      <c r="CN88" s="633"/>
      <c r="CO88" s="633"/>
      <c r="CP88" s="633"/>
      <c r="CQ88" s="633"/>
      <c r="CR88" s="1193"/>
      <c r="CS88" s="633"/>
      <c r="CT88" s="639">
        <v>-2.0833333333333332E-2</v>
      </c>
      <c r="CU88" s="635">
        <v>0</v>
      </c>
      <c r="CV88" s="639">
        <v>-2.0833333333333332E-2</v>
      </c>
      <c r="CW88" s="636" t="e">
        <v>#NUM!</v>
      </c>
      <c r="CX88" s="636" t="e">
        <v>#NUM!</v>
      </c>
      <c r="CY88" s="643" t="e">
        <v>#NUM!</v>
      </c>
      <c r="CZ88" s="688" t="e">
        <v>#NUM!</v>
      </c>
      <c r="DA88" s="645">
        <v>-0.52083333333333304</v>
      </c>
      <c r="DB88" s="645">
        <v>-0.52083333333333304</v>
      </c>
      <c r="DC88" s="589"/>
      <c r="DD88" s="646">
        <v>40</v>
      </c>
      <c r="DE88" s="647" t="e">
        <v>#NUM!</v>
      </c>
      <c r="DF88" s="647" t="e">
        <v>#NUM!</v>
      </c>
      <c r="DG88" s="595"/>
      <c r="DH88" s="595"/>
      <c r="DI88" s="648"/>
      <c r="DJ88" s="648"/>
      <c r="DK88" s="648"/>
      <c r="DL88" s="648"/>
      <c r="DM88" s="648"/>
      <c r="DN88" s="648"/>
      <c r="DO88" s="648"/>
      <c r="DP88" s="648"/>
      <c r="DQ88" s="912" t="e">
        <v>#REF!</v>
      </c>
    </row>
    <row r="89" spans="1:122" s="345" customFormat="1" hidden="1">
      <c r="A89" s="628">
        <v>8</v>
      </c>
      <c r="B89" s="629">
        <v>40</v>
      </c>
      <c r="C89" s="751"/>
      <c r="D89" s="690"/>
      <c r="E89" s="690"/>
      <c r="F89" s="690"/>
      <c r="G89" s="827"/>
      <c r="H89" s="827"/>
      <c r="I89" s="827"/>
      <c r="J89" s="827"/>
      <c r="K89" s="827"/>
      <c r="L89" s="821"/>
      <c r="M89" s="821"/>
      <c r="N89" s="821"/>
      <c r="O89" s="821"/>
      <c r="P89" s="821"/>
      <c r="Q89" s="821"/>
      <c r="R89" s="634"/>
      <c r="S89" s="634"/>
      <c r="T89" s="634"/>
      <c r="U89" s="789"/>
      <c r="V89" s="789"/>
      <c r="W89" s="754"/>
      <c r="X89" s="754"/>
      <c r="Y89" s="754"/>
      <c r="Z89" s="754"/>
      <c r="AA89" s="1234"/>
      <c r="AB89" s="679"/>
      <c r="AC89" s="679"/>
      <c r="AD89" s="679"/>
      <c r="AE89" s="679"/>
      <c r="AF89" s="679"/>
      <c r="AG89" s="679"/>
      <c r="AH89" s="680"/>
      <c r="AI89" s="686"/>
      <c r="AJ89" s="680"/>
      <c r="AK89" s="682"/>
      <c r="AL89" s="682"/>
      <c r="AM89" s="637">
        <v>0.52083333333333304</v>
      </c>
      <c r="AN89" s="637"/>
      <c r="AO89" s="637"/>
      <c r="AP89" s="637"/>
      <c r="AQ89" s="1279"/>
      <c r="AR89" s="725"/>
      <c r="AS89" s="725"/>
      <c r="AT89" s="725"/>
      <c r="AU89" s="725"/>
      <c r="AV89" s="725"/>
      <c r="AW89" s="633"/>
      <c r="AX89" s="634">
        <v>-0.52083333333333304</v>
      </c>
      <c r="AY89" s="641">
        <v>0</v>
      </c>
      <c r="AZ89" s="634">
        <v>-0.52083333333333304</v>
      </c>
      <c r="BA89" s="636" t="e">
        <v>#NUM!</v>
      </c>
      <c r="BB89" s="636" t="e">
        <v>#NUM!</v>
      </c>
      <c r="BC89" s="639"/>
      <c r="BD89" s="639"/>
      <c r="BE89" s="639"/>
      <c r="BF89" s="639"/>
      <c r="BG89" s="1233"/>
      <c r="BH89" s="821"/>
      <c r="BI89" s="821"/>
      <c r="BJ89" s="821"/>
      <c r="BK89" s="821"/>
      <c r="BL89" s="821"/>
      <c r="BM89" s="821"/>
      <c r="BN89" s="639"/>
      <c r="BO89" s="635"/>
      <c r="BP89" s="639"/>
      <c r="BQ89" s="789"/>
      <c r="BR89" s="636" t="e">
        <v>#DIV/0!</v>
      </c>
      <c r="BS89" s="639"/>
      <c r="BT89" s="639"/>
      <c r="BU89" s="639"/>
      <c r="BV89" s="639"/>
      <c r="BW89" s="1233"/>
      <c r="BX89" s="1278"/>
      <c r="BY89" s="1278"/>
      <c r="BZ89" s="1278"/>
      <c r="CA89" s="1278"/>
      <c r="CB89" s="1278"/>
      <c r="CC89" s="1278"/>
      <c r="CD89" s="639"/>
      <c r="CE89" s="641"/>
      <c r="CF89" s="639"/>
      <c r="CG89" s="789"/>
      <c r="CH89" s="789"/>
      <c r="CI89" s="637">
        <v>2.0833333333333332E-2</v>
      </c>
      <c r="CJ89" s="637"/>
      <c r="CK89" s="637"/>
      <c r="CL89" s="637"/>
      <c r="CM89" s="1193"/>
      <c r="CN89" s="633"/>
      <c r="CO89" s="633"/>
      <c r="CP89" s="633"/>
      <c r="CQ89" s="633"/>
      <c r="CR89" s="1193"/>
      <c r="CS89" s="633"/>
      <c r="CT89" s="639">
        <v>-2.0833333333333332E-2</v>
      </c>
      <c r="CU89" s="635">
        <v>0</v>
      </c>
      <c r="CV89" s="639">
        <v>-2.0833333333333332E-2</v>
      </c>
      <c r="CW89" s="636" t="e">
        <v>#NUM!</v>
      </c>
      <c r="CX89" s="636" t="e">
        <v>#NUM!</v>
      </c>
      <c r="CY89" s="643" t="e">
        <v>#NUM!</v>
      </c>
      <c r="CZ89" s="688" t="e">
        <v>#NUM!</v>
      </c>
      <c r="DA89" s="645">
        <v>-0.52083333333333304</v>
      </c>
      <c r="DB89" s="645">
        <v>-0.52083333333333304</v>
      </c>
      <c r="DC89" s="589"/>
      <c r="DD89" s="646">
        <v>40</v>
      </c>
      <c r="DE89" s="647" t="e">
        <v>#NUM!</v>
      </c>
      <c r="DF89" s="647" t="e">
        <v>#NUM!</v>
      </c>
      <c r="DG89" s="595"/>
      <c r="DH89" s="595"/>
      <c r="DI89" s="648"/>
      <c r="DJ89" s="648"/>
      <c r="DK89" s="648"/>
      <c r="DL89" s="648"/>
      <c r="DM89" s="648"/>
      <c r="DN89" s="648"/>
      <c r="DO89" s="648"/>
      <c r="DP89" s="648"/>
      <c r="DQ89" s="912" t="e">
        <v>#REF!</v>
      </c>
    </row>
    <row r="90" spans="1:122" s="345" customFormat="1" hidden="1">
      <c r="A90" s="628">
        <v>9</v>
      </c>
      <c r="B90" s="629">
        <v>40</v>
      </c>
      <c r="C90" s="751"/>
      <c r="D90" s="690"/>
      <c r="E90" s="690"/>
      <c r="F90" s="690"/>
      <c r="G90" s="827"/>
      <c r="H90" s="827"/>
      <c r="I90" s="827"/>
      <c r="J90" s="827"/>
      <c r="K90" s="827"/>
      <c r="L90" s="821"/>
      <c r="M90" s="821"/>
      <c r="N90" s="821"/>
      <c r="O90" s="821"/>
      <c r="P90" s="821"/>
      <c r="Q90" s="821"/>
      <c r="R90" s="634"/>
      <c r="S90" s="634"/>
      <c r="T90" s="634"/>
      <c r="U90" s="789"/>
      <c r="V90" s="789"/>
      <c r="W90" s="754"/>
      <c r="X90" s="754"/>
      <c r="Y90" s="754"/>
      <c r="Z90" s="754"/>
      <c r="AA90" s="1234"/>
      <c r="AB90" s="679"/>
      <c r="AC90" s="679"/>
      <c r="AD90" s="679"/>
      <c r="AE90" s="679"/>
      <c r="AF90" s="679"/>
      <c r="AG90" s="679"/>
      <c r="AH90" s="680"/>
      <c r="AI90" s="686"/>
      <c r="AJ90" s="680"/>
      <c r="AK90" s="682"/>
      <c r="AL90" s="682"/>
      <c r="AM90" s="637">
        <v>0.52083333333333304</v>
      </c>
      <c r="AN90" s="637"/>
      <c r="AO90" s="637"/>
      <c r="AP90" s="637"/>
      <c r="AQ90" s="1279"/>
      <c r="AR90" s="725"/>
      <c r="AS90" s="725"/>
      <c r="AT90" s="725"/>
      <c r="AU90" s="725"/>
      <c r="AV90" s="725"/>
      <c r="AW90" s="633"/>
      <c r="AX90" s="634">
        <v>-0.52083333333333304</v>
      </c>
      <c r="AY90" s="641">
        <v>0</v>
      </c>
      <c r="AZ90" s="634">
        <v>-0.52083333333333304</v>
      </c>
      <c r="BA90" s="636" t="e">
        <v>#NUM!</v>
      </c>
      <c r="BB90" s="636" t="e">
        <v>#NUM!</v>
      </c>
      <c r="BC90" s="639"/>
      <c r="BD90" s="639"/>
      <c r="BE90" s="639"/>
      <c r="BF90" s="639"/>
      <c r="BG90" s="1233"/>
      <c r="BH90" s="821"/>
      <c r="BI90" s="821"/>
      <c r="BJ90" s="821"/>
      <c r="BK90" s="821"/>
      <c r="BL90" s="821"/>
      <c r="BM90" s="821"/>
      <c r="BN90" s="639"/>
      <c r="BO90" s="635"/>
      <c r="BP90" s="639"/>
      <c r="BQ90" s="789"/>
      <c r="BR90" s="636" t="e">
        <v>#DIV/0!</v>
      </c>
      <c r="BS90" s="639"/>
      <c r="BT90" s="639"/>
      <c r="BU90" s="639"/>
      <c r="BV90" s="639"/>
      <c r="BW90" s="1233"/>
      <c r="BX90" s="1278"/>
      <c r="BY90" s="1278"/>
      <c r="BZ90" s="1278"/>
      <c r="CA90" s="1278"/>
      <c r="CB90" s="1278"/>
      <c r="CC90" s="1278"/>
      <c r="CD90" s="639"/>
      <c r="CE90" s="641"/>
      <c r="CF90" s="639"/>
      <c r="CG90" s="789"/>
      <c r="CH90" s="789"/>
      <c r="CI90" s="637">
        <v>2.0833333333333332E-2</v>
      </c>
      <c r="CJ90" s="637"/>
      <c r="CK90" s="637"/>
      <c r="CL90" s="637"/>
      <c r="CM90" s="1193"/>
      <c r="CN90" s="633"/>
      <c r="CO90" s="633"/>
      <c r="CP90" s="633"/>
      <c r="CQ90" s="633"/>
      <c r="CR90" s="1193"/>
      <c r="CS90" s="633"/>
      <c r="CT90" s="639">
        <v>-2.0833333333333332E-2</v>
      </c>
      <c r="CU90" s="635">
        <v>0</v>
      </c>
      <c r="CV90" s="639">
        <v>-2.0833333333333332E-2</v>
      </c>
      <c r="CW90" s="636" t="e">
        <v>#NUM!</v>
      </c>
      <c r="CX90" s="636" t="e">
        <v>#NUM!</v>
      </c>
      <c r="CY90" s="643" t="e">
        <v>#NUM!</v>
      </c>
      <c r="CZ90" s="688" t="e">
        <v>#NUM!</v>
      </c>
      <c r="DA90" s="645">
        <v>-0.52083333333333304</v>
      </c>
      <c r="DB90" s="645">
        <v>-0.52083333333333304</v>
      </c>
      <c r="DC90" s="589"/>
      <c r="DD90" s="646">
        <v>40</v>
      </c>
      <c r="DE90" s="647" t="e">
        <v>#NUM!</v>
      </c>
      <c r="DF90" s="647" t="e">
        <v>#NUM!</v>
      </c>
      <c r="DG90" s="595"/>
      <c r="DH90" s="595"/>
      <c r="DI90" s="648"/>
      <c r="DJ90" s="648"/>
      <c r="DK90" s="648"/>
      <c r="DL90" s="648"/>
      <c r="DM90" s="648"/>
      <c r="DN90" s="648"/>
      <c r="DO90" s="648"/>
      <c r="DP90" s="648"/>
      <c r="DQ90" s="912" t="e">
        <v>#REF!</v>
      </c>
    </row>
    <row r="91" spans="1:122" s="345" customFormat="1" hidden="1">
      <c r="A91" s="628">
        <v>10</v>
      </c>
      <c r="B91" s="629">
        <v>40</v>
      </c>
      <c r="C91" s="751"/>
      <c r="D91" s="1280"/>
      <c r="E91" s="1280"/>
      <c r="F91" s="1280"/>
      <c r="G91" s="1281"/>
      <c r="H91" s="1281"/>
      <c r="I91" s="1281"/>
      <c r="J91" s="1281"/>
      <c r="K91" s="1281"/>
      <c r="L91" s="1282"/>
      <c r="M91" s="1282"/>
      <c r="N91" s="1282"/>
      <c r="O91" s="1282"/>
      <c r="P91" s="1282"/>
      <c r="Q91" s="1282"/>
      <c r="R91" s="1283"/>
      <c r="S91" s="1283"/>
      <c r="T91" s="1283"/>
      <c r="U91" s="1284"/>
      <c r="V91" s="1284"/>
      <c r="W91" s="1285"/>
      <c r="X91" s="1285"/>
      <c r="Y91" s="1285"/>
      <c r="Z91" s="1285"/>
      <c r="AA91" s="1286"/>
      <c r="AB91" s="1287"/>
      <c r="AC91" s="1287"/>
      <c r="AD91" s="1287"/>
      <c r="AE91" s="1287"/>
      <c r="AF91" s="1287"/>
      <c r="AG91" s="1287"/>
      <c r="AH91" s="1288"/>
      <c r="AI91" s="1289"/>
      <c r="AJ91" s="1288"/>
      <c r="AK91" s="1290"/>
      <c r="AL91" s="1290"/>
      <c r="AM91" s="1291">
        <v>0.52083333333333304</v>
      </c>
      <c r="AN91" s="1291"/>
      <c r="AO91" s="1291"/>
      <c r="AP91" s="1291"/>
      <c r="AQ91" s="1292"/>
      <c r="AR91" s="1293"/>
      <c r="AS91" s="1293"/>
      <c r="AT91" s="1293"/>
      <c r="AU91" s="1293"/>
      <c r="AV91" s="1293"/>
      <c r="AW91" s="1217"/>
      <c r="AX91" s="1283">
        <v>-0.52083333333333304</v>
      </c>
      <c r="AY91" s="1294">
        <v>0</v>
      </c>
      <c r="AZ91" s="1283">
        <v>-0.52083333333333304</v>
      </c>
      <c r="BA91" s="1220" t="e">
        <v>#NUM!</v>
      </c>
      <c r="BB91" s="1220" t="e">
        <v>#NUM!</v>
      </c>
      <c r="BC91" s="1218"/>
      <c r="BD91" s="1218"/>
      <c r="BE91" s="1218"/>
      <c r="BF91" s="1218"/>
      <c r="BG91" s="1295"/>
      <c r="BH91" s="1282"/>
      <c r="BI91" s="1282"/>
      <c r="BJ91" s="1282"/>
      <c r="BK91" s="1282"/>
      <c r="BL91" s="1282"/>
      <c r="BM91" s="1282"/>
      <c r="BN91" s="1218"/>
      <c r="BO91" s="1219"/>
      <c r="BP91" s="1218"/>
      <c r="BQ91" s="1284"/>
      <c r="BR91" s="636" t="e">
        <v>#DIV/0!</v>
      </c>
      <c r="BS91" s="1218"/>
      <c r="BT91" s="1218"/>
      <c r="BU91" s="1218"/>
      <c r="BV91" s="1218"/>
      <c r="BW91" s="1295"/>
      <c r="BX91" s="1296"/>
      <c r="BY91" s="1296"/>
      <c r="BZ91" s="1296"/>
      <c r="CA91" s="1296"/>
      <c r="CB91" s="1296"/>
      <c r="CC91" s="1296"/>
      <c r="CD91" s="1218"/>
      <c r="CE91" s="1294"/>
      <c r="CF91" s="1218"/>
      <c r="CG91" s="1284"/>
      <c r="CH91" s="1284"/>
      <c r="CI91" s="1291">
        <v>2.0833333333333332E-2</v>
      </c>
      <c r="CJ91" s="1291"/>
      <c r="CK91" s="1291"/>
      <c r="CL91" s="1291"/>
      <c r="CM91" s="1216"/>
      <c r="CN91" s="1217"/>
      <c r="CO91" s="1217"/>
      <c r="CP91" s="1217"/>
      <c r="CQ91" s="1217"/>
      <c r="CR91" s="1216"/>
      <c r="CS91" s="1217"/>
      <c r="CT91" s="1218">
        <v>-2.0833333333333332E-2</v>
      </c>
      <c r="CU91" s="1219">
        <v>0</v>
      </c>
      <c r="CV91" s="1218">
        <v>-2.0833333333333332E-2</v>
      </c>
      <c r="CW91" s="1220" t="e">
        <v>#NUM!</v>
      </c>
      <c r="CX91" s="1220" t="e">
        <v>#NUM!</v>
      </c>
      <c r="CY91" s="1297" t="e">
        <v>#NUM!</v>
      </c>
      <c r="CZ91" s="1221" t="e">
        <v>#NUM!</v>
      </c>
      <c r="DA91" s="645">
        <v>-0.52083333333333304</v>
      </c>
      <c r="DB91" s="645">
        <v>-0.52083333333333304</v>
      </c>
      <c r="DC91" s="1222"/>
      <c r="DD91" s="1223">
        <v>40</v>
      </c>
      <c r="DE91" s="1224" t="e">
        <v>#NUM!</v>
      </c>
      <c r="DF91" s="1224" t="e">
        <v>#NUM!</v>
      </c>
      <c r="DG91" s="1225"/>
      <c r="DH91" s="1225"/>
      <c r="DI91" s="1226"/>
      <c r="DJ91" s="1226"/>
      <c r="DK91" s="1226"/>
      <c r="DL91" s="1226"/>
      <c r="DM91" s="1226"/>
      <c r="DN91" s="1226"/>
      <c r="DO91" s="1226"/>
      <c r="DP91" s="1226"/>
      <c r="DQ91" s="912" t="e">
        <v>#REF!</v>
      </c>
    </row>
    <row r="92" spans="1:122">
      <c r="A92" s="1565" t="s">
        <v>61</v>
      </c>
      <c r="B92" s="1566"/>
      <c r="C92" s="1298">
        <v>39</v>
      </c>
      <c r="D92" s="1299"/>
      <c r="E92" s="1300"/>
      <c r="F92" s="1300"/>
      <c r="G92" s="1301"/>
      <c r="H92" s="1301"/>
      <c r="I92" s="1301"/>
      <c r="J92" s="1301"/>
      <c r="K92" s="1301"/>
      <c r="L92" s="1302"/>
      <c r="M92" s="1302"/>
      <c r="N92" s="1302"/>
      <c r="O92" s="1302"/>
      <c r="P92" s="1302"/>
      <c r="Q92" s="1302"/>
      <c r="R92" s="1303"/>
      <c r="S92" s="1303"/>
      <c r="T92" s="1303"/>
      <c r="U92" s="1303"/>
      <c r="V92" s="1303"/>
      <c r="W92" s="1303"/>
      <c r="X92" s="1303"/>
      <c r="Y92" s="1303"/>
      <c r="Z92" s="1303"/>
      <c r="AA92" s="1304"/>
      <c r="AB92" s="1304"/>
      <c r="AC92" s="1304"/>
      <c r="AD92" s="1304"/>
      <c r="AE92" s="1304"/>
      <c r="AF92" s="1304"/>
      <c r="AG92" s="1304"/>
      <c r="AH92" s="1303"/>
      <c r="AI92" s="1303"/>
      <c r="AJ92" s="1303"/>
      <c r="AK92" s="1303"/>
      <c r="AL92" s="1303"/>
      <c r="AM92" s="1303"/>
      <c r="AN92" s="1303"/>
      <c r="AO92" s="1303"/>
      <c r="AP92" s="1303"/>
      <c r="AQ92" s="1304"/>
      <c r="AR92" s="1304"/>
      <c r="AS92" s="1304"/>
      <c r="AT92" s="1304"/>
      <c r="AU92" s="1304"/>
      <c r="AV92" s="1304"/>
      <c r="AW92" s="1304"/>
      <c r="AX92" s="1303"/>
      <c r="AY92" s="1303"/>
      <c r="AZ92" s="1303"/>
      <c r="BA92" s="1303"/>
      <c r="BB92" s="1303"/>
      <c r="BC92" s="1303"/>
      <c r="BD92" s="1303"/>
      <c r="BE92" s="1303"/>
      <c r="BF92" s="1303"/>
      <c r="BG92" s="1304"/>
      <c r="BH92" s="1304"/>
      <c r="BI92" s="1304"/>
      <c r="BJ92" s="1304"/>
      <c r="BK92" s="1304"/>
      <c r="BL92" s="1304"/>
      <c r="BM92" s="1304"/>
      <c r="BN92" s="1303"/>
      <c r="BO92" s="1303"/>
      <c r="BP92" s="1303"/>
      <c r="BQ92" s="1303"/>
      <c r="BR92" s="1303"/>
      <c r="BS92" s="1303"/>
      <c r="BT92" s="1303"/>
      <c r="BU92" s="1303"/>
      <c r="BV92" s="1303"/>
      <c r="BW92" s="1304"/>
      <c r="BX92" s="1304"/>
      <c r="BY92" s="1304"/>
      <c r="BZ92" s="1304"/>
      <c r="CA92" s="1304"/>
      <c r="CB92" s="1304"/>
      <c r="CC92" s="1304"/>
      <c r="CD92" s="1303"/>
      <c r="CE92" s="1303"/>
      <c r="CF92" s="1303"/>
      <c r="CG92" s="1303"/>
      <c r="CH92" s="1303"/>
      <c r="CI92" s="1303"/>
      <c r="CJ92" s="1303"/>
      <c r="CK92" s="1303"/>
      <c r="CL92" s="1303"/>
      <c r="CM92" s="1305"/>
      <c r="CN92" s="505"/>
      <c r="CO92" s="505"/>
      <c r="CP92" s="505"/>
      <c r="CQ92" s="505"/>
      <c r="CR92" s="1305"/>
      <c r="CS92" s="505"/>
      <c r="CT92" s="1303"/>
      <c r="CU92" s="1303"/>
      <c r="CV92" s="1303"/>
      <c r="CW92" s="1303"/>
      <c r="CX92" s="1303"/>
      <c r="CY92" s="1303"/>
      <c r="CZ92" s="1303"/>
      <c r="DA92" s="1306"/>
      <c r="DB92" s="1306"/>
      <c r="DC92" s="1307"/>
      <c r="DD92" s="1307"/>
      <c r="DE92" s="1307"/>
      <c r="DF92" s="1307"/>
      <c r="DG92" s="1307"/>
      <c r="DH92" s="1307"/>
      <c r="DI92" s="1308"/>
      <c r="DJ92" s="1307"/>
      <c r="DK92" s="1307"/>
      <c r="DL92" s="1307"/>
      <c r="DM92" s="1307"/>
      <c r="DN92" s="1307"/>
      <c r="DO92" s="1307"/>
      <c r="DP92" s="1307"/>
      <c r="DQ92" s="1307"/>
    </row>
    <row r="93" spans="1:122">
      <c r="A93" s="1565" t="s">
        <v>62</v>
      </c>
      <c r="B93" s="1566"/>
      <c r="C93" s="1309">
        <v>33</v>
      </c>
      <c r="D93" s="1299"/>
      <c r="E93" s="1300"/>
      <c r="F93" s="1300"/>
      <c r="G93" s="1301"/>
      <c r="H93" s="1301"/>
      <c r="I93" s="1301"/>
      <c r="J93" s="1301"/>
      <c r="K93" s="1301"/>
      <c r="L93" s="1302"/>
      <c r="M93" s="1302"/>
      <c r="N93" s="1302"/>
      <c r="O93" s="1302"/>
      <c r="P93" s="1302"/>
      <c r="Q93" s="1302"/>
      <c r="R93" s="1303"/>
      <c r="S93" s="1303"/>
      <c r="T93" s="1303"/>
      <c r="U93" s="1303"/>
      <c r="V93" s="1303"/>
      <c r="W93" s="1303"/>
      <c r="X93" s="1303"/>
      <c r="Y93" s="1303"/>
      <c r="Z93" s="1303"/>
      <c r="AA93" s="1304"/>
      <c r="AB93" s="1304"/>
      <c r="AC93" s="1304"/>
      <c r="AD93" s="1304"/>
      <c r="AE93" s="1304"/>
      <c r="AF93" s="1304"/>
      <c r="AG93" s="1304"/>
      <c r="AH93" s="1303"/>
      <c r="AI93" s="1303"/>
      <c r="AJ93" s="1303"/>
      <c r="AK93" s="1303"/>
      <c r="AL93" s="1303"/>
      <c r="AM93" s="1303"/>
      <c r="AN93" s="1303"/>
      <c r="AO93" s="1303"/>
      <c r="AP93" s="1303"/>
      <c r="AQ93" s="1304"/>
      <c r="AR93" s="1304"/>
      <c r="AS93" s="1304"/>
      <c r="AT93" s="1304"/>
      <c r="AU93" s="1304"/>
      <c r="AV93" s="1304"/>
      <c r="AW93" s="1304"/>
      <c r="AX93" s="1303"/>
      <c r="AY93" s="1303"/>
      <c r="AZ93" s="1303"/>
      <c r="BA93" s="1303"/>
      <c r="BB93" s="1303"/>
      <c r="BC93" s="1303"/>
      <c r="BD93" s="1303"/>
      <c r="BE93" s="1303"/>
      <c r="BF93" s="1303"/>
      <c r="BG93" s="1304"/>
      <c r="BH93" s="1304"/>
      <c r="BI93" s="1304"/>
      <c r="BJ93" s="1304"/>
      <c r="BK93" s="1304"/>
      <c r="BL93" s="1304"/>
      <c r="BM93" s="1304"/>
      <c r="BN93" s="1303"/>
      <c r="BO93" s="1303"/>
      <c r="BP93" s="1303"/>
      <c r="BQ93" s="1303"/>
      <c r="BR93" s="1303"/>
      <c r="BS93" s="1303"/>
      <c r="BT93" s="1303"/>
      <c r="BU93" s="1303"/>
      <c r="BV93" s="1303"/>
      <c r="BW93" s="1304"/>
      <c r="BX93" s="1304"/>
      <c r="BY93" s="1304"/>
      <c r="BZ93" s="1304"/>
      <c r="CA93" s="1304"/>
      <c r="CB93" s="1304"/>
      <c r="CC93" s="1304"/>
      <c r="CD93" s="1303"/>
      <c r="CE93" s="1303"/>
      <c r="CF93" s="1303"/>
      <c r="CG93" s="1303"/>
      <c r="CH93" s="1303"/>
      <c r="CI93" s="1303"/>
      <c r="CJ93" s="1303"/>
      <c r="CK93" s="1303"/>
      <c r="CL93" s="1303"/>
      <c r="CM93" s="1305"/>
      <c r="CN93" s="505"/>
      <c r="CO93" s="505"/>
      <c r="CP93" s="505"/>
      <c r="CQ93" s="505"/>
      <c r="CR93" s="1305"/>
      <c r="CS93" s="505"/>
      <c r="CT93" s="1303"/>
      <c r="CU93" s="1303"/>
      <c r="CV93" s="1303"/>
      <c r="CW93" s="1303"/>
      <c r="CX93" s="1303"/>
      <c r="CY93" s="1303"/>
      <c r="CZ93" s="1303"/>
      <c r="DA93" s="1306"/>
      <c r="DB93" s="1306"/>
      <c r="DC93" s="1307"/>
      <c r="DD93" s="1307"/>
      <c r="DE93" s="1307"/>
      <c r="DF93" s="1307"/>
      <c r="DG93" s="1307"/>
      <c r="DH93" s="1307"/>
      <c r="DI93" s="1308"/>
      <c r="DJ93" s="1307"/>
      <c r="DK93" s="1307"/>
      <c r="DL93" s="1307"/>
      <c r="DM93" s="1307"/>
      <c r="DN93" s="1307"/>
      <c r="DO93" s="1307"/>
      <c r="DP93" s="1307"/>
      <c r="DQ93" s="1307"/>
    </row>
    <row r="94" spans="1:122" ht="13.5" thickBot="1">
      <c r="A94" s="1567" t="s">
        <v>63</v>
      </c>
      <c r="B94" s="1568"/>
      <c r="C94" s="1310">
        <v>0.15384615384615385</v>
      </c>
      <c r="D94" s="1311"/>
      <c r="E94" s="1300"/>
      <c r="F94" s="1300"/>
      <c r="G94" s="1301"/>
      <c r="H94" s="1301"/>
      <c r="I94" s="1301"/>
      <c r="J94" s="1301"/>
      <c r="K94" s="1301"/>
      <c r="L94" s="1302"/>
      <c r="M94" s="1302"/>
      <c r="N94" s="1302"/>
      <c r="O94" s="1302"/>
      <c r="P94" s="1302"/>
      <c r="Q94" s="1302"/>
      <c r="R94" s="1303"/>
      <c r="S94" s="1303"/>
      <c r="T94" s="1303"/>
      <c r="U94" s="1303"/>
      <c r="V94" s="1303"/>
      <c r="W94" s="1303"/>
      <c r="X94" s="1303"/>
      <c r="Y94" s="1303"/>
      <c r="Z94" s="1303"/>
      <c r="AA94" s="1304"/>
      <c r="AB94" s="1304"/>
      <c r="AC94" s="1304"/>
      <c r="AD94" s="1304"/>
      <c r="AE94" s="1304"/>
      <c r="AF94" s="1304"/>
      <c r="AG94" s="1304"/>
      <c r="AH94" s="1303"/>
      <c r="AI94" s="1303"/>
      <c r="AJ94" s="1303"/>
      <c r="AK94" s="1303"/>
      <c r="AL94" s="1303"/>
      <c r="AM94" s="1303"/>
      <c r="AN94" s="1303"/>
      <c r="AO94" s="1303"/>
      <c r="AP94" s="1303"/>
      <c r="AQ94" s="1304"/>
      <c r="AR94" s="1304"/>
      <c r="AS94" s="1304"/>
      <c r="AT94" s="1304"/>
      <c r="AU94" s="1304"/>
      <c r="AV94" s="1304"/>
      <c r="AW94" s="1304"/>
      <c r="AX94" s="1303"/>
      <c r="AY94" s="1303"/>
      <c r="AZ94" s="1303"/>
      <c r="BA94" s="1303"/>
      <c r="BB94" s="1303"/>
      <c r="BC94" s="1303"/>
      <c r="BD94" s="1303"/>
      <c r="BE94" s="1303"/>
      <c r="BF94" s="1303"/>
      <c r="BG94" s="1304"/>
      <c r="BH94" s="1304"/>
      <c r="BI94" s="1304"/>
      <c r="BJ94" s="1304"/>
      <c r="BK94" s="1304"/>
      <c r="BL94" s="1304"/>
      <c r="BM94" s="1304"/>
      <c r="BN94" s="1303"/>
      <c r="BO94" s="1303"/>
      <c r="BP94" s="1303"/>
      <c r="BQ94" s="1303"/>
      <c r="BR94" s="1303"/>
      <c r="BS94" s="1303"/>
      <c r="BT94" s="1303"/>
      <c r="BU94" s="1303"/>
      <c r="BV94" s="1303"/>
      <c r="BW94" s="1304"/>
      <c r="BX94" s="1304"/>
      <c r="BY94" s="1304"/>
      <c r="BZ94" s="1304"/>
      <c r="CA94" s="1304"/>
      <c r="CB94" s="1304"/>
      <c r="CC94" s="1304"/>
      <c r="CD94" s="1303"/>
      <c r="CE94" s="1303"/>
      <c r="CF94" s="1303"/>
      <c r="CG94" s="1303"/>
      <c r="CH94" s="1303"/>
      <c r="CI94" s="1303"/>
      <c r="CJ94" s="1303"/>
      <c r="CK94" s="1303"/>
      <c r="CL94" s="1303"/>
      <c r="CM94" s="1305"/>
      <c r="CN94" s="505"/>
      <c r="CO94" s="505"/>
      <c r="CP94" s="505"/>
      <c r="CQ94" s="505"/>
      <c r="CR94" s="1305"/>
      <c r="CS94" s="505"/>
      <c r="CT94" s="1303"/>
      <c r="CU94" s="1303"/>
      <c r="CV94" s="1303"/>
      <c r="CW94" s="1303"/>
      <c r="CX94" s="1303"/>
      <c r="CY94" s="1303"/>
      <c r="CZ94" s="1303"/>
      <c r="DA94" s="1306"/>
      <c r="DB94" s="1306"/>
      <c r="DC94" s="1307"/>
      <c r="DD94" s="1307"/>
      <c r="DE94" s="1307"/>
      <c r="DF94" s="1307"/>
      <c r="DG94" s="1307"/>
      <c r="DH94" s="1307"/>
      <c r="DI94" s="1308"/>
      <c r="DJ94" s="1307"/>
      <c r="DK94" s="1307"/>
      <c r="DL94" s="1307"/>
      <c r="DM94" s="1307"/>
      <c r="DN94" s="1307"/>
      <c r="DO94" s="1307"/>
      <c r="DP94" s="1307"/>
      <c r="DQ94" s="1307"/>
      <c r="DR94" s="574"/>
    </row>
    <row r="95" spans="1:122">
      <c r="B95" s="422"/>
    </row>
    <row r="96" spans="1:122">
      <c r="A96" s="1312" t="s">
        <v>5395</v>
      </c>
      <c r="B96" s="1312"/>
      <c r="C96" s="1313"/>
      <c r="D96" s="1314"/>
      <c r="E96" s="1314"/>
      <c r="F96" s="1314"/>
      <c r="G96" s="1315"/>
      <c r="H96" s="1315"/>
      <c r="I96" s="1315"/>
      <c r="J96" s="1315"/>
      <c r="K96" s="1315"/>
      <c r="L96" s="1316"/>
      <c r="M96" s="1316"/>
      <c r="N96" s="1316"/>
      <c r="O96" s="1316"/>
      <c r="P96" s="1316"/>
      <c r="Q96" s="1316"/>
      <c r="R96" s="1317"/>
      <c r="S96" s="1317"/>
      <c r="T96" s="1317"/>
      <c r="U96" s="1317"/>
      <c r="V96" s="1317"/>
      <c r="W96" s="1317"/>
      <c r="X96" s="1317"/>
      <c r="Y96" s="1317"/>
      <c r="Z96" s="1317"/>
      <c r="AA96" s="1317"/>
      <c r="AB96" s="1318"/>
      <c r="AC96" s="1318"/>
      <c r="AD96" s="1318"/>
      <c r="AE96" s="1318"/>
      <c r="AF96" s="1318"/>
      <c r="AG96" s="1318"/>
      <c r="AH96" s="1319"/>
      <c r="AI96" s="1319"/>
      <c r="AJ96" s="1319"/>
      <c r="AK96" s="1319"/>
      <c r="AL96" s="1319"/>
    </row>
    <row r="97" spans="1:38">
      <c r="A97" s="1312" t="s">
        <v>5396</v>
      </c>
      <c r="B97" s="1312"/>
      <c r="C97" s="1313"/>
      <c r="D97" s="1314"/>
      <c r="E97" s="1314"/>
      <c r="F97" s="1320"/>
      <c r="G97" s="1321"/>
      <c r="H97" s="1321"/>
      <c r="I97" s="1321"/>
      <c r="J97" s="1321"/>
      <c r="K97" s="1321"/>
      <c r="L97" s="1322"/>
      <c r="M97" s="1322"/>
      <c r="N97" s="1322"/>
      <c r="O97" s="1322"/>
      <c r="P97" s="1322"/>
      <c r="Q97" s="1322"/>
      <c r="R97" s="1319"/>
      <c r="S97" s="1319"/>
      <c r="T97" s="1319"/>
      <c r="U97" s="1319"/>
      <c r="V97" s="1319"/>
      <c r="W97" s="1319"/>
      <c r="X97" s="1319"/>
      <c r="Y97" s="1319"/>
      <c r="Z97" s="1319"/>
      <c r="AA97" s="1319"/>
      <c r="AB97" s="1305"/>
      <c r="AC97" s="1305"/>
      <c r="AD97" s="1305"/>
      <c r="AE97" s="1305"/>
      <c r="AF97" s="1305"/>
      <c r="AG97" s="1305"/>
      <c r="AH97" s="1319"/>
      <c r="AI97" s="1319"/>
      <c r="AJ97" s="1319"/>
      <c r="AK97" s="1319"/>
      <c r="AL97" s="1319"/>
    </row>
    <row r="98" spans="1:38">
      <c r="A98" s="1312" t="s">
        <v>5397</v>
      </c>
      <c r="B98" s="1312"/>
      <c r="C98" s="1313"/>
      <c r="D98" s="1314"/>
      <c r="E98" s="1314"/>
      <c r="F98" s="1320"/>
      <c r="G98" s="1321"/>
      <c r="H98" s="1321"/>
      <c r="I98" s="1321"/>
      <c r="J98" s="1321"/>
      <c r="K98" s="1321"/>
      <c r="L98" s="1322"/>
      <c r="M98" s="1322"/>
      <c r="N98" s="1322"/>
      <c r="O98" s="1322"/>
      <c r="P98" s="1322"/>
      <c r="Q98" s="1322"/>
      <c r="R98" s="1319"/>
      <c r="S98" s="1319"/>
      <c r="T98" s="1319"/>
      <c r="U98" s="1319"/>
      <c r="V98" s="1319"/>
      <c r="W98" s="1319"/>
      <c r="X98" s="1319"/>
      <c r="Y98" s="1319"/>
      <c r="Z98" s="1319"/>
      <c r="AA98" s="1319"/>
      <c r="AB98" s="1305"/>
      <c r="AC98" s="1305"/>
      <c r="AD98" s="1305"/>
      <c r="AE98" s="1305"/>
      <c r="AF98" s="1305"/>
      <c r="AG98" s="1305"/>
      <c r="AH98" s="1319"/>
      <c r="AI98" s="1319"/>
      <c r="AJ98" s="1319"/>
      <c r="AK98" s="1319"/>
      <c r="AL98" s="1319"/>
    </row>
    <row r="99" spans="1:38">
      <c r="A99" s="1312" t="s">
        <v>5398</v>
      </c>
      <c r="B99" s="1312"/>
      <c r="C99" s="1313"/>
      <c r="D99" s="1314"/>
      <c r="E99" s="1314"/>
      <c r="F99" s="1314"/>
      <c r="G99" s="1315"/>
      <c r="H99" s="1315"/>
      <c r="I99" s="1315"/>
      <c r="J99" s="1315"/>
      <c r="K99" s="1315"/>
      <c r="L99" s="1316"/>
      <c r="M99" s="1316"/>
      <c r="N99" s="1316"/>
      <c r="O99" s="1316"/>
      <c r="P99" s="1316"/>
      <c r="Q99" s="1316"/>
      <c r="R99" s="1317"/>
      <c r="S99" s="1317"/>
      <c r="T99" s="1317"/>
      <c r="U99" s="1317"/>
      <c r="V99" s="1317"/>
      <c r="W99" s="1317"/>
      <c r="X99" s="1319"/>
      <c r="Y99" s="1319"/>
      <c r="Z99" s="1319"/>
      <c r="AA99" s="1319"/>
      <c r="AB99" s="1305"/>
      <c r="AC99" s="1305"/>
      <c r="AD99" s="1305"/>
      <c r="AE99" s="1305"/>
      <c r="AF99" s="1305"/>
      <c r="AG99" s="1305"/>
      <c r="AH99" s="1319"/>
      <c r="AI99" s="1319"/>
      <c r="AJ99" s="1319"/>
      <c r="AK99" s="1319"/>
      <c r="AL99" s="1319"/>
    </row>
    <row r="100" spans="1:38">
      <c r="A100" s="1312" t="s">
        <v>5399</v>
      </c>
      <c r="B100" s="1312"/>
      <c r="C100" s="1313"/>
      <c r="D100" s="1314"/>
      <c r="E100" s="1314"/>
      <c r="F100" s="1314"/>
      <c r="G100" s="1315"/>
      <c r="H100" s="1315"/>
      <c r="I100" s="1315"/>
      <c r="J100" s="1315"/>
      <c r="K100" s="1315"/>
      <c r="L100" s="1316"/>
      <c r="M100" s="1316"/>
      <c r="N100" s="1316"/>
      <c r="O100" s="1316"/>
      <c r="P100" s="1316"/>
      <c r="Q100" s="1323"/>
      <c r="R100" s="1317"/>
      <c r="S100" s="1317"/>
      <c r="T100" s="1317"/>
      <c r="U100" s="1317"/>
      <c r="V100" s="1317"/>
      <c r="W100" s="1317"/>
      <c r="X100" s="1317"/>
      <c r="Y100" s="1317"/>
      <c r="Z100" s="1317"/>
      <c r="AA100" s="1317"/>
      <c r="AB100" s="1318"/>
      <c r="AC100" s="1318"/>
      <c r="AD100" s="1318"/>
      <c r="AE100" s="1318"/>
      <c r="AF100" s="1318"/>
      <c r="AG100" s="1318"/>
      <c r="AH100" s="1317"/>
      <c r="AI100" s="1317"/>
      <c r="AJ100" s="1317"/>
      <c r="AK100" s="1317"/>
      <c r="AL100" s="1317"/>
    </row>
    <row r="101" spans="1:38">
      <c r="Q101" s="423"/>
    </row>
    <row r="102" spans="1:38">
      <c r="A102" s="1324" t="s">
        <v>5400</v>
      </c>
      <c r="B102" s="1324"/>
      <c r="C102" s="1325"/>
      <c r="D102" s="1326"/>
      <c r="E102" s="1326"/>
      <c r="F102" s="1326"/>
      <c r="G102" s="1327"/>
      <c r="H102" s="1327"/>
      <c r="I102" s="1327"/>
      <c r="J102" s="1327"/>
      <c r="K102" s="1327"/>
      <c r="L102" s="1328"/>
      <c r="M102" s="1328"/>
      <c r="N102" s="1328"/>
      <c r="O102" s="1328"/>
      <c r="P102" s="1328"/>
      <c r="Q102" s="1328"/>
      <c r="R102" s="1329"/>
      <c r="S102" s="1329"/>
      <c r="T102" s="1329"/>
      <c r="U102" s="1329"/>
      <c r="V102" s="1329"/>
      <c r="W102" s="1329"/>
      <c r="X102" s="1329"/>
      <c r="Y102" s="1329"/>
      <c r="Z102" s="1329"/>
      <c r="AA102" s="1329"/>
      <c r="AB102" s="1330"/>
    </row>
  </sheetData>
  <sheetProtection password="C955" sheet="1" objects="1" scenarios="1"/>
  <protectedRanges>
    <protectedRange sqref="B19:F34" name="Rango12"/>
    <protectedRange sqref="G35:AL35 B19:F62" name="Rango11"/>
    <protectedRange sqref="CB10:CB14 CR10:CR14 AF10:AF14 BW64:BW70 CB64:CB80 P10:P11 AA10:AA11 AV10:AV14 AA64:AA70 AF64:AF70 BG13:BG14 AA13:AA17 BL16:BL17 BG10:BG11 CB16:CB34 AF16:AF17 CM16:CM17 AQ16:AQ17 BL10:BL14 BW19:BW34 BW13:BW17 BW72:BW80 AQ72:AQ80 AV82:AV87 AQ82:AQ87 AQ10:AQ11 K10:K11 CM10:CM11 BW10:BW11 AQ13:AQ14 CM13:CM14 BG16:BG17 CR16:CR17 BW36:BW38 AF36:AF38 CM19:CM38 AM35:AP35 AQ64:AQ70 CR19:CR34 CM51:CM56 AF51:AF56 CM40:CM49 CR64:CR80 CM72:CM94 CR82:CR94 BG36:BG39 AA19:AA38 AF40:AF42 AQ40:AQ42 AF44:AF49 AQ44:AQ49 AF58:AF62 BG51:BG62 AV63:AV80 AV40:AV42 AV44:AV49 CB36:CB38 CR36:CR42 BL58:BL62 CR58:CR62 BL51:BL56 CR44:CR56 P19 K19 AQ19:AQ38 AF19:AF34 BL19:BL34 AV16:AV34 BG19:BG34 AV36:AV38 BL36:BL38 AA40:AA42 AA44:AA49 AA51:AA62 CM58:CM70" name="Rango10"/>
  </protectedRanges>
  <sortState ref="C58:CY62">
    <sortCondition ref="BM58:BM62"/>
  </sortState>
  <mergeCells count="65">
    <mergeCell ref="BA2:BA8"/>
    <mergeCell ref="H1:J1"/>
    <mergeCell ref="M1:O1"/>
    <mergeCell ref="R1:T1"/>
    <mergeCell ref="X1:Z1"/>
    <mergeCell ref="AC1:AE1"/>
    <mergeCell ref="AH1:AJ1"/>
    <mergeCell ref="AM7:AZ7"/>
    <mergeCell ref="G5:T5"/>
    <mergeCell ref="N6:T6"/>
    <mergeCell ref="G7:T7"/>
    <mergeCell ref="BC2:BP2"/>
    <mergeCell ref="BQ2:BQ8"/>
    <mergeCell ref="BS2:CF2"/>
    <mergeCell ref="BC7:BP7"/>
    <mergeCell ref="BD1:BF1"/>
    <mergeCell ref="BI1:BK1"/>
    <mergeCell ref="BN1:BP1"/>
    <mergeCell ref="BR1:BR8"/>
    <mergeCell ref="BT1:BV1"/>
    <mergeCell ref="BY1:CA1"/>
    <mergeCell ref="CZ1:CZ8"/>
    <mergeCell ref="DA1:DB1"/>
    <mergeCell ref="DE1:DF1"/>
    <mergeCell ref="C2:E2"/>
    <mergeCell ref="G2:T2"/>
    <mergeCell ref="U2:U8"/>
    <mergeCell ref="V2:V8"/>
    <mergeCell ref="W2:AJ2"/>
    <mergeCell ref="AK2:AK8"/>
    <mergeCell ref="AM2:AZ2"/>
    <mergeCell ref="CH1:CH8"/>
    <mergeCell ref="CJ1:CL1"/>
    <mergeCell ref="CO1:CQ1"/>
    <mergeCell ref="CT1:CV1"/>
    <mergeCell ref="CX1:CX8"/>
    <mergeCell ref="CY1:CY8"/>
    <mergeCell ref="CG2:CG8"/>
    <mergeCell ref="CI2:CV2"/>
    <mergeCell ref="CW2:CW8"/>
    <mergeCell ref="G3:T3"/>
    <mergeCell ref="W3:AJ7"/>
    <mergeCell ref="AM3:AZ6"/>
    <mergeCell ref="BC3:BP6"/>
    <mergeCell ref="BS3:CF7"/>
    <mergeCell ref="CI3:CV7"/>
    <mergeCell ref="G4:T4"/>
    <mergeCell ref="AL1:AL8"/>
    <mergeCell ref="AN1:AP1"/>
    <mergeCell ref="AS1:AU1"/>
    <mergeCell ref="AX1:AZ1"/>
    <mergeCell ref="BB1:BB8"/>
    <mergeCell ref="CD1:CF1"/>
    <mergeCell ref="A92:B92"/>
    <mergeCell ref="A93:B93"/>
    <mergeCell ref="A94:B94"/>
    <mergeCell ref="C50:F50"/>
    <mergeCell ref="C6:E6"/>
    <mergeCell ref="C7:E7"/>
    <mergeCell ref="C57:F57"/>
    <mergeCell ref="C9:E9"/>
    <mergeCell ref="C18:F18"/>
    <mergeCell ref="C35:F35"/>
    <mergeCell ref="C39:F39"/>
    <mergeCell ref="C43:F43"/>
  </mergeCells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DR170"/>
  <sheetViews>
    <sheetView tabSelected="1" zoomScale="80" zoomScaleNormal="80" workbookViewId="0">
      <pane xSplit="6" ySplit="11" topLeftCell="BM147" activePane="bottomRight" state="frozen"/>
      <selection pane="topRight" activeCell="G1" sqref="G1"/>
      <selection pane="bottomLeft" activeCell="A12" sqref="A12"/>
      <selection pane="bottomRight" activeCell="AR94" sqref="AR94"/>
    </sheetView>
  </sheetViews>
  <sheetFormatPr baseColWidth="10" defaultColWidth="41.5703125" defaultRowHeight="12.75"/>
  <cols>
    <col min="1" max="1" width="3.7109375" style="332" bestFit="1" customWidth="1"/>
    <col min="2" max="2" width="7.28515625" style="332" bestFit="1" customWidth="1"/>
    <col min="3" max="3" width="4.85546875" style="334" bestFit="1" customWidth="1"/>
    <col min="4" max="4" width="31.5703125" style="415" customWidth="1"/>
    <col min="5" max="5" width="15.85546875" style="415" customWidth="1"/>
    <col min="6" max="6" width="5.7109375" style="415" customWidth="1"/>
    <col min="7" max="7" width="6.85546875" style="416" customWidth="1"/>
    <col min="8" max="10" width="3.7109375" style="416" hidden="1" customWidth="1"/>
    <col min="11" max="11" width="8.7109375" style="417" hidden="1" customWidth="1"/>
    <col min="12" max="12" width="9.140625" style="417" bestFit="1" customWidth="1"/>
    <col min="13" max="15" width="3.7109375" style="417" hidden="1" customWidth="1"/>
    <col min="16" max="16" width="8" style="417" hidden="1" customWidth="1"/>
    <col min="17" max="17" width="9.140625" style="417" bestFit="1" customWidth="1"/>
    <col min="18" max="20" width="8" style="418" hidden="1" customWidth="1"/>
    <col min="21" max="21" width="5.28515625" style="418" hidden="1" customWidth="1"/>
    <col min="22" max="22" width="5.28515625" style="418" bestFit="1" customWidth="1"/>
    <col min="23" max="23" width="8.7109375" style="418" bestFit="1" customWidth="1"/>
    <col min="24" max="26" width="3.7109375" style="418" hidden="1" customWidth="1"/>
    <col min="27" max="27" width="8" style="419" hidden="1" customWidth="1"/>
    <col min="28" max="28" width="9.140625" style="419" bestFit="1" customWidth="1"/>
    <col min="29" max="29" width="3.42578125" style="419" hidden="1" customWidth="1"/>
    <col min="30" max="31" width="3.7109375" style="419" hidden="1" customWidth="1"/>
    <col min="32" max="32" width="7.7109375" style="419" hidden="1" customWidth="1"/>
    <col min="33" max="33" width="8.7109375" style="419" bestFit="1" customWidth="1"/>
    <col min="34" max="36" width="8" style="418" hidden="1" customWidth="1"/>
    <col min="37" max="37" width="5.28515625" style="418" hidden="1" customWidth="1"/>
    <col min="38" max="38" width="7.28515625" style="418" customWidth="1"/>
    <col min="39" max="39" width="10.140625" style="418" customWidth="1"/>
    <col min="40" max="40" width="3.42578125" style="418" hidden="1" customWidth="1"/>
    <col min="41" max="42" width="3.7109375" style="418" hidden="1" customWidth="1"/>
    <col min="43" max="43" width="8.42578125" style="418" hidden="1" customWidth="1"/>
    <col min="44" max="44" width="8.7109375" style="419" bestFit="1" customWidth="1"/>
    <col min="45" max="45" width="3.42578125" style="419" hidden="1" customWidth="1"/>
    <col min="46" max="47" width="3.7109375" style="419" hidden="1" customWidth="1"/>
    <col min="48" max="48" width="7.7109375" style="419" hidden="1" customWidth="1"/>
    <col min="49" max="49" width="8.7109375" style="419" bestFit="1" customWidth="1"/>
    <col min="50" max="52" width="8" style="418" hidden="1" customWidth="1"/>
    <col min="53" max="53" width="5.140625" style="418" hidden="1" customWidth="1"/>
    <col min="54" max="54" width="6.28515625" style="418" customWidth="1"/>
    <col min="55" max="55" width="10.85546875" style="418" customWidth="1"/>
    <col min="56" max="56" width="3.42578125" style="418" hidden="1" customWidth="1"/>
    <col min="57" max="58" width="3.7109375" style="418" hidden="1" customWidth="1"/>
    <col min="59" max="59" width="7.7109375" style="418" hidden="1" customWidth="1"/>
    <col min="60" max="60" width="8.7109375" style="419" bestFit="1" customWidth="1"/>
    <col min="61" max="61" width="3.42578125" style="419" hidden="1" customWidth="1"/>
    <col min="62" max="63" width="3.7109375" style="419" hidden="1" customWidth="1"/>
    <col min="64" max="64" width="7.7109375" style="419" hidden="1" customWidth="1"/>
    <col min="65" max="65" width="8.7109375" style="419" bestFit="1" customWidth="1"/>
    <col min="66" max="68" width="8" style="418" hidden="1" customWidth="1"/>
    <col min="69" max="69" width="6.28515625" style="418" customWidth="1"/>
    <col min="70" max="70" width="7.28515625" style="418" customWidth="1"/>
    <col min="71" max="71" width="8" style="418" hidden="1" customWidth="1"/>
    <col min="72" max="74" width="3.42578125" style="418" hidden="1" customWidth="1"/>
    <col min="75" max="75" width="7" style="418" hidden="1" customWidth="1"/>
    <col min="76" max="76" width="8" style="419" hidden="1" customWidth="1"/>
    <col min="77" max="79" width="3.42578125" style="419" hidden="1" customWidth="1"/>
    <col min="80" max="80" width="7" style="419" hidden="1" customWidth="1"/>
    <col min="81" max="81" width="8" style="419" hidden="1" customWidth="1"/>
    <col min="82" max="82" width="7.7109375" style="418" hidden="1" customWidth="1"/>
    <col min="83" max="84" width="5.5703125" style="418" hidden="1" customWidth="1"/>
    <col min="85" max="85" width="4.28515625" style="418" hidden="1" customWidth="1"/>
    <col min="86" max="86" width="8.42578125" style="418" hidden="1" customWidth="1"/>
    <col min="87" max="87" width="9.85546875" style="418" bestFit="1" customWidth="1"/>
    <col min="88" max="88" width="3.42578125" style="418" hidden="1" customWidth="1"/>
    <col min="89" max="90" width="3.7109375" style="418" hidden="1" customWidth="1"/>
    <col min="91" max="91" width="7.7109375" style="418" hidden="1" customWidth="1"/>
    <col min="92" max="92" width="8.7109375" style="420" bestFit="1" customWidth="1"/>
    <col min="93" max="93" width="3.42578125" style="420" hidden="1" customWidth="1"/>
    <col min="94" max="95" width="3.7109375" style="420" hidden="1" customWidth="1"/>
    <col min="96" max="96" width="7.7109375" style="420" hidden="1" customWidth="1"/>
    <col min="97" max="97" width="8.7109375" style="420" bestFit="1" customWidth="1"/>
    <col min="98" max="100" width="8" style="418" hidden="1" customWidth="1"/>
    <col min="101" max="101" width="8.42578125" style="418" hidden="1" customWidth="1"/>
    <col min="102" max="102" width="7.140625" style="418" customWidth="1"/>
    <col min="103" max="103" width="5.140625" style="418" customWidth="1"/>
    <col min="104" max="104" width="3.140625" style="418" customWidth="1"/>
    <col min="105" max="105" width="8.42578125" style="418" hidden="1" customWidth="1"/>
    <col min="106" max="106" width="8" style="334" hidden="1" customWidth="1"/>
    <col min="107" max="107" width="2.85546875" style="334" hidden="1" customWidth="1"/>
    <col min="108" max="108" width="8.7109375" style="334" bestFit="1" customWidth="1"/>
    <col min="109" max="109" width="5.7109375" style="334" hidden="1" customWidth="1"/>
    <col min="110" max="110" width="5.5703125" style="334" hidden="1" customWidth="1"/>
    <col min="111" max="111" width="6.42578125" style="334" bestFit="1" customWidth="1"/>
    <col min="112" max="112" width="6.7109375" style="334" bestFit="1" customWidth="1"/>
    <col min="113" max="113" width="6.42578125" style="421" hidden="1" customWidth="1"/>
    <col min="114" max="120" width="6.42578125" style="334" hidden="1" customWidth="1"/>
    <col min="121" max="121" width="8.85546875" style="334" bestFit="1" customWidth="1"/>
    <col min="122" max="16384" width="41.5703125" style="334"/>
  </cols>
  <sheetData>
    <row r="1" spans="1:121" s="332" customFormat="1" ht="14.25" customHeight="1" thickBot="1">
      <c r="A1" s="578"/>
      <c r="B1" s="579"/>
      <c r="C1" s="579"/>
      <c r="D1" s="592" t="s">
        <v>5385</v>
      </c>
      <c r="E1" s="579"/>
      <c r="F1" s="579"/>
      <c r="G1" s="1341" t="s">
        <v>7</v>
      </c>
      <c r="H1" s="1724"/>
      <c r="I1" s="1724"/>
      <c r="J1" s="1724"/>
      <c r="K1" s="1476"/>
      <c r="L1" s="1342"/>
      <c r="M1" s="1724"/>
      <c r="N1" s="1724"/>
      <c r="O1" s="1724"/>
      <c r="P1" s="1476"/>
      <c r="Q1" s="1342"/>
      <c r="R1" s="1724"/>
      <c r="S1" s="1724"/>
      <c r="T1" s="1724"/>
      <c r="U1" s="1342"/>
      <c r="V1" s="1727" t="s">
        <v>3</v>
      </c>
      <c r="W1" s="1345" t="s">
        <v>4</v>
      </c>
      <c r="X1" s="1722"/>
      <c r="Y1" s="1722"/>
      <c r="Z1" s="1722"/>
      <c r="AA1" s="1482"/>
      <c r="AB1" s="1346"/>
      <c r="AC1" s="1722"/>
      <c r="AD1" s="1722"/>
      <c r="AE1" s="1722"/>
      <c r="AF1" s="1482"/>
      <c r="AG1" s="1346"/>
      <c r="AH1" s="1722"/>
      <c r="AI1" s="1722"/>
      <c r="AJ1" s="1723"/>
      <c r="AK1" s="1168"/>
      <c r="AL1" s="1700" t="s">
        <v>3</v>
      </c>
      <c r="AM1" s="1347" t="s">
        <v>1</v>
      </c>
      <c r="AN1" s="1703"/>
      <c r="AO1" s="1703"/>
      <c r="AP1" s="1703"/>
      <c r="AQ1" s="1170"/>
      <c r="AR1" s="1348"/>
      <c r="AS1" s="1703"/>
      <c r="AT1" s="1703"/>
      <c r="AU1" s="1703"/>
      <c r="AV1" s="1170"/>
      <c r="AW1" s="1348"/>
      <c r="AX1" s="1703"/>
      <c r="AY1" s="1703"/>
      <c r="AZ1" s="1704"/>
      <c r="BA1" s="1172"/>
      <c r="BB1" s="1577" t="s">
        <v>3</v>
      </c>
      <c r="BC1" s="1349" t="s">
        <v>6</v>
      </c>
      <c r="BD1" s="1722"/>
      <c r="BE1" s="1722"/>
      <c r="BF1" s="1722"/>
      <c r="BG1" s="1166"/>
      <c r="BH1" s="1350"/>
      <c r="BI1" s="1722"/>
      <c r="BJ1" s="1722"/>
      <c r="BK1" s="1722"/>
      <c r="BL1" s="1166"/>
      <c r="BM1" s="1350"/>
      <c r="BN1" s="1722"/>
      <c r="BO1" s="1722"/>
      <c r="BP1" s="1723"/>
      <c r="BQ1" s="1175" t="s">
        <v>2</v>
      </c>
      <c r="BR1" s="1577" t="s">
        <v>3</v>
      </c>
      <c r="BS1" s="1176"/>
      <c r="BT1" s="1705"/>
      <c r="BU1" s="1705"/>
      <c r="BV1" s="1705"/>
      <c r="BW1" s="1177"/>
      <c r="BX1" s="1178"/>
      <c r="BY1" s="1705"/>
      <c r="BZ1" s="1705"/>
      <c r="CA1" s="1705"/>
      <c r="CB1" s="1177"/>
      <c r="CC1" s="1178"/>
      <c r="CD1" s="1705"/>
      <c r="CE1" s="1705"/>
      <c r="CF1" s="1706"/>
      <c r="CG1" s="1172"/>
      <c r="CH1" s="1617" t="s">
        <v>3</v>
      </c>
      <c r="CI1" s="1351" t="s">
        <v>8</v>
      </c>
      <c r="CJ1" s="1715"/>
      <c r="CK1" s="1715"/>
      <c r="CL1" s="1715"/>
      <c r="CM1" s="1180"/>
      <c r="CN1" s="1352"/>
      <c r="CO1" s="1715"/>
      <c r="CP1" s="1715"/>
      <c r="CQ1" s="1715"/>
      <c r="CR1" s="1180"/>
      <c r="CS1" s="1352"/>
      <c r="CT1" s="1715"/>
      <c r="CU1" s="1715"/>
      <c r="CV1" s="1708"/>
      <c r="CW1" s="1181"/>
      <c r="CX1" s="1616" t="s">
        <v>3</v>
      </c>
      <c r="CY1" s="1741" t="s">
        <v>9</v>
      </c>
      <c r="CZ1" s="1585"/>
      <c r="DA1" s="1707"/>
      <c r="DB1" s="1708"/>
      <c r="DC1" s="1182"/>
      <c r="DD1" s="579"/>
      <c r="DE1" s="1707"/>
      <c r="DF1" s="1708"/>
      <c r="DG1" s="579" t="s">
        <v>0</v>
      </c>
      <c r="DH1" s="579" t="s">
        <v>0</v>
      </c>
      <c r="DI1" s="1183" t="s">
        <v>0</v>
      </c>
      <c r="DJ1" s="1184" t="s">
        <v>0</v>
      </c>
      <c r="DK1" s="1185">
        <v>1</v>
      </c>
      <c r="DL1" s="1185">
        <v>2</v>
      </c>
      <c r="DM1" s="1185">
        <v>3</v>
      </c>
      <c r="DN1" s="1185">
        <v>4</v>
      </c>
      <c r="DO1" s="1185">
        <v>5</v>
      </c>
      <c r="DP1" s="1185">
        <v>6</v>
      </c>
      <c r="DQ1" s="582"/>
    </row>
    <row r="2" spans="1:121" ht="12.75" customHeight="1">
      <c r="A2" s="583"/>
      <c r="B2" s="584"/>
      <c r="C2" s="1569" t="s">
        <v>11</v>
      </c>
      <c r="D2" s="1569"/>
      <c r="E2" s="1569"/>
      <c r="F2" s="1333"/>
      <c r="G2" s="1732" t="s">
        <v>12</v>
      </c>
      <c r="H2" s="1733"/>
      <c r="I2" s="1733"/>
      <c r="J2" s="1733"/>
      <c r="K2" s="1733"/>
      <c r="L2" s="1733"/>
      <c r="M2" s="1733"/>
      <c r="N2" s="1733"/>
      <c r="O2" s="1733"/>
      <c r="P2" s="1733"/>
      <c r="Q2" s="1733"/>
      <c r="R2" s="1733"/>
      <c r="S2" s="1733"/>
      <c r="T2" s="1734"/>
      <c r="U2" s="1709" t="s">
        <v>2</v>
      </c>
      <c r="V2" s="1727"/>
      <c r="W2" s="1735" t="s">
        <v>13</v>
      </c>
      <c r="X2" s="1736"/>
      <c r="Y2" s="1736"/>
      <c r="Z2" s="1736"/>
      <c r="AA2" s="1736"/>
      <c r="AB2" s="1736"/>
      <c r="AC2" s="1736"/>
      <c r="AD2" s="1736"/>
      <c r="AE2" s="1736"/>
      <c r="AF2" s="1736"/>
      <c r="AG2" s="1736"/>
      <c r="AH2" s="1736"/>
      <c r="AI2" s="1736"/>
      <c r="AJ2" s="1737"/>
      <c r="AK2" s="1709" t="s">
        <v>2</v>
      </c>
      <c r="AL2" s="1701"/>
      <c r="AM2" s="1738" t="s">
        <v>14</v>
      </c>
      <c r="AN2" s="1739"/>
      <c r="AO2" s="1739"/>
      <c r="AP2" s="1739"/>
      <c r="AQ2" s="1739"/>
      <c r="AR2" s="1739"/>
      <c r="AS2" s="1739"/>
      <c r="AT2" s="1739"/>
      <c r="AU2" s="1739"/>
      <c r="AV2" s="1739"/>
      <c r="AW2" s="1739"/>
      <c r="AX2" s="1739"/>
      <c r="AY2" s="1739"/>
      <c r="AZ2" s="1740"/>
      <c r="BA2" s="1634" t="s">
        <v>2</v>
      </c>
      <c r="BB2" s="1578"/>
      <c r="BC2" s="1729" t="s">
        <v>15</v>
      </c>
      <c r="BD2" s="1730"/>
      <c r="BE2" s="1730"/>
      <c r="BF2" s="1730"/>
      <c r="BG2" s="1730"/>
      <c r="BH2" s="1730"/>
      <c r="BI2" s="1730"/>
      <c r="BJ2" s="1730"/>
      <c r="BK2" s="1730"/>
      <c r="BL2" s="1730"/>
      <c r="BM2" s="1730"/>
      <c r="BN2" s="1730"/>
      <c r="BO2" s="1730"/>
      <c r="BP2" s="1731"/>
      <c r="BQ2" s="1634" t="s">
        <v>2</v>
      </c>
      <c r="BR2" s="1578"/>
      <c r="BS2" s="1719"/>
      <c r="BT2" s="1720"/>
      <c r="BU2" s="1720"/>
      <c r="BV2" s="1720"/>
      <c r="BW2" s="1720"/>
      <c r="BX2" s="1720"/>
      <c r="BY2" s="1720"/>
      <c r="BZ2" s="1720"/>
      <c r="CA2" s="1720"/>
      <c r="CB2" s="1720"/>
      <c r="CC2" s="1720"/>
      <c r="CD2" s="1720"/>
      <c r="CE2" s="1720"/>
      <c r="CF2" s="1721"/>
      <c r="CG2" s="1634" t="s">
        <v>2</v>
      </c>
      <c r="CH2" s="1617"/>
      <c r="CI2" s="1743" t="s">
        <v>16</v>
      </c>
      <c r="CJ2" s="1744"/>
      <c r="CK2" s="1744"/>
      <c r="CL2" s="1744"/>
      <c r="CM2" s="1744"/>
      <c r="CN2" s="1744"/>
      <c r="CO2" s="1744"/>
      <c r="CP2" s="1744"/>
      <c r="CQ2" s="1744"/>
      <c r="CR2" s="1744"/>
      <c r="CS2" s="1744"/>
      <c r="CT2" s="1744"/>
      <c r="CU2" s="1744"/>
      <c r="CV2" s="1745"/>
      <c r="CW2" s="1634" t="s">
        <v>2</v>
      </c>
      <c r="CX2" s="1617"/>
      <c r="CY2" s="1742"/>
      <c r="CZ2" s="1586"/>
      <c r="DA2" s="1332" t="s">
        <v>0</v>
      </c>
      <c r="DB2" s="588"/>
      <c r="DC2" s="589"/>
      <c r="DD2" s="584" t="s">
        <v>0</v>
      </c>
      <c r="DE2" s="584"/>
      <c r="DF2" s="584"/>
      <c r="DG2" s="584" t="s">
        <v>0</v>
      </c>
      <c r="DH2" s="584" t="s">
        <v>0</v>
      </c>
      <c r="DI2" s="590" t="s">
        <v>0</v>
      </c>
      <c r="DJ2" s="584" t="s">
        <v>0</v>
      </c>
      <c r="DK2" s="1332" t="s">
        <v>4410</v>
      </c>
      <c r="DL2" s="1332" t="s">
        <v>5387</v>
      </c>
      <c r="DM2" s="1332" t="s">
        <v>5388</v>
      </c>
      <c r="DN2" s="1332" t="s">
        <v>5593</v>
      </c>
      <c r="DO2" s="1332" t="s">
        <v>5389</v>
      </c>
      <c r="DP2" s="334" t="s">
        <v>5390</v>
      </c>
      <c r="DQ2" s="591"/>
    </row>
    <row r="3" spans="1:121" ht="15" hidden="1" customHeight="1">
      <c r="A3" s="583"/>
      <c r="B3" s="584"/>
      <c r="C3" s="584"/>
      <c r="E3" s="584"/>
      <c r="F3" s="584"/>
      <c r="G3" s="1782">
        <v>30</v>
      </c>
      <c r="H3" s="1783"/>
      <c r="I3" s="1783"/>
      <c r="J3" s="1783"/>
      <c r="K3" s="1783"/>
      <c r="L3" s="1783"/>
      <c r="M3" s="1783"/>
      <c r="N3" s="1783"/>
      <c r="O3" s="1783"/>
      <c r="P3" s="1783"/>
      <c r="Q3" s="1783"/>
      <c r="R3" s="1783"/>
      <c r="S3" s="1783"/>
      <c r="T3" s="1784"/>
      <c r="U3" s="1710"/>
      <c r="V3" s="1727"/>
      <c r="W3" s="1746">
        <v>25</v>
      </c>
      <c r="X3" s="1747"/>
      <c r="Y3" s="1747"/>
      <c r="Z3" s="1747"/>
      <c r="AA3" s="1747"/>
      <c r="AB3" s="1747"/>
      <c r="AC3" s="1747"/>
      <c r="AD3" s="1747"/>
      <c r="AE3" s="1747"/>
      <c r="AF3" s="1747"/>
      <c r="AG3" s="1747"/>
      <c r="AH3" s="1747"/>
      <c r="AI3" s="1747"/>
      <c r="AJ3" s="1748"/>
      <c r="AK3" s="1710"/>
      <c r="AL3" s="1701"/>
      <c r="AM3" s="1755" t="s">
        <v>0</v>
      </c>
      <c r="AN3" s="1756"/>
      <c r="AO3" s="1756"/>
      <c r="AP3" s="1756"/>
      <c r="AQ3" s="1756"/>
      <c r="AR3" s="1756"/>
      <c r="AS3" s="1756"/>
      <c r="AT3" s="1756"/>
      <c r="AU3" s="1756"/>
      <c r="AV3" s="1756"/>
      <c r="AW3" s="1756"/>
      <c r="AX3" s="1756"/>
      <c r="AY3" s="1756"/>
      <c r="AZ3" s="1757"/>
      <c r="BA3" s="1635"/>
      <c r="BB3" s="1578"/>
      <c r="BC3" s="1764"/>
      <c r="BD3" s="1765"/>
      <c r="BE3" s="1765"/>
      <c r="BF3" s="1765"/>
      <c r="BG3" s="1765"/>
      <c r="BH3" s="1765"/>
      <c r="BI3" s="1765"/>
      <c r="BJ3" s="1765"/>
      <c r="BK3" s="1765"/>
      <c r="BL3" s="1765"/>
      <c r="BM3" s="1765"/>
      <c r="BN3" s="1765"/>
      <c r="BO3" s="1765"/>
      <c r="BP3" s="1766"/>
      <c r="BQ3" s="1635"/>
      <c r="BR3" s="1578"/>
      <c r="BS3" s="1682"/>
      <c r="BT3" s="1683"/>
      <c r="BU3" s="1683"/>
      <c r="BV3" s="1683"/>
      <c r="BW3" s="1683"/>
      <c r="BX3" s="1683"/>
      <c r="BY3" s="1683"/>
      <c r="BZ3" s="1683"/>
      <c r="CA3" s="1683"/>
      <c r="CB3" s="1683"/>
      <c r="CC3" s="1683"/>
      <c r="CD3" s="1683"/>
      <c r="CE3" s="1683"/>
      <c r="CF3" s="1684"/>
      <c r="CG3" s="1635"/>
      <c r="CH3" s="1617"/>
      <c r="CI3" s="1773">
        <v>15</v>
      </c>
      <c r="CJ3" s="1774"/>
      <c r="CK3" s="1774"/>
      <c r="CL3" s="1774"/>
      <c r="CM3" s="1774"/>
      <c r="CN3" s="1774"/>
      <c r="CO3" s="1774"/>
      <c r="CP3" s="1774"/>
      <c r="CQ3" s="1774"/>
      <c r="CR3" s="1774"/>
      <c r="CS3" s="1774"/>
      <c r="CT3" s="1774"/>
      <c r="CU3" s="1774"/>
      <c r="CV3" s="1775"/>
      <c r="CW3" s="1635"/>
      <c r="CX3" s="1617"/>
      <c r="CY3" s="1742"/>
      <c r="CZ3" s="1586"/>
      <c r="DA3" s="1333"/>
      <c r="DB3" s="1333"/>
      <c r="DC3" s="589"/>
      <c r="DD3" s="1333"/>
      <c r="DE3" s="1333"/>
      <c r="DF3" s="1333"/>
      <c r="DG3" s="950"/>
      <c r="DH3" s="1333"/>
      <c r="DI3" s="1333"/>
      <c r="DJ3" s="1333"/>
      <c r="DK3" s="1332"/>
      <c r="DQ3" s="593"/>
    </row>
    <row r="4" spans="1:121" ht="12.75" hidden="1" customHeight="1">
      <c r="A4" s="583"/>
      <c r="B4" s="584"/>
      <c r="C4" s="584"/>
      <c r="D4" s="584"/>
      <c r="E4" s="584"/>
      <c r="F4" s="584"/>
      <c r="G4" s="1785"/>
      <c r="H4" s="1786"/>
      <c r="I4" s="1786"/>
      <c r="J4" s="1786"/>
      <c r="K4" s="1786"/>
      <c r="L4" s="1786"/>
      <c r="M4" s="1786"/>
      <c r="N4" s="1786"/>
      <c r="O4" s="1786"/>
      <c r="P4" s="1786"/>
      <c r="Q4" s="1786"/>
      <c r="R4" s="1786"/>
      <c r="S4" s="1786"/>
      <c r="T4" s="1787"/>
      <c r="U4" s="1710"/>
      <c r="V4" s="1727"/>
      <c r="W4" s="1749"/>
      <c r="X4" s="1750"/>
      <c r="Y4" s="1750"/>
      <c r="Z4" s="1750"/>
      <c r="AA4" s="1750"/>
      <c r="AB4" s="1750"/>
      <c r="AC4" s="1750"/>
      <c r="AD4" s="1750"/>
      <c r="AE4" s="1750"/>
      <c r="AF4" s="1750"/>
      <c r="AG4" s="1750"/>
      <c r="AH4" s="1750"/>
      <c r="AI4" s="1750"/>
      <c r="AJ4" s="1751"/>
      <c r="AK4" s="1710"/>
      <c r="AL4" s="1701"/>
      <c r="AM4" s="1758"/>
      <c r="AN4" s="1759"/>
      <c r="AO4" s="1759"/>
      <c r="AP4" s="1759"/>
      <c r="AQ4" s="1759"/>
      <c r="AR4" s="1759"/>
      <c r="AS4" s="1759"/>
      <c r="AT4" s="1759"/>
      <c r="AU4" s="1759"/>
      <c r="AV4" s="1759"/>
      <c r="AW4" s="1759"/>
      <c r="AX4" s="1759"/>
      <c r="AY4" s="1759"/>
      <c r="AZ4" s="1760"/>
      <c r="BA4" s="1635"/>
      <c r="BB4" s="1578"/>
      <c r="BC4" s="1767"/>
      <c r="BD4" s="1768"/>
      <c r="BE4" s="1768"/>
      <c r="BF4" s="1768"/>
      <c r="BG4" s="1768"/>
      <c r="BH4" s="1768"/>
      <c r="BI4" s="1768"/>
      <c r="BJ4" s="1768"/>
      <c r="BK4" s="1768"/>
      <c r="BL4" s="1768"/>
      <c r="BM4" s="1768"/>
      <c r="BN4" s="1768"/>
      <c r="BO4" s="1768"/>
      <c r="BP4" s="1769"/>
      <c r="BQ4" s="1635"/>
      <c r="BR4" s="1578"/>
      <c r="BS4" s="1685"/>
      <c r="BT4" s="1686"/>
      <c r="BU4" s="1686"/>
      <c r="BV4" s="1686"/>
      <c r="BW4" s="1686"/>
      <c r="BX4" s="1686"/>
      <c r="BY4" s="1686"/>
      <c r="BZ4" s="1686"/>
      <c r="CA4" s="1686"/>
      <c r="CB4" s="1686"/>
      <c r="CC4" s="1686"/>
      <c r="CD4" s="1686"/>
      <c r="CE4" s="1686"/>
      <c r="CF4" s="1687"/>
      <c r="CG4" s="1635"/>
      <c r="CH4" s="1617"/>
      <c r="CI4" s="1776"/>
      <c r="CJ4" s="1777"/>
      <c r="CK4" s="1777"/>
      <c r="CL4" s="1777"/>
      <c r="CM4" s="1777"/>
      <c r="CN4" s="1777"/>
      <c r="CO4" s="1777"/>
      <c r="CP4" s="1777"/>
      <c r="CQ4" s="1777"/>
      <c r="CR4" s="1777"/>
      <c r="CS4" s="1777"/>
      <c r="CT4" s="1777"/>
      <c r="CU4" s="1777"/>
      <c r="CV4" s="1778"/>
      <c r="CW4" s="1635"/>
      <c r="CX4" s="1617"/>
      <c r="CY4" s="1742"/>
      <c r="CZ4" s="1586"/>
      <c r="DA4" s="1333"/>
      <c r="DB4" s="1333"/>
      <c r="DC4" s="589"/>
      <c r="DD4" s="1333"/>
      <c r="DE4" s="1333"/>
      <c r="DF4" s="1333"/>
      <c r="DG4" s="950"/>
      <c r="DH4" s="1333"/>
      <c r="DI4" s="1333"/>
      <c r="DJ4" s="1333"/>
      <c r="DK4" s="1332"/>
      <c r="DQ4" s="593"/>
    </row>
    <row r="5" spans="1:121" ht="12.75" hidden="1" customHeight="1">
      <c r="A5" s="583"/>
      <c r="B5" s="584"/>
      <c r="C5" s="584"/>
      <c r="D5" s="584"/>
      <c r="E5" s="584"/>
      <c r="F5" s="584"/>
      <c r="G5" s="1785"/>
      <c r="H5" s="1786"/>
      <c r="I5" s="1786"/>
      <c r="J5" s="1786"/>
      <c r="K5" s="1786"/>
      <c r="L5" s="1786"/>
      <c r="M5" s="1786"/>
      <c r="N5" s="1786"/>
      <c r="O5" s="1786"/>
      <c r="P5" s="1786"/>
      <c r="Q5" s="1786"/>
      <c r="R5" s="1786"/>
      <c r="S5" s="1786"/>
      <c r="T5" s="1787"/>
      <c r="U5" s="1710"/>
      <c r="V5" s="1727"/>
      <c r="W5" s="1749"/>
      <c r="X5" s="1750"/>
      <c r="Y5" s="1750"/>
      <c r="Z5" s="1750"/>
      <c r="AA5" s="1750"/>
      <c r="AB5" s="1750"/>
      <c r="AC5" s="1750"/>
      <c r="AD5" s="1750"/>
      <c r="AE5" s="1750"/>
      <c r="AF5" s="1750"/>
      <c r="AG5" s="1750"/>
      <c r="AH5" s="1750"/>
      <c r="AI5" s="1750"/>
      <c r="AJ5" s="1751"/>
      <c r="AK5" s="1710"/>
      <c r="AL5" s="1701"/>
      <c r="AM5" s="1758"/>
      <c r="AN5" s="1759"/>
      <c r="AO5" s="1759"/>
      <c r="AP5" s="1759"/>
      <c r="AQ5" s="1759"/>
      <c r="AR5" s="1759"/>
      <c r="AS5" s="1759"/>
      <c r="AT5" s="1759"/>
      <c r="AU5" s="1759"/>
      <c r="AV5" s="1759"/>
      <c r="AW5" s="1759"/>
      <c r="AX5" s="1759"/>
      <c r="AY5" s="1759"/>
      <c r="AZ5" s="1760"/>
      <c r="BA5" s="1635"/>
      <c r="BB5" s="1578"/>
      <c r="BC5" s="1767"/>
      <c r="BD5" s="1768"/>
      <c r="BE5" s="1768"/>
      <c r="BF5" s="1768"/>
      <c r="BG5" s="1768"/>
      <c r="BH5" s="1768"/>
      <c r="BI5" s="1768"/>
      <c r="BJ5" s="1768"/>
      <c r="BK5" s="1768"/>
      <c r="BL5" s="1768"/>
      <c r="BM5" s="1768"/>
      <c r="BN5" s="1768"/>
      <c r="BO5" s="1768"/>
      <c r="BP5" s="1769"/>
      <c r="BQ5" s="1635"/>
      <c r="BR5" s="1578"/>
      <c r="BS5" s="1685"/>
      <c r="BT5" s="1686"/>
      <c r="BU5" s="1686"/>
      <c r="BV5" s="1686"/>
      <c r="BW5" s="1686"/>
      <c r="BX5" s="1686"/>
      <c r="BY5" s="1686"/>
      <c r="BZ5" s="1686"/>
      <c r="CA5" s="1686"/>
      <c r="CB5" s="1686"/>
      <c r="CC5" s="1686"/>
      <c r="CD5" s="1686"/>
      <c r="CE5" s="1686"/>
      <c r="CF5" s="1687"/>
      <c r="CG5" s="1635"/>
      <c r="CH5" s="1617"/>
      <c r="CI5" s="1776"/>
      <c r="CJ5" s="1777"/>
      <c r="CK5" s="1777"/>
      <c r="CL5" s="1777"/>
      <c r="CM5" s="1777"/>
      <c r="CN5" s="1777"/>
      <c r="CO5" s="1777"/>
      <c r="CP5" s="1777"/>
      <c r="CQ5" s="1777"/>
      <c r="CR5" s="1777"/>
      <c r="CS5" s="1777"/>
      <c r="CT5" s="1777"/>
      <c r="CU5" s="1777"/>
      <c r="CV5" s="1778"/>
      <c r="CW5" s="1635"/>
      <c r="CX5" s="1617"/>
      <c r="CY5" s="1742"/>
      <c r="CZ5" s="1586"/>
      <c r="DA5" s="1333"/>
      <c r="DB5" s="1333"/>
      <c r="DC5" s="589"/>
      <c r="DD5" s="950"/>
      <c r="DE5" s="1333"/>
      <c r="DF5" s="1333"/>
      <c r="DG5" s="950"/>
      <c r="DH5" s="1333"/>
      <c r="DI5" s="1333"/>
      <c r="DJ5" s="1333"/>
      <c r="DK5" s="1332"/>
      <c r="DL5" s="1332"/>
      <c r="DM5" s="1332"/>
      <c r="DN5" s="1332"/>
      <c r="DO5" s="1332"/>
      <c r="DP5" s="1332"/>
      <c r="DQ5" s="593"/>
    </row>
    <row r="6" spans="1:121" ht="12.75" hidden="1" customHeight="1">
      <c r="A6" s="583"/>
      <c r="B6" s="584"/>
      <c r="C6" s="1569"/>
      <c r="D6" s="1569"/>
      <c r="E6" s="1569"/>
      <c r="F6" s="1333"/>
      <c r="G6" s="1785"/>
      <c r="H6" s="1786"/>
      <c r="I6" s="1786"/>
      <c r="J6" s="1786"/>
      <c r="K6" s="1786"/>
      <c r="L6" s="1786"/>
      <c r="M6" s="1786"/>
      <c r="N6" s="1786"/>
      <c r="O6" s="1786"/>
      <c r="P6" s="1786"/>
      <c r="Q6" s="1786"/>
      <c r="R6" s="1786"/>
      <c r="S6" s="1786"/>
      <c r="T6" s="1787"/>
      <c r="U6" s="1710"/>
      <c r="V6" s="1727"/>
      <c r="W6" s="1749"/>
      <c r="X6" s="1750"/>
      <c r="Y6" s="1750"/>
      <c r="Z6" s="1750"/>
      <c r="AA6" s="1750"/>
      <c r="AB6" s="1750"/>
      <c r="AC6" s="1750"/>
      <c r="AD6" s="1750"/>
      <c r="AE6" s="1750"/>
      <c r="AF6" s="1750"/>
      <c r="AG6" s="1750"/>
      <c r="AH6" s="1750"/>
      <c r="AI6" s="1750"/>
      <c r="AJ6" s="1751"/>
      <c r="AK6" s="1710"/>
      <c r="AL6" s="1701"/>
      <c r="AM6" s="1761"/>
      <c r="AN6" s="1762"/>
      <c r="AO6" s="1762"/>
      <c r="AP6" s="1762"/>
      <c r="AQ6" s="1762"/>
      <c r="AR6" s="1762"/>
      <c r="AS6" s="1762"/>
      <c r="AT6" s="1762"/>
      <c r="AU6" s="1762"/>
      <c r="AV6" s="1762"/>
      <c r="AW6" s="1762"/>
      <c r="AX6" s="1762"/>
      <c r="AY6" s="1762"/>
      <c r="AZ6" s="1763"/>
      <c r="BA6" s="1635"/>
      <c r="BB6" s="1578"/>
      <c r="BC6" s="1770"/>
      <c r="BD6" s="1771"/>
      <c r="BE6" s="1771"/>
      <c r="BF6" s="1771"/>
      <c r="BG6" s="1771"/>
      <c r="BH6" s="1771"/>
      <c r="BI6" s="1771"/>
      <c r="BJ6" s="1771"/>
      <c r="BK6" s="1771"/>
      <c r="BL6" s="1771"/>
      <c r="BM6" s="1771"/>
      <c r="BN6" s="1771"/>
      <c r="BO6" s="1771"/>
      <c r="BP6" s="1772"/>
      <c r="BQ6" s="1635"/>
      <c r="BR6" s="1578"/>
      <c r="BS6" s="1685"/>
      <c r="BT6" s="1686"/>
      <c r="BU6" s="1686"/>
      <c r="BV6" s="1686"/>
      <c r="BW6" s="1686"/>
      <c r="BX6" s="1686"/>
      <c r="BY6" s="1686"/>
      <c r="BZ6" s="1686"/>
      <c r="CA6" s="1686"/>
      <c r="CB6" s="1686"/>
      <c r="CC6" s="1686"/>
      <c r="CD6" s="1686"/>
      <c r="CE6" s="1686"/>
      <c r="CF6" s="1687"/>
      <c r="CG6" s="1635"/>
      <c r="CH6" s="1617"/>
      <c r="CI6" s="1776"/>
      <c r="CJ6" s="1777"/>
      <c r="CK6" s="1777"/>
      <c r="CL6" s="1777"/>
      <c r="CM6" s="1777"/>
      <c r="CN6" s="1777"/>
      <c r="CO6" s="1777"/>
      <c r="CP6" s="1777"/>
      <c r="CQ6" s="1777"/>
      <c r="CR6" s="1777"/>
      <c r="CS6" s="1777"/>
      <c r="CT6" s="1777"/>
      <c r="CU6" s="1777"/>
      <c r="CV6" s="1778"/>
      <c r="CW6" s="1635"/>
      <c r="CX6" s="1617"/>
      <c r="CY6" s="1742"/>
      <c r="CZ6" s="1586"/>
      <c r="DA6" s="1333"/>
      <c r="DB6" s="1333"/>
      <c r="DC6" s="589"/>
      <c r="DD6" s="1333"/>
      <c r="DE6" s="594"/>
      <c r="DF6" s="1332"/>
      <c r="DG6" s="595"/>
      <c r="DH6" s="1332"/>
      <c r="DI6" s="1332"/>
      <c r="DJ6" s="1332"/>
      <c r="DK6" s="1332"/>
      <c r="DL6" s="1332"/>
      <c r="DM6" s="1332"/>
      <c r="DN6" s="1332"/>
      <c r="DO6" s="1332"/>
      <c r="DP6" s="1332"/>
      <c r="DQ6" s="593"/>
    </row>
    <row r="7" spans="1:121">
      <c r="A7" s="583"/>
      <c r="B7" s="584"/>
      <c r="C7" s="1569" t="s">
        <v>24</v>
      </c>
      <c r="D7" s="1569"/>
      <c r="E7" s="1569"/>
      <c r="F7" s="1333"/>
      <c r="G7" s="1788"/>
      <c r="H7" s="1789"/>
      <c r="I7" s="1789"/>
      <c r="J7" s="1789"/>
      <c r="K7" s="1789"/>
      <c r="L7" s="1789"/>
      <c r="M7" s="1789"/>
      <c r="N7" s="1789"/>
      <c r="O7" s="1789"/>
      <c r="P7" s="1789"/>
      <c r="Q7" s="1789"/>
      <c r="R7" s="1789"/>
      <c r="S7" s="1789"/>
      <c r="T7" s="1790"/>
      <c r="U7" s="1710"/>
      <c r="V7" s="1727"/>
      <c r="W7" s="1752"/>
      <c r="X7" s="1753"/>
      <c r="Y7" s="1753"/>
      <c r="Z7" s="1753"/>
      <c r="AA7" s="1753"/>
      <c r="AB7" s="1753"/>
      <c r="AC7" s="1753"/>
      <c r="AD7" s="1753"/>
      <c r="AE7" s="1753"/>
      <c r="AF7" s="1753"/>
      <c r="AG7" s="1753"/>
      <c r="AH7" s="1753"/>
      <c r="AI7" s="1753"/>
      <c r="AJ7" s="1754"/>
      <c r="AK7" s="1710"/>
      <c r="AL7" s="1701"/>
      <c r="AM7" s="1738">
        <v>30</v>
      </c>
      <c r="AN7" s="1739"/>
      <c r="AO7" s="1739"/>
      <c r="AP7" s="1739"/>
      <c r="AQ7" s="1739"/>
      <c r="AR7" s="1739"/>
      <c r="AS7" s="1739"/>
      <c r="AT7" s="1739"/>
      <c r="AU7" s="1739"/>
      <c r="AV7" s="1739"/>
      <c r="AW7" s="1739"/>
      <c r="AX7" s="1739"/>
      <c r="AY7" s="1739"/>
      <c r="AZ7" s="1740"/>
      <c r="BA7" s="1635"/>
      <c r="BB7" s="1578"/>
      <c r="BC7" s="1729">
        <v>20</v>
      </c>
      <c r="BD7" s="1730"/>
      <c r="BE7" s="1730"/>
      <c r="BF7" s="1730"/>
      <c r="BG7" s="1730"/>
      <c r="BH7" s="1730"/>
      <c r="BI7" s="1730"/>
      <c r="BJ7" s="1730"/>
      <c r="BK7" s="1730"/>
      <c r="BL7" s="1730"/>
      <c r="BM7" s="1730"/>
      <c r="BN7" s="1730"/>
      <c r="BO7" s="1730"/>
      <c r="BP7" s="1731"/>
      <c r="BQ7" s="1635"/>
      <c r="BR7" s="1578"/>
      <c r="BS7" s="1688"/>
      <c r="BT7" s="1689"/>
      <c r="BU7" s="1689"/>
      <c r="BV7" s="1689"/>
      <c r="BW7" s="1689"/>
      <c r="BX7" s="1689"/>
      <c r="BY7" s="1689"/>
      <c r="BZ7" s="1689"/>
      <c r="CA7" s="1689"/>
      <c r="CB7" s="1689"/>
      <c r="CC7" s="1689"/>
      <c r="CD7" s="1689"/>
      <c r="CE7" s="1689"/>
      <c r="CF7" s="1690"/>
      <c r="CG7" s="1635"/>
      <c r="CH7" s="1617"/>
      <c r="CI7" s="1779"/>
      <c r="CJ7" s="1780"/>
      <c r="CK7" s="1780"/>
      <c r="CL7" s="1780"/>
      <c r="CM7" s="1780"/>
      <c r="CN7" s="1780"/>
      <c r="CO7" s="1780"/>
      <c r="CP7" s="1780"/>
      <c r="CQ7" s="1780"/>
      <c r="CR7" s="1780"/>
      <c r="CS7" s="1780"/>
      <c r="CT7" s="1780"/>
      <c r="CU7" s="1780"/>
      <c r="CV7" s="1781"/>
      <c r="CW7" s="1635"/>
      <c r="CX7" s="1617"/>
      <c r="CY7" s="1742"/>
      <c r="CZ7" s="1586"/>
      <c r="DA7" s="1333"/>
      <c r="DB7" s="1333"/>
      <c r="DC7" s="589"/>
      <c r="DD7" s="1333"/>
      <c r="DE7" s="1332"/>
      <c r="DF7" s="1332"/>
      <c r="DG7" s="595"/>
      <c r="DH7" s="1332"/>
      <c r="DI7" s="1332"/>
      <c r="DJ7" s="1332"/>
      <c r="DK7" s="596"/>
      <c r="DL7" s="597">
        <v>2.0868055555555556E-2</v>
      </c>
      <c r="DM7" s="597">
        <v>1.3981481481481482E-2</v>
      </c>
      <c r="DN7" s="1332"/>
      <c r="DO7" s="1332"/>
      <c r="DP7" s="1332"/>
      <c r="DQ7" s="593"/>
    </row>
    <row r="8" spans="1:121" ht="101.25" customHeight="1">
      <c r="A8" s="598" t="s">
        <v>25</v>
      </c>
      <c r="B8" s="599" t="s">
        <v>26</v>
      </c>
      <c r="C8" s="600" t="s">
        <v>27</v>
      </c>
      <c r="D8" s="1335" t="s">
        <v>28</v>
      </c>
      <c r="E8" s="1335" t="s">
        <v>29</v>
      </c>
      <c r="F8" s="602" t="s">
        <v>82</v>
      </c>
      <c r="G8" s="603" t="s">
        <v>30</v>
      </c>
      <c r="H8" s="603"/>
      <c r="I8" s="603"/>
      <c r="J8" s="603"/>
      <c r="K8" s="1477" t="s">
        <v>5591</v>
      </c>
      <c r="L8" s="604" t="s">
        <v>31</v>
      </c>
      <c r="M8" s="604"/>
      <c r="N8" s="604"/>
      <c r="O8" s="604"/>
      <c r="P8" s="1344" t="s">
        <v>5592</v>
      </c>
      <c r="Q8" s="604" t="s">
        <v>32</v>
      </c>
      <c r="R8" s="605" t="s">
        <v>33</v>
      </c>
      <c r="S8" s="605" t="s">
        <v>34</v>
      </c>
      <c r="T8" s="605" t="s">
        <v>35</v>
      </c>
      <c r="U8" s="1711"/>
      <c r="V8" s="1728"/>
      <c r="W8" s="606" t="s">
        <v>30</v>
      </c>
      <c r="X8" s="606"/>
      <c r="Y8" s="606"/>
      <c r="Z8" s="606"/>
      <c r="AA8" s="1477" t="s">
        <v>5591</v>
      </c>
      <c r="AB8" s="604" t="s">
        <v>31</v>
      </c>
      <c r="AC8" s="604"/>
      <c r="AD8" s="604"/>
      <c r="AE8" s="604"/>
      <c r="AF8" s="1344" t="s">
        <v>5592</v>
      </c>
      <c r="AG8" s="604" t="s">
        <v>32</v>
      </c>
      <c r="AH8" s="605" t="s">
        <v>33</v>
      </c>
      <c r="AI8" s="605" t="s">
        <v>34</v>
      </c>
      <c r="AJ8" s="605" t="s">
        <v>35</v>
      </c>
      <c r="AK8" s="1711"/>
      <c r="AL8" s="1702"/>
      <c r="AM8" s="606" t="s">
        <v>30</v>
      </c>
      <c r="AN8" s="606"/>
      <c r="AO8" s="606"/>
      <c r="AP8" s="606"/>
      <c r="AQ8" s="1343" t="s">
        <v>5591</v>
      </c>
      <c r="AR8" s="604" t="s">
        <v>31</v>
      </c>
      <c r="AS8" s="604"/>
      <c r="AT8" s="604"/>
      <c r="AU8" s="604"/>
      <c r="AV8" s="1344" t="s">
        <v>5592</v>
      </c>
      <c r="AW8" s="604" t="s">
        <v>32</v>
      </c>
      <c r="AX8" s="605" t="s">
        <v>33</v>
      </c>
      <c r="AY8" s="605" t="s">
        <v>34</v>
      </c>
      <c r="AZ8" s="605" t="s">
        <v>35</v>
      </c>
      <c r="BA8" s="1636"/>
      <c r="BB8" s="1578"/>
      <c r="BC8" s="606" t="s">
        <v>30</v>
      </c>
      <c r="BD8" s="606"/>
      <c r="BE8" s="606"/>
      <c r="BF8" s="606"/>
      <c r="BG8" s="1343" t="s">
        <v>5591</v>
      </c>
      <c r="BH8" s="604" t="s">
        <v>31</v>
      </c>
      <c r="BI8" s="604"/>
      <c r="BJ8" s="604"/>
      <c r="BK8" s="604"/>
      <c r="BL8" s="1344" t="s">
        <v>5592</v>
      </c>
      <c r="BM8" s="604" t="s">
        <v>32</v>
      </c>
      <c r="BN8" s="605" t="s">
        <v>33</v>
      </c>
      <c r="BO8" s="605" t="s">
        <v>34</v>
      </c>
      <c r="BP8" s="605" t="s">
        <v>35</v>
      </c>
      <c r="BQ8" s="1636"/>
      <c r="BR8" s="1578"/>
      <c r="BS8" s="606" t="s">
        <v>30</v>
      </c>
      <c r="BT8" s="606"/>
      <c r="BU8" s="606"/>
      <c r="BV8" s="606"/>
      <c r="BW8" s="1343" t="s">
        <v>5591</v>
      </c>
      <c r="BX8" s="604" t="s">
        <v>31</v>
      </c>
      <c r="BY8" s="604"/>
      <c r="BZ8" s="604"/>
      <c r="CA8" s="604"/>
      <c r="CB8" s="1344" t="s">
        <v>5592</v>
      </c>
      <c r="CC8" s="604" t="s">
        <v>32</v>
      </c>
      <c r="CD8" s="605" t="s">
        <v>33</v>
      </c>
      <c r="CE8" s="605" t="s">
        <v>34</v>
      </c>
      <c r="CF8" s="605" t="s">
        <v>35</v>
      </c>
      <c r="CG8" s="1636"/>
      <c r="CH8" s="1618"/>
      <c r="CI8" s="606" t="s">
        <v>30</v>
      </c>
      <c r="CJ8" s="606"/>
      <c r="CK8" s="606"/>
      <c r="CL8" s="606"/>
      <c r="CM8" s="1343" t="s">
        <v>5591</v>
      </c>
      <c r="CN8" s="604" t="s">
        <v>31</v>
      </c>
      <c r="CO8" s="604"/>
      <c r="CP8" s="604"/>
      <c r="CQ8" s="604"/>
      <c r="CR8" s="1344" t="s">
        <v>5592</v>
      </c>
      <c r="CS8" s="607" t="s">
        <v>32</v>
      </c>
      <c r="CT8" s="605" t="s">
        <v>33</v>
      </c>
      <c r="CU8" s="605" t="s">
        <v>34</v>
      </c>
      <c r="CV8" s="605" t="s">
        <v>35</v>
      </c>
      <c r="CW8" s="1636"/>
      <c r="CX8" s="1618"/>
      <c r="CY8" s="1742"/>
      <c r="CZ8" s="1586"/>
      <c r="DA8" s="605" t="s">
        <v>36</v>
      </c>
      <c r="DB8" s="605" t="s">
        <v>37</v>
      </c>
      <c r="DC8" s="589"/>
      <c r="DD8" s="600" t="s">
        <v>5391</v>
      </c>
      <c r="DE8" s="608" t="s">
        <v>39</v>
      </c>
      <c r="DF8" s="608" t="s">
        <v>40</v>
      </c>
      <c r="DG8" s="609" t="s">
        <v>41</v>
      </c>
      <c r="DH8" s="608" t="s">
        <v>42</v>
      </c>
      <c r="DI8" s="608" t="s">
        <v>43</v>
      </c>
      <c r="DJ8" s="608" t="s">
        <v>44</v>
      </c>
      <c r="DK8" s="1332"/>
      <c r="DL8" s="1332"/>
      <c r="DM8" s="1332"/>
      <c r="DN8" s="1332"/>
      <c r="DO8" s="1332"/>
      <c r="DP8" s="1332"/>
      <c r="DQ8" s="610" t="s">
        <v>45</v>
      </c>
    </row>
    <row r="9" spans="1:121" hidden="1">
      <c r="A9" s="611" t="s">
        <v>0</v>
      </c>
      <c r="B9" s="612">
        <v>160</v>
      </c>
      <c r="C9" s="1562">
        <v>160</v>
      </c>
      <c r="D9" s="1562"/>
      <c r="E9" s="1562"/>
      <c r="F9" s="1334"/>
      <c r="G9" s="614" t="s">
        <v>0</v>
      </c>
      <c r="H9" s="614"/>
      <c r="I9" s="614"/>
      <c r="J9" s="614"/>
      <c r="K9" s="618"/>
      <c r="L9" s="615"/>
      <c r="M9" s="615"/>
      <c r="N9" s="615"/>
      <c r="O9" s="615"/>
      <c r="P9" s="615"/>
      <c r="Q9" s="615"/>
      <c r="R9" s="616"/>
      <c r="S9" s="617"/>
      <c r="T9" s="616" t="s">
        <v>0</v>
      </c>
      <c r="U9" s="616" t="s">
        <v>0</v>
      </c>
      <c r="V9" s="616" t="s">
        <v>0</v>
      </c>
      <c r="W9" s="614"/>
      <c r="X9" s="614"/>
      <c r="Y9" s="614"/>
      <c r="Z9" s="614"/>
      <c r="AA9" s="618"/>
      <c r="AB9" s="618"/>
      <c r="AC9" s="618"/>
      <c r="AD9" s="618"/>
      <c r="AE9" s="618"/>
      <c r="AF9" s="618"/>
      <c r="AG9" s="618"/>
      <c r="AH9" s="616"/>
      <c r="AI9" s="616"/>
      <c r="AJ9" s="616"/>
      <c r="AK9" s="619"/>
      <c r="AL9" s="619"/>
      <c r="AM9" s="620"/>
      <c r="AN9" s="620"/>
      <c r="AO9" s="620"/>
      <c r="AP9" s="620"/>
      <c r="AQ9" s="620"/>
      <c r="AR9" s="618"/>
      <c r="AS9" s="618"/>
      <c r="AT9" s="618"/>
      <c r="AU9" s="618"/>
      <c r="AV9" s="618"/>
      <c r="AW9" s="618"/>
      <c r="AX9" s="619"/>
      <c r="AY9" s="619"/>
      <c r="AZ9" s="619"/>
      <c r="BA9" s="619"/>
      <c r="BB9" s="619"/>
      <c r="BC9" s="619" t="s">
        <v>0</v>
      </c>
      <c r="BD9" s="619"/>
      <c r="BE9" s="619"/>
      <c r="BF9" s="619"/>
      <c r="BG9" s="619"/>
      <c r="BH9" s="621"/>
      <c r="BI9" s="621"/>
      <c r="BJ9" s="621"/>
      <c r="BK9" s="621"/>
      <c r="BL9" s="621"/>
      <c r="BM9" s="621"/>
      <c r="BN9" s="620"/>
      <c r="BO9" s="622"/>
      <c r="BP9" s="620" t="s">
        <v>0</v>
      </c>
      <c r="BQ9" s="620"/>
      <c r="BR9" s="619"/>
      <c r="BS9" s="616" t="s">
        <v>0</v>
      </c>
      <c r="BT9" s="616"/>
      <c r="BU9" s="616"/>
      <c r="BV9" s="616"/>
      <c r="BW9" s="616"/>
      <c r="BX9" s="621"/>
      <c r="BY9" s="621"/>
      <c r="BZ9" s="621"/>
      <c r="CA9" s="621"/>
      <c r="CB9" s="621"/>
      <c r="CC9" s="621"/>
      <c r="CD9" s="614"/>
      <c r="CE9" s="623"/>
      <c r="CF9" s="614" t="s">
        <v>0</v>
      </c>
      <c r="CG9" s="620"/>
      <c r="CH9" s="619"/>
      <c r="CI9" s="616" t="s">
        <v>0</v>
      </c>
      <c r="CJ9" s="616"/>
      <c r="CK9" s="616"/>
      <c r="CL9" s="616"/>
      <c r="CM9" s="616"/>
      <c r="CN9" s="616"/>
      <c r="CO9" s="616"/>
      <c r="CP9" s="616"/>
      <c r="CQ9" s="616"/>
      <c r="CR9" s="616"/>
      <c r="CS9" s="616"/>
      <c r="CT9" s="614"/>
      <c r="CU9" s="623"/>
      <c r="CV9" s="614" t="s">
        <v>0</v>
      </c>
      <c r="CW9" s="620"/>
      <c r="CX9" s="619"/>
      <c r="CY9" s="620"/>
      <c r="CZ9" s="620"/>
      <c r="DA9" s="620" t="s">
        <v>0</v>
      </c>
      <c r="DB9" s="612">
        <v>160</v>
      </c>
      <c r="DC9" s="624"/>
      <c r="DD9" s="625">
        <v>0.80555555555555547</v>
      </c>
      <c r="DE9" s="625"/>
      <c r="DF9" s="626"/>
      <c r="DG9" s="626"/>
      <c r="DH9" s="626"/>
      <c r="DI9" s="626"/>
      <c r="DJ9" s="626"/>
      <c r="DK9" s="626"/>
      <c r="DL9" s="626"/>
      <c r="DM9" s="626"/>
      <c r="DN9" s="626"/>
      <c r="DO9" s="626"/>
      <c r="DP9" s="626"/>
      <c r="DQ9" s="627"/>
    </row>
    <row r="10" spans="1:121" s="345" customFormat="1" hidden="1">
      <c r="A10" s="628">
        <v>1</v>
      </c>
      <c r="B10" s="629">
        <v>160</v>
      </c>
      <c r="C10" s="630"/>
      <c r="D10" s="631"/>
      <c r="E10" s="631"/>
      <c r="F10" s="630"/>
      <c r="G10" s="632">
        <v>0.16666666666666666</v>
      </c>
      <c r="H10" s="1095" t="str">
        <f t="shared" ref="H10:H11" si="0">LEFT(K10,2)</f>
        <v>11</v>
      </c>
      <c r="I10" s="1095" t="str">
        <f t="shared" ref="I10:I11" si="1">MID(K10,3,2)</f>
        <v>22</v>
      </c>
      <c r="J10" s="1095" t="str">
        <f t="shared" ref="J10:J11" si="2">RIGHT(K10,2)</f>
        <v>33</v>
      </c>
      <c r="K10" s="1193">
        <v>112233</v>
      </c>
      <c r="L10" s="683" t="str">
        <f>CONCATENATE(H10&amp;":"&amp;I10&amp;":"&amp;J10)</f>
        <v>11:22:33</v>
      </c>
      <c r="M10" s="1095" t="str">
        <f t="shared" ref="M10:M11" si="3">LEFT(P10,2)</f>
        <v>10</v>
      </c>
      <c r="N10" s="1095" t="str">
        <f t="shared" ref="N10:N11" si="4">MID(P10,3,2)</f>
        <v>12</v>
      </c>
      <c r="O10" s="1095" t="str">
        <f t="shared" ref="O10:O11" si="5">RIGHT(P10,2)</f>
        <v>14</v>
      </c>
      <c r="P10" s="1193">
        <v>101214</v>
      </c>
      <c r="Q10" s="683" t="str">
        <f>CONCATENATE(M10&amp;":"&amp;N10&amp;":"&amp;O10)</f>
        <v>10:12:14</v>
      </c>
      <c r="R10" s="634">
        <f>L10-G10</f>
        <v>0.30732638888888886</v>
      </c>
      <c r="S10" s="635">
        <f t="shared" ref="S10:S11" si="6">Q10-L10</f>
        <v>-4.883101851851851E-2</v>
      </c>
      <c r="T10" s="634">
        <f t="shared" ref="T10:T11" si="7">Q10-L10+R10</f>
        <v>0.25849537037037035</v>
      </c>
      <c r="U10" s="636">
        <f>$G$7/(MINUTE(R10)/60+HOUR(R10)+SECOND(R10)/3600)</f>
        <v>0</v>
      </c>
      <c r="V10" s="636">
        <f t="shared" ref="V10:V11" si="8">$G$7/(MINUTE(T10)/60+HOUR(T10)+SECOND(T10)/3600)</f>
        <v>0</v>
      </c>
      <c r="W10" s="637">
        <f t="shared" ref="W10:W11" si="9">Q10+"0:30"</f>
        <v>0.44599537037037035</v>
      </c>
      <c r="X10" s="1095" t="str">
        <f t="shared" ref="X10:X11" si="10">LEFT(AA10,2)</f>
        <v>11</v>
      </c>
      <c r="Y10" s="1095" t="str">
        <f t="shared" ref="Y10:Y11" si="11">MID(AA10,3,2)</f>
        <v>22</v>
      </c>
      <c r="Z10" s="1095" t="str">
        <f t="shared" ref="Z10:Z11" si="12">RIGHT(AA10,2)</f>
        <v>33</v>
      </c>
      <c r="AA10" s="1193">
        <v>112233</v>
      </c>
      <c r="AB10" s="683" t="str">
        <f>CONCATENATE(X10&amp;":"&amp;Y10&amp;":"&amp;Z10)</f>
        <v>11:22:33</v>
      </c>
      <c r="AC10" s="1095" t="str">
        <f t="shared" ref="AC10:AC11" si="13">LEFT(AF10,2)</f>
        <v>10</v>
      </c>
      <c r="AD10" s="1095" t="str">
        <f t="shared" ref="AD10:AD11" si="14">MID(AF10,3,2)</f>
        <v>12</v>
      </c>
      <c r="AE10" s="1095" t="str">
        <f t="shared" ref="AE10:AE11" si="15">RIGHT(AF10,2)</f>
        <v>14</v>
      </c>
      <c r="AF10" s="1193">
        <v>101214</v>
      </c>
      <c r="AG10" s="683" t="str">
        <f>CONCATENATE(AC10&amp;":"&amp;AD10&amp;":"&amp;AE10)</f>
        <v>10:12:14</v>
      </c>
      <c r="AH10" s="634">
        <f>AB10-W10</f>
        <v>2.7997685185185195E-2</v>
      </c>
      <c r="AI10" s="635">
        <f>AG10-AB10</f>
        <v>-4.883101851851851E-2</v>
      </c>
      <c r="AJ10" s="634">
        <f t="shared" ref="AJ10:AJ11" si="16">AG10-AB10+AH10</f>
        <v>-2.0833333333333315E-2</v>
      </c>
      <c r="AK10" s="636">
        <f>$W$3/(MINUTE(AH10)/60+HOUR(AH10)+SECOND(AH10)/3600)</f>
        <v>37.205456800330715</v>
      </c>
      <c r="AL10" s="636" t="e">
        <f>$W$3/(MINUTE(AJ10)/60+HOUR(AJ10)+SECOND(AJ10)/3600)</f>
        <v>#NUM!</v>
      </c>
      <c r="AM10" s="637">
        <f t="shared" ref="AM10:AM11" si="17">AG10+"0:30"</f>
        <v>0.44599537037037035</v>
      </c>
      <c r="AN10" s="1095" t="str">
        <f t="shared" ref="AN10:AN11" si="18">LEFT(AQ10,2)</f>
        <v>11</v>
      </c>
      <c r="AO10" s="1095" t="str">
        <f t="shared" ref="AO10:AO11" si="19">MID(AQ10,3,2)</f>
        <v>22</v>
      </c>
      <c r="AP10" s="1095" t="str">
        <f t="shared" ref="AP10:AP11" si="20">RIGHT(AQ10,2)</f>
        <v>33</v>
      </c>
      <c r="AQ10" s="1188">
        <v>112233</v>
      </c>
      <c r="AR10" s="683" t="str">
        <f>CONCATENATE(AN10&amp;":"&amp;AO10&amp;":"&amp;AP10)</f>
        <v>11:22:33</v>
      </c>
      <c r="AS10" s="1095" t="str">
        <f t="shared" ref="AS10:AS11" si="21">LEFT(AV10,2)</f>
        <v>10</v>
      </c>
      <c r="AT10" s="1095" t="str">
        <f t="shared" ref="AT10:AT11" si="22">MID(AV10,3,2)</f>
        <v>12</v>
      </c>
      <c r="AU10" s="1095" t="str">
        <f t="shared" ref="AU10:AU11" si="23">RIGHT(AV10,2)</f>
        <v>14</v>
      </c>
      <c r="AV10" s="1188">
        <v>101214</v>
      </c>
      <c r="AW10" s="683" t="str">
        <f>CONCATENATE(AS10&amp;":"&amp;AT10&amp;":"&amp;AU10)</f>
        <v>10:12:14</v>
      </c>
      <c r="AX10" s="634">
        <f>AR10-AM10</f>
        <v>2.7997685185185195E-2</v>
      </c>
      <c r="AY10" s="635">
        <f t="shared" ref="AY10:AY11" si="24">AW10-AR10</f>
        <v>-4.883101851851851E-2</v>
      </c>
      <c r="AZ10" s="634">
        <f t="shared" ref="AZ10:AZ11" si="25">AW10-AR10+AX10</f>
        <v>-2.0833333333333315E-2</v>
      </c>
      <c r="BA10" s="636">
        <f>$AM$7/(MINUTE(AX10)/60+HOUR(AX10)+SECOND(AX10)/3600)</f>
        <v>44.646548160396854</v>
      </c>
      <c r="BB10" s="636" t="e">
        <f>$AM$7/(MINUTE(AZ10)/60+HOUR(AZ10)+SECOND(AZ10)/3600)</f>
        <v>#NUM!</v>
      </c>
      <c r="BC10" s="638">
        <f t="shared" ref="BC10:BC11" si="26">AW10+"0:30"</f>
        <v>0.44599537037037035</v>
      </c>
      <c r="BD10" s="1095" t="str">
        <f t="shared" ref="BD10:BD11" si="27">LEFT(BG10,2)</f>
        <v>11</v>
      </c>
      <c r="BE10" s="1095" t="str">
        <f t="shared" ref="BE10:BE11" si="28">MID(BG10,3,2)</f>
        <v>22</v>
      </c>
      <c r="BF10" s="1095" t="str">
        <f t="shared" ref="BF10:BF11" si="29">RIGHT(BG10,2)</f>
        <v>33</v>
      </c>
      <c r="BG10" s="1188">
        <v>112233</v>
      </c>
      <c r="BH10" s="683" t="str">
        <f>CONCATENATE(BD10&amp;":"&amp;BE10&amp;":"&amp;BF10)</f>
        <v>11:22:33</v>
      </c>
      <c r="BI10" s="1095" t="str">
        <f t="shared" ref="BI10:BI11" si="30">LEFT(BL10,2)</f>
        <v>10</v>
      </c>
      <c r="BJ10" s="1095" t="str">
        <f t="shared" ref="BJ10:BJ11" si="31">MID(BL10,3,2)</f>
        <v>12</v>
      </c>
      <c r="BK10" s="1095" t="str">
        <f t="shared" ref="BK10:BK11" si="32">RIGHT(BL10,2)</f>
        <v>14</v>
      </c>
      <c r="BL10" s="1188">
        <v>101214</v>
      </c>
      <c r="BM10" s="683" t="str">
        <f>CONCATENATE(BI10&amp;":"&amp;BJ10&amp;":"&amp;BK10)</f>
        <v>10:12:14</v>
      </c>
      <c r="BN10" s="639">
        <f t="shared" ref="BN10:BN11" si="33">BH10-BC10</f>
        <v>2.7997685185185195E-2</v>
      </c>
      <c r="BO10" s="635">
        <f>BM10-BH10</f>
        <v>-4.883101851851851E-2</v>
      </c>
      <c r="BP10" s="639">
        <f>BM10-BC10</f>
        <v>-2.0833333333333315E-2</v>
      </c>
      <c r="BQ10" s="636">
        <f>$BC$7/(MINUTE(BN10)/60+HOUR(BN10)+SECOND(BN10)/3600)</f>
        <v>29.764365440264573</v>
      </c>
      <c r="BR10" s="636" t="e">
        <f>$BC$7/(MINUTE(BP10)/60+HOUR(BP10)+SECOND(BP10)/3600)</f>
        <v>#NUM!</v>
      </c>
      <c r="BS10" s="640">
        <f>BM10+"00:50"</f>
        <v>0.45988425925925924</v>
      </c>
      <c r="BT10" s="1095" t="str">
        <f t="shared" ref="BT10:BT11" si="34">LEFT(BW10,2)</f>
        <v>14</v>
      </c>
      <c r="BU10" s="1095" t="str">
        <f t="shared" ref="BU10:BU11" si="35">MID(BW10,3,2)</f>
        <v>15</v>
      </c>
      <c r="BV10" s="1095" t="str">
        <f t="shared" ref="BV10:BV11" si="36">RIGHT(BW10,2)</f>
        <v>16</v>
      </c>
      <c r="BW10" s="1188">
        <v>141516</v>
      </c>
      <c r="BX10" s="683" t="str">
        <f>CONCATENATE(BT10&amp;":"&amp;BU10&amp;":"&amp;BV10)</f>
        <v>14:15:16</v>
      </c>
      <c r="BY10" s="1095" t="str">
        <f t="shared" ref="BY10:BY11" si="37">LEFT(CB10,2)</f>
        <v>10</v>
      </c>
      <c r="BZ10" s="1095" t="str">
        <f t="shared" ref="BZ10:BZ11" si="38">MID(CB10,3,2)</f>
        <v>12</v>
      </c>
      <c r="CA10" s="1095" t="str">
        <f t="shared" ref="CA10:CA11" si="39">RIGHT(CB10,2)</f>
        <v>14</v>
      </c>
      <c r="CB10" s="1188">
        <v>101214</v>
      </c>
      <c r="CC10" s="683" t="str">
        <f>CONCATENATE(BY10&amp;":"&amp;BZ10&amp;":"&amp;CA10)</f>
        <v>10:12:14</v>
      </c>
      <c r="CD10" s="639">
        <f t="shared" ref="CD10:CD11" si="40">BX10-BS10</f>
        <v>0.13405092592592593</v>
      </c>
      <c r="CE10" s="641">
        <f>CC10-BX10</f>
        <v>-0.16877314814814814</v>
      </c>
      <c r="CF10" s="639">
        <f>CC10-BS10</f>
        <v>-3.472222222222221E-2</v>
      </c>
      <c r="CG10" s="636">
        <f>$BS$3/(MINUTE(CD10)/60+HOUR(CD10)+SECOND(CD10)/3600)</f>
        <v>0</v>
      </c>
      <c r="CH10" s="636" t="e">
        <f>$BS$3/(MINUTE(CF10)/60+HOUR(CF10)+SECOND(CF10)/3600)</f>
        <v>#NUM!</v>
      </c>
      <c r="CI10" s="637">
        <f>CC10+"0:40"</f>
        <v>0.45293981481481482</v>
      </c>
      <c r="CJ10" s="1095" t="str">
        <f t="shared" ref="CJ10:CJ11" si="41">LEFT(CM10,2)</f>
        <v>10</v>
      </c>
      <c r="CK10" s="1095" t="str">
        <f t="shared" ref="CK10:CK11" si="42">MID(CM10,3,2)</f>
        <v>12</v>
      </c>
      <c r="CL10" s="1095" t="str">
        <f t="shared" ref="CL10:CL11" si="43">RIGHT(CM10,2)</f>
        <v>14</v>
      </c>
      <c r="CM10" s="1188">
        <v>101214</v>
      </c>
      <c r="CN10" s="683" t="str">
        <f>CONCATENATE(CJ10&amp;":"&amp;CK10&amp;":"&amp;CL10)</f>
        <v>10:12:14</v>
      </c>
      <c r="CO10" s="1095" t="str">
        <f t="shared" ref="CO10:CO11" si="44">LEFT(CR10,2)</f>
        <v>10</v>
      </c>
      <c r="CP10" s="1095" t="str">
        <f t="shared" ref="CP10:CP11" si="45">MID(CR10,3,2)</f>
        <v>12</v>
      </c>
      <c r="CQ10" s="1095" t="str">
        <f t="shared" ref="CQ10:CQ11" si="46">RIGHT(CR10,2)</f>
        <v>14</v>
      </c>
      <c r="CR10" s="1188">
        <v>101214</v>
      </c>
      <c r="CS10" s="683" t="str">
        <f>CONCATENATE(CO10&amp;":"&amp;CP10&amp;":"&amp;CQ10)</f>
        <v>10:12:14</v>
      </c>
      <c r="CT10" s="639">
        <f t="shared" ref="CT10:CT11" si="47">CN10-CI10</f>
        <v>-2.777777777777779E-2</v>
      </c>
      <c r="CU10" s="635">
        <f t="shared" ref="CU10:CU11" si="48">CS10-CN10</f>
        <v>0</v>
      </c>
      <c r="CV10" s="639">
        <f t="shared" ref="CV10:CV11" si="49">CS10-CN10+CT10</f>
        <v>-2.777777777777779E-2</v>
      </c>
      <c r="CW10" s="636" t="e">
        <f>$CI$3/(MINUTE(CT10)/60+HOUR(CT10)+SECOND(CT10)/3600)</f>
        <v>#NUM!</v>
      </c>
      <c r="CX10" s="636" t="e">
        <f>$CI$3/(MINUTE(CV10)/60+HOUR(CV10)+SECOND(CV10)/3600)</f>
        <v>#NUM!</v>
      </c>
      <c r="CY10" s="643">
        <f>$DB$9/(MINUTE(DB10)/60+HOUR(DB10)+SECOND(DB10)/3600)</f>
        <v>49.9393098664817</v>
      </c>
      <c r="CZ10" s="644"/>
      <c r="DA10" s="645">
        <f t="shared" ref="DA10:DA11" si="50">R10+AH10+AX10+BN10+CD10+CT10</f>
        <v>0.49759259259259259</v>
      </c>
      <c r="DB10" s="645">
        <f t="shared" ref="DB10:DB11" si="51">T10+AJ10+AZ10+BP10+CF10+CT10</f>
        <v>0.1334953703703704</v>
      </c>
      <c r="DC10" s="1189"/>
      <c r="DD10" s="646">
        <v>160</v>
      </c>
      <c r="DE10" s="647">
        <f t="shared" ref="DE10:DF11" si="52">MINUTE(DA10)/60+HOUR(DA10)+SECOND(DA10)/3600</f>
        <v>11.942222222222222</v>
      </c>
      <c r="DF10" s="647">
        <f t="shared" si="52"/>
        <v>3.2038888888888892</v>
      </c>
      <c r="DG10" s="595">
        <v>200</v>
      </c>
      <c r="DH10" s="595">
        <f>-(SECOND(CN10-$CN$10)/60+MINUTE(CN10-$CN$10)+HOUR(CN10-$CN$10)*60)</f>
        <v>0</v>
      </c>
      <c r="DI10" s="648">
        <f t="shared" ref="DI10:DI11" si="53">IF((DD10+DG10+DH10)&lt;DD10,DD10,DD10+DG10+DH10)</f>
        <v>360</v>
      </c>
      <c r="DJ10" s="648">
        <f>IF(CN10&gt;$DD$9,0,DI10)</f>
        <v>0</v>
      </c>
      <c r="DK10" s="648">
        <f t="shared" ref="DK10:DK11" si="54">IF((S10&gt;$DM$7),0,DJ10)</f>
        <v>0</v>
      </c>
      <c r="DL10" s="648">
        <f t="shared" ref="DL10:DL11" si="55">IF((AI10&gt;$DM$7),0,DJ10)</f>
        <v>0</v>
      </c>
      <c r="DM10" s="648">
        <f>IF((AY10&gt;$DM$7),0,DJ10)</f>
        <v>0</v>
      </c>
      <c r="DN10" s="648">
        <f>IF((BO10&gt;$DM$7),0,DJ10)</f>
        <v>0</v>
      </c>
      <c r="DO10" s="648">
        <f>IF((CE10&gt;$DM$7),0,DJ10)</f>
        <v>0</v>
      </c>
      <c r="DP10" s="648">
        <f>IF((CU10&gt;$DL$7),0,DJ10)</f>
        <v>0</v>
      </c>
      <c r="DQ10" s="649" t="e">
        <f t="shared" ref="DQ10:DQ11" si="56">DK10*DL10*DM10*DN10*DO10*DP10/DK10/DL10/DM10/DO10/DP10</f>
        <v>#DIV/0!</v>
      </c>
    </row>
    <row r="11" spans="1:121" s="345" customFormat="1" hidden="1">
      <c r="A11" s="628">
        <f>A10+1</f>
        <v>2</v>
      </c>
      <c r="B11" s="629">
        <v>160</v>
      </c>
      <c r="C11" s="630"/>
      <c r="D11" s="631"/>
      <c r="E11" s="631"/>
      <c r="F11" s="630"/>
      <c r="G11" s="632">
        <v>0.16666666666666666</v>
      </c>
      <c r="H11" s="1095" t="str">
        <f t="shared" si="0"/>
        <v>11</v>
      </c>
      <c r="I11" s="1095" t="str">
        <f t="shared" si="1"/>
        <v>22</v>
      </c>
      <c r="J11" s="1095" t="str">
        <f t="shared" si="2"/>
        <v>34</v>
      </c>
      <c r="K11" s="1193">
        <v>112234</v>
      </c>
      <c r="L11" s="683" t="str">
        <f t="shared" ref="L11" si="57">CONCATENATE(H11&amp;":"&amp;I11&amp;":"&amp;J11)</f>
        <v>11:22:34</v>
      </c>
      <c r="M11" s="1095" t="str">
        <f t="shared" si="3"/>
        <v>10</v>
      </c>
      <c r="N11" s="1095" t="str">
        <f t="shared" si="4"/>
        <v>12</v>
      </c>
      <c r="O11" s="1095" t="str">
        <f t="shared" si="5"/>
        <v>15</v>
      </c>
      <c r="P11" s="1193">
        <v>101215</v>
      </c>
      <c r="Q11" s="683" t="str">
        <f t="shared" ref="Q11" si="58">CONCATENATE(M11&amp;":"&amp;N11&amp;":"&amp;O11)</f>
        <v>10:12:15</v>
      </c>
      <c r="R11" s="634">
        <f>L11-G11</f>
        <v>0.30733796296296301</v>
      </c>
      <c r="S11" s="635">
        <f t="shared" si="6"/>
        <v>-4.883101851851851E-2</v>
      </c>
      <c r="T11" s="634">
        <f t="shared" si="7"/>
        <v>0.2585069444444445</v>
      </c>
      <c r="U11" s="636">
        <f t="shared" ref="U11" si="59">$G$7/(MINUTE(R11)/60+HOUR(R11)+SECOND(R11)/3600)</f>
        <v>0</v>
      </c>
      <c r="V11" s="636">
        <f t="shared" si="8"/>
        <v>0</v>
      </c>
      <c r="W11" s="637">
        <f t="shared" si="9"/>
        <v>0.44600694444444444</v>
      </c>
      <c r="X11" s="1095" t="str">
        <f t="shared" si="10"/>
        <v>11</v>
      </c>
      <c r="Y11" s="1095" t="str">
        <f t="shared" si="11"/>
        <v>22</v>
      </c>
      <c r="Z11" s="1095" t="str">
        <f t="shared" si="12"/>
        <v>34</v>
      </c>
      <c r="AA11" s="1193">
        <v>112234</v>
      </c>
      <c r="AB11" s="683" t="str">
        <f t="shared" ref="AB11" si="60">CONCATENATE(X11&amp;":"&amp;Y11&amp;":"&amp;Z11)</f>
        <v>11:22:34</v>
      </c>
      <c r="AC11" s="1095" t="str">
        <f t="shared" si="13"/>
        <v>10</v>
      </c>
      <c r="AD11" s="1095" t="str">
        <f t="shared" si="14"/>
        <v>12</v>
      </c>
      <c r="AE11" s="1095" t="str">
        <f t="shared" si="15"/>
        <v>15</v>
      </c>
      <c r="AF11" s="1193">
        <v>101215</v>
      </c>
      <c r="AG11" s="683" t="str">
        <f t="shared" ref="AG11" si="61">CONCATENATE(AC11&amp;":"&amp;AD11&amp;":"&amp;AE11)</f>
        <v>10:12:15</v>
      </c>
      <c r="AH11" s="634">
        <f>AB11-W11</f>
        <v>2.7997685185185195E-2</v>
      </c>
      <c r="AI11" s="635">
        <f t="shared" ref="AI11" si="62">AG11-AB11</f>
        <v>-4.883101851851851E-2</v>
      </c>
      <c r="AJ11" s="634">
        <f t="shared" si="16"/>
        <v>-2.0833333333333315E-2</v>
      </c>
      <c r="AK11" s="636">
        <f>$W$3/(MINUTE(AH11)/60+HOUR(AH11)+SECOND(AH11)/3600)</f>
        <v>37.205456800330715</v>
      </c>
      <c r="AL11" s="636" t="e">
        <f>$W$3/(MINUTE(AJ11)/60+HOUR(AJ11)+SECOND(AJ11)/3600)</f>
        <v>#NUM!</v>
      </c>
      <c r="AM11" s="637">
        <f t="shared" si="17"/>
        <v>0.44600694444444444</v>
      </c>
      <c r="AN11" s="1095" t="str">
        <f t="shared" si="18"/>
        <v>11</v>
      </c>
      <c r="AO11" s="1095" t="str">
        <f t="shared" si="19"/>
        <v>22</v>
      </c>
      <c r="AP11" s="1095" t="str">
        <f t="shared" si="20"/>
        <v>34</v>
      </c>
      <c r="AQ11" s="1188">
        <v>112234</v>
      </c>
      <c r="AR11" s="683" t="str">
        <f t="shared" ref="AR11" si="63">CONCATENATE(AN11&amp;":"&amp;AO11&amp;":"&amp;AP11)</f>
        <v>11:22:34</v>
      </c>
      <c r="AS11" s="1095" t="str">
        <f t="shared" si="21"/>
        <v>10</v>
      </c>
      <c r="AT11" s="1095" t="str">
        <f t="shared" si="22"/>
        <v>12</v>
      </c>
      <c r="AU11" s="1095" t="str">
        <f t="shared" si="23"/>
        <v>15</v>
      </c>
      <c r="AV11" s="1188">
        <v>101215</v>
      </c>
      <c r="AW11" s="683" t="str">
        <f t="shared" ref="AW11" si="64">CONCATENATE(AS11&amp;":"&amp;AT11&amp;":"&amp;AU11)</f>
        <v>10:12:15</v>
      </c>
      <c r="AX11" s="634">
        <f>AR11-AM11</f>
        <v>2.7997685185185195E-2</v>
      </c>
      <c r="AY11" s="635">
        <f t="shared" si="24"/>
        <v>-4.883101851851851E-2</v>
      </c>
      <c r="AZ11" s="634">
        <f t="shared" si="25"/>
        <v>-2.0833333333333315E-2</v>
      </c>
      <c r="BA11" s="636">
        <f t="shared" ref="BA11" si="65">$AM$7/(MINUTE(AX11)/60+HOUR(AX11)+SECOND(AX11)/3600)</f>
        <v>44.646548160396854</v>
      </c>
      <c r="BB11" s="636" t="e">
        <f t="shared" ref="BB11" si="66">$AM$7/(MINUTE(AZ11)/60+HOUR(AZ11)+SECOND(AZ11)/3600)</f>
        <v>#NUM!</v>
      </c>
      <c r="BC11" s="637">
        <f t="shared" si="26"/>
        <v>0.44600694444444444</v>
      </c>
      <c r="BD11" s="1095" t="str">
        <f t="shared" si="27"/>
        <v>11</v>
      </c>
      <c r="BE11" s="1095" t="str">
        <f t="shared" si="28"/>
        <v>22</v>
      </c>
      <c r="BF11" s="1095" t="str">
        <f t="shared" si="29"/>
        <v>34</v>
      </c>
      <c r="BG11" s="1188">
        <v>112234</v>
      </c>
      <c r="BH11" s="683" t="str">
        <f t="shared" ref="BH11" si="67">CONCATENATE(BD11&amp;":"&amp;BE11&amp;":"&amp;BF11)</f>
        <v>11:22:34</v>
      </c>
      <c r="BI11" s="1095" t="str">
        <f t="shared" si="30"/>
        <v>10</v>
      </c>
      <c r="BJ11" s="1095" t="str">
        <f t="shared" si="31"/>
        <v>12</v>
      </c>
      <c r="BK11" s="1095" t="str">
        <f t="shared" si="32"/>
        <v>15</v>
      </c>
      <c r="BL11" s="1188">
        <v>101215</v>
      </c>
      <c r="BM11" s="683" t="str">
        <f t="shared" ref="BM11" si="68">CONCATENATE(BI11&amp;":"&amp;BJ11&amp;":"&amp;BK11)</f>
        <v>10:12:15</v>
      </c>
      <c r="BN11" s="639">
        <f t="shared" si="33"/>
        <v>2.7997685185185195E-2</v>
      </c>
      <c r="BO11" s="635">
        <f t="shared" ref="BO11" si="69">BM11-BH11</f>
        <v>-4.883101851851851E-2</v>
      </c>
      <c r="BP11" s="639">
        <f t="shared" ref="BP11" si="70">BM11-BC11</f>
        <v>-2.0833333333333315E-2</v>
      </c>
      <c r="BQ11" s="636">
        <f t="shared" ref="BQ11" si="71">$BC$7/(MINUTE(BN11)/60+HOUR(BN11)+SECOND(BN11)/3600)</f>
        <v>29.764365440264573</v>
      </c>
      <c r="BR11" s="636" t="e">
        <f t="shared" ref="BR11" si="72">$BC$7/(MINUTE(BP11)/60+HOUR(BP11)+SECOND(BP11)/3600)</f>
        <v>#NUM!</v>
      </c>
      <c r="BS11" s="640">
        <f t="shared" ref="BS11" si="73">BM11+"00:50"</f>
        <v>0.45989583333333334</v>
      </c>
      <c r="BT11" s="1095" t="str">
        <f t="shared" si="34"/>
        <v>14</v>
      </c>
      <c r="BU11" s="1095" t="str">
        <f t="shared" si="35"/>
        <v>15</v>
      </c>
      <c r="BV11" s="1095" t="str">
        <f t="shared" si="36"/>
        <v>17</v>
      </c>
      <c r="BW11" s="1188">
        <v>141517</v>
      </c>
      <c r="BX11" s="683" t="str">
        <f t="shared" ref="BX11" si="74">CONCATENATE(BT11&amp;":"&amp;BU11&amp;":"&amp;BV11)</f>
        <v>14:15:17</v>
      </c>
      <c r="BY11" s="1095" t="str">
        <f t="shared" si="37"/>
        <v>10</v>
      </c>
      <c r="BZ11" s="1095" t="str">
        <f t="shared" si="38"/>
        <v>12</v>
      </c>
      <c r="CA11" s="1095" t="str">
        <f t="shared" si="39"/>
        <v>15</v>
      </c>
      <c r="CB11" s="1188">
        <v>101215</v>
      </c>
      <c r="CC11" s="683" t="str">
        <f t="shared" ref="CC11" si="75">CONCATENATE(BY11&amp;":"&amp;BZ11&amp;":"&amp;CA11)</f>
        <v>10:12:15</v>
      </c>
      <c r="CD11" s="639">
        <f t="shared" si="40"/>
        <v>0.13405092592592588</v>
      </c>
      <c r="CE11" s="641">
        <f t="shared" ref="CE11" si="76">CC11-BX11</f>
        <v>-0.16877314814814809</v>
      </c>
      <c r="CF11" s="639">
        <f t="shared" ref="CF11" si="77">CC11-BS11</f>
        <v>-3.472222222222221E-2</v>
      </c>
      <c r="CG11" s="636">
        <f>$BS$3/(MINUTE(CD11)/60+HOUR(CD11)+SECOND(CD11)/3600)</f>
        <v>0</v>
      </c>
      <c r="CH11" s="636" t="e">
        <f>$BS$3/(MINUTE(CF11)/60+HOUR(CF11)+SECOND(CF11)/3600)</f>
        <v>#NUM!</v>
      </c>
      <c r="CI11" s="637">
        <f t="shared" ref="CI11" si="78">CC11+"0:40"</f>
        <v>0.45295138888888892</v>
      </c>
      <c r="CJ11" s="1095" t="str">
        <f t="shared" si="41"/>
        <v>10</v>
      </c>
      <c r="CK11" s="1095" t="str">
        <f t="shared" si="42"/>
        <v>12</v>
      </c>
      <c r="CL11" s="1095" t="str">
        <f t="shared" si="43"/>
        <v>56</v>
      </c>
      <c r="CM11" s="1188">
        <v>101256</v>
      </c>
      <c r="CN11" s="683" t="str">
        <f t="shared" ref="CN11" si="79">CONCATENATE(CJ11&amp;":"&amp;CK11&amp;":"&amp;CL11)</f>
        <v>10:12:56</v>
      </c>
      <c r="CO11" s="1095" t="str">
        <f t="shared" si="44"/>
        <v>10</v>
      </c>
      <c r="CP11" s="1095" t="str">
        <f t="shared" si="45"/>
        <v>13</v>
      </c>
      <c r="CQ11" s="1095" t="str">
        <f t="shared" si="46"/>
        <v>12</v>
      </c>
      <c r="CR11" s="1188">
        <v>101312</v>
      </c>
      <c r="CS11" s="683" t="str">
        <f t="shared" ref="CS11" si="80">CONCATENATE(CO11&amp;":"&amp;CP11&amp;":"&amp;CQ11)</f>
        <v>10:13:12</v>
      </c>
      <c r="CT11" s="639">
        <f t="shared" si="47"/>
        <v>-2.7303240740740753E-2</v>
      </c>
      <c r="CU11" s="635">
        <f t="shared" si="48"/>
        <v>1.8518518518517713E-4</v>
      </c>
      <c r="CV11" s="639">
        <f t="shared" si="49"/>
        <v>-2.7118055555555576E-2</v>
      </c>
      <c r="CW11" s="636" t="e">
        <f>$CI$3/(MINUTE(CT11)/60+HOUR(CT11)+SECOND(CT11)/3600)</f>
        <v>#NUM!</v>
      </c>
      <c r="CX11" s="636" t="e">
        <f>$CI$3/(MINUTE(CV11)/60+HOUR(CV11)+SECOND(CV11)/3600)</f>
        <v>#NUM!</v>
      </c>
      <c r="CY11" s="643">
        <f>$DB$9/(MINUTE(DB11)/60+HOUR(DB11)+SECOND(DB11)/3600)</f>
        <v>49.758120248790597</v>
      </c>
      <c r="CZ11" s="644"/>
      <c r="DA11" s="645">
        <f t="shared" si="50"/>
        <v>0.49807870370370377</v>
      </c>
      <c r="DB11" s="645">
        <f t="shared" si="51"/>
        <v>0.13398148148148159</v>
      </c>
      <c r="DC11" s="1189"/>
      <c r="DD11" s="646">
        <v>160</v>
      </c>
      <c r="DE11" s="647">
        <f t="shared" si="52"/>
        <v>11.953888888888889</v>
      </c>
      <c r="DF11" s="647">
        <f t="shared" si="52"/>
        <v>3.2155555555555559</v>
      </c>
      <c r="DG11" s="595">
        <f t="shared" ref="DG11" si="81">DG10-5</f>
        <v>195</v>
      </c>
      <c r="DH11" s="595">
        <f>-(SECOND(CN11-$CN$10)/60+MINUTE(CN11-$CN$10)+HOUR(CN11-$CN$10)*60)</f>
        <v>-0.7</v>
      </c>
      <c r="DI11" s="648">
        <f t="shared" si="53"/>
        <v>354.3</v>
      </c>
      <c r="DJ11" s="648">
        <f>IF(CN11&gt;$DD$9,0,DI11)</f>
        <v>0</v>
      </c>
      <c r="DK11" s="648">
        <f t="shared" si="54"/>
        <v>0</v>
      </c>
      <c r="DL11" s="648">
        <f t="shared" si="55"/>
        <v>0</v>
      </c>
      <c r="DM11" s="648">
        <f>IF((AY11&gt;$DM$7),0,DJ11)</f>
        <v>0</v>
      </c>
      <c r="DN11" s="648">
        <f>IF((BO11&gt;$DM$7),0,DJ11)</f>
        <v>0</v>
      </c>
      <c r="DO11" s="648">
        <f>IF((CE11&gt;$DM$7),0,DJ11)</f>
        <v>0</v>
      </c>
      <c r="DP11" s="648">
        <f>IF((CU11&gt;$DL$7),0,DJ11)</f>
        <v>0</v>
      </c>
      <c r="DQ11" s="649" t="e">
        <f t="shared" si="56"/>
        <v>#DIV/0!</v>
      </c>
    </row>
    <row r="12" spans="1:121" s="468" customFormat="1">
      <c r="A12" s="653"/>
      <c r="B12" s="654">
        <v>120</v>
      </c>
      <c r="C12" s="1791" t="s">
        <v>5594</v>
      </c>
      <c r="D12" s="1792"/>
      <c r="E12" s="1792"/>
      <c r="F12" s="1793"/>
      <c r="G12" s="658"/>
      <c r="H12" s="658"/>
      <c r="I12" s="658"/>
      <c r="J12" s="658"/>
      <c r="K12" s="1478"/>
      <c r="L12" s="659"/>
      <c r="M12" s="659"/>
      <c r="N12" s="659"/>
      <c r="O12" s="659"/>
      <c r="P12" s="659"/>
      <c r="Q12" s="659"/>
      <c r="R12" s="660"/>
      <c r="S12" s="660"/>
      <c r="T12" s="660"/>
      <c r="U12" s="661"/>
      <c r="V12" s="661"/>
      <c r="W12" s="662"/>
      <c r="X12" s="662"/>
      <c r="Y12" s="662"/>
      <c r="Z12" s="662"/>
      <c r="AA12" s="1478"/>
      <c r="AB12" s="662"/>
      <c r="AC12" s="662"/>
      <c r="AD12" s="662"/>
      <c r="AE12" s="662"/>
      <c r="AF12" s="1478"/>
      <c r="AG12" s="662"/>
      <c r="AH12" s="662"/>
      <c r="AI12" s="662"/>
      <c r="AJ12" s="662"/>
      <c r="AK12" s="662"/>
      <c r="AL12" s="662"/>
      <c r="AM12" s="662"/>
      <c r="AN12" s="662"/>
      <c r="AO12" s="662"/>
      <c r="AP12" s="662"/>
      <c r="AQ12" s="662"/>
      <c r="AR12" s="662"/>
      <c r="AS12" s="662"/>
      <c r="AT12" s="662"/>
      <c r="AU12" s="662"/>
      <c r="AV12" s="662"/>
      <c r="AW12" s="662"/>
      <c r="AX12" s="662"/>
      <c r="AY12" s="662"/>
      <c r="AZ12" s="662"/>
      <c r="BA12" s="662"/>
      <c r="BB12" s="662"/>
      <c r="BC12" s="662"/>
      <c r="BD12" s="662"/>
      <c r="BE12" s="662"/>
      <c r="BF12" s="662"/>
      <c r="BG12" s="662"/>
      <c r="BH12" s="662"/>
      <c r="BI12" s="662"/>
      <c r="BJ12" s="662"/>
      <c r="BK12" s="662"/>
      <c r="BL12" s="662"/>
      <c r="BM12" s="662"/>
      <c r="BN12" s="662"/>
      <c r="BO12" s="662"/>
      <c r="BP12" s="662"/>
      <c r="BQ12" s="662"/>
      <c r="BR12" s="662"/>
      <c r="BS12" s="662"/>
      <c r="BT12" s="662"/>
      <c r="BU12" s="662"/>
      <c r="BV12" s="662"/>
      <c r="BW12" s="662"/>
      <c r="BX12" s="662"/>
      <c r="BY12" s="662"/>
      <c r="BZ12" s="662"/>
      <c r="CA12" s="662"/>
      <c r="CB12" s="662"/>
      <c r="CC12" s="662"/>
      <c r="CD12" s="662"/>
      <c r="CE12" s="662"/>
      <c r="CF12" s="662"/>
      <c r="CG12" s="662"/>
      <c r="CH12" s="662"/>
      <c r="CI12" s="662"/>
      <c r="CJ12" s="662"/>
      <c r="CK12" s="662"/>
      <c r="CL12" s="662"/>
      <c r="CM12" s="662"/>
      <c r="CN12" s="662"/>
      <c r="CO12" s="662"/>
      <c r="CP12" s="662"/>
      <c r="CQ12" s="662"/>
      <c r="CR12" s="662"/>
      <c r="CS12" s="662"/>
      <c r="CT12" s="662"/>
      <c r="CU12" s="662"/>
      <c r="CV12" s="662"/>
      <c r="CW12" s="662"/>
      <c r="CX12" s="662"/>
      <c r="CY12" s="662"/>
      <c r="CZ12" s="662"/>
      <c r="DA12" s="662"/>
      <c r="DB12" s="671">
        <v>120</v>
      </c>
      <c r="DC12" s="672"/>
      <c r="DD12" s="625" t="s">
        <v>5595</v>
      </c>
      <c r="DE12" s="673"/>
      <c r="DF12" s="673"/>
      <c r="DG12" s="674"/>
      <c r="DH12" s="674"/>
      <c r="DI12" s="674"/>
      <c r="DJ12" s="674"/>
      <c r="DK12" s="674"/>
      <c r="DL12" s="674"/>
      <c r="DM12" s="674"/>
      <c r="DN12" s="674"/>
      <c r="DO12" s="674"/>
      <c r="DP12" s="674"/>
      <c r="DQ12" s="675"/>
    </row>
    <row r="13" spans="1:121" s="468" customFormat="1">
      <c r="A13" s="628">
        <v>1</v>
      </c>
      <c r="B13" s="629" t="s">
        <v>46</v>
      </c>
      <c r="C13" s="676">
        <v>3</v>
      </c>
      <c r="D13" s="677" t="s">
        <v>4274</v>
      </c>
      <c r="E13" s="677" t="s">
        <v>5888</v>
      </c>
      <c r="F13" s="678"/>
      <c r="G13" s="632">
        <v>0.29166666666666669</v>
      </c>
      <c r="H13" s="1095" t="str">
        <f t="shared" ref="H13:H30" si="82">LEFT(K13,2)</f>
        <v>08</v>
      </c>
      <c r="I13" s="1095" t="str">
        <f t="shared" ref="I13:I30" si="83">MID(K13,3,2)</f>
        <v>22</v>
      </c>
      <c r="J13" s="1095" t="str">
        <f t="shared" ref="J13:J30" si="84">RIGHT(K13,2)</f>
        <v>14</v>
      </c>
      <c r="K13" s="1193" t="s">
        <v>5889</v>
      </c>
      <c r="L13" s="683" t="str">
        <f t="shared" ref="L13:L30" si="85">CONCATENATE(H13&amp;":"&amp;I13&amp;":"&amp;J13)</f>
        <v>08:22:14</v>
      </c>
      <c r="M13" s="1095" t="str">
        <f t="shared" ref="M13:M30" si="86">LEFT(P13,2)</f>
        <v>08</v>
      </c>
      <c r="N13" s="1095" t="str">
        <f t="shared" ref="N13:N30" si="87">MID(P13,3,2)</f>
        <v>23</v>
      </c>
      <c r="O13" s="1095" t="str">
        <f t="shared" ref="O13:O30" si="88">RIGHT(P13,2)</f>
        <v>30</v>
      </c>
      <c r="P13" s="1193" t="s">
        <v>5890</v>
      </c>
      <c r="Q13" s="683" t="str">
        <f t="shared" ref="Q13:Q30" si="89">CONCATENATE(M13&amp;":"&amp;N13&amp;":"&amp;O13)</f>
        <v>08:23:30</v>
      </c>
      <c r="R13" s="634">
        <f>L13-G13</f>
        <v>5.7106481481481453E-2</v>
      </c>
      <c r="S13" s="641">
        <f t="shared" ref="S13:S30" si="90">Q13-L13</f>
        <v>8.7962962962967461E-4</v>
      </c>
      <c r="T13" s="634">
        <f t="shared" ref="T13:T30" si="91">Q13-L13+R13</f>
        <v>5.7986111111111127E-2</v>
      </c>
      <c r="U13" s="636">
        <f t="shared" ref="U13:U30" si="92">$G$3/(MINUTE(R13)/60+HOUR(R13)+SECOND(R13)/3600)</f>
        <v>21.888933927847589</v>
      </c>
      <c r="V13" s="636">
        <f t="shared" ref="V13:V30" si="93">$G$3/(MINUTE(T13)/60+HOUR(T13)+SECOND(T13)/3600)</f>
        <v>21.556886227544911</v>
      </c>
      <c r="W13" s="637">
        <f t="shared" ref="W13:W30" si="94">Q13+"00:30"</f>
        <v>0.37048611111111113</v>
      </c>
      <c r="X13" s="1095" t="str">
        <f t="shared" ref="X13:X30" si="95">LEFT(AA13,2)</f>
        <v>09</v>
      </c>
      <c r="Y13" s="1095" t="str">
        <f t="shared" ref="Y13:Y30" si="96">MID(AA13,3,2)</f>
        <v>59</v>
      </c>
      <c r="Z13" s="1095" t="str">
        <f t="shared" ref="Z13:Z30" si="97">RIGHT(AA13,2)</f>
        <v>58</v>
      </c>
      <c r="AA13" s="1193" t="s">
        <v>5891</v>
      </c>
      <c r="AB13" s="683" t="str">
        <f t="shared" ref="AB13:AB29" si="98">CONCATENATE(X13&amp;":"&amp;Y13&amp;":"&amp;Z13)</f>
        <v>09:59:58</v>
      </c>
      <c r="AC13" s="1095" t="str">
        <f t="shared" ref="AC13:AC29" si="99">LEFT(AF13,2)</f>
        <v>10</v>
      </c>
      <c r="AD13" s="1095" t="str">
        <f t="shared" ref="AD13:AD29" si="100">MID(AF13,3,2)</f>
        <v>03</v>
      </c>
      <c r="AE13" s="1095" t="str">
        <f t="shared" ref="AE13:AE29" si="101">RIGHT(AF13,2)</f>
        <v>49</v>
      </c>
      <c r="AF13" s="1193" t="s">
        <v>5892</v>
      </c>
      <c r="AG13" s="683" t="str">
        <f t="shared" ref="AG13:AG29" si="102">CONCATENATE(AC13&amp;":"&amp;AD13&amp;":"&amp;AE13)</f>
        <v>10:03:49</v>
      </c>
      <c r="AH13" s="634">
        <f t="shared" ref="AH13:AH29" si="103">AB13-W13</f>
        <v>4.6157407407407369E-2</v>
      </c>
      <c r="AI13" s="641">
        <f t="shared" ref="AI13:AI29" si="104">AG13-AB13</f>
        <v>2.6736111111111405E-3</v>
      </c>
      <c r="AJ13" s="634">
        <f t="shared" ref="AJ13:AJ29" si="105">AG13-AB13+AH13</f>
        <v>4.883101851851851E-2</v>
      </c>
      <c r="AK13" s="636">
        <f t="shared" ref="AK13:AK29" si="106">$W$3/(MINUTE(AH13)/60+HOUR(AH13)+SECOND(AH13)/3600)</f>
        <v>22.567703109327979</v>
      </c>
      <c r="AL13" s="636">
        <f t="shared" ref="AL13:AL29" si="107">$W$3/(MINUTE(AJ13)/60+HOUR(AJ13)+SECOND(AJ13)/3600)</f>
        <v>21.332069210713438</v>
      </c>
      <c r="AM13" s="637">
        <f t="shared" ref="AM13:AM29" si="108">AG13+"0:30"</f>
        <v>0.44015046296296295</v>
      </c>
      <c r="AN13" s="1095" t="str">
        <f t="shared" ref="AN13:AN29" si="109">LEFT(AQ13,2)</f>
        <v>11</v>
      </c>
      <c r="AO13" s="1095" t="str">
        <f t="shared" ref="AO13:AO29" si="110">MID(AQ13,3,2)</f>
        <v>56</v>
      </c>
      <c r="AP13" s="1095" t="str">
        <f t="shared" ref="AP13:AP29" si="111">RIGHT(AQ13,2)</f>
        <v>35</v>
      </c>
      <c r="AQ13" s="1188">
        <v>115635</v>
      </c>
      <c r="AR13" s="683" t="str">
        <f t="shared" ref="AR13:AR29" si="112">CONCATENATE(AN13&amp;":"&amp;AO13&amp;":"&amp;AP13)</f>
        <v>11:56:35</v>
      </c>
      <c r="AS13" s="1095" t="str">
        <f t="shared" ref="AS13:AS29" si="113">LEFT(AV13,2)</f>
        <v>12</v>
      </c>
      <c r="AT13" s="1095" t="str">
        <f t="shared" ref="AT13:AT29" si="114">MID(AV13,3,2)</f>
        <v>07</v>
      </c>
      <c r="AU13" s="1095" t="str">
        <f t="shared" ref="AU13:AU29" si="115">RIGHT(AV13,2)</f>
        <v>06</v>
      </c>
      <c r="AV13" s="1188">
        <v>120706</v>
      </c>
      <c r="AW13" s="683" t="str">
        <f t="shared" ref="AW13:AW29" si="116">CONCATENATE(AS13&amp;":"&amp;AT13&amp;":"&amp;AU13)</f>
        <v>12:07:06</v>
      </c>
      <c r="AX13" s="634">
        <f t="shared" ref="AX13:AX29" si="117">AR13-AM13</f>
        <v>5.7476851851851918E-2</v>
      </c>
      <c r="AY13" s="641">
        <f t="shared" ref="AY13:AY29" si="118">AW13-AR13</f>
        <v>7.3032407407406796E-3</v>
      </c>
      <c r="AZ13" s="634">
        <f t="shared" ref="AZ13:AZ29" si="119">AW13-AR13+AX13</f>
        <v>6.4780092592592597E-2</v>
      </c>
      <c r="BA13" s="636">
        <f t="shared" ref="BA13:BA29" si="120">$AM$7/(MINUTE(AX13)/60+HOUR(AX13)+SECOND(AX13)/3600)</f>
        <v>21.74788562223117</v>
      </c>
      <c r="BB13" s="636">
        <f t="shared" ref="BB13:BB29" si="121">$AM$7/(MINUTE(AZ13)/60+HOUR(AZ13)+SECOND(AZ13)/3600)</f>
        <v>19.296051456137214</v>
      </c>
      <c r="BC13" s="637">
        <f t="shared" ref="BC13:BC29" si="122">AW13+"0:30"</f>
        <v>0.52576388888888892</v>
      </c>
      <c r="BD13" s="1095" t="str">
        <f t="shared" ref="BD13:BD30" si="123">LEFT(BG13,2)</f>
        <v>13</v>
      </c>
      <c r="BE13" s="1095" t="str">
        <f t="shared" ref="BE13:BE30" si="124">MID(BG13,3,2)</f>
        <v>31</v>
      </c>
      <c r="BF13" s="1095" t="str">
        <f t="shared" ref="BF13:BF30" si="125">RIGHT(BG13,2)</f>
        <v>14</v>
      </c>
      <c r="BG13" s="1188">
        <v>133114</v>
      </c>
      <c r="BH13" s="683" t="str">
        <f t="shared" ref="BH13:BH27" si="126">CONCATENATE(BD13&amp;":"&amp;BE13&amp;":"&amp;BF13)</f>
        <v>13:31:14</v>
      </c>
      <c r="BI13" s="1095" t="str">
        <f t="shared" ref="BI13:BI27" si="127">LEFT(BL13,2)</f>
        <v>13</v>
      </c>
      <c r="BJ13" s="1095" t="str">
        <f t="shared" ref="BJ13:BJ27" si="128">MID(BL13,3,2)</f>
        <v>40</v>
      </c>
      <c r="BK13" s="1095" t="str">
        <f t="shared" ref="BK13:BK27" si="129">RIGHT(BL13,2)</f>
        <v>35</v>
      </c>
      <c r="BL13" s="1188">
        <v>134035</v>
      </c>
      <c r="BM13" s="683" t="str">
        <f t="shared" ref="BM13:BM27" si="130">CONCATENATE(BI13&amp;":"&amp;BJ13&amp;":"&amp;BK13)</f>
        <v>13:40:35</v>
      </c>
      <c r="BN13" s="639">
        <f t="shared" ref="BN13:BN27" si="131">BH13-BC13</f>
        <v>3.7592592592592511E-2</v>
      </c>
      <c r="BO13" s="641">
        <f t="shared" ref="BO13:BO27" si="132">BM13-BH13</f>
        <v>6.4930555555555713E-3</v>
      </c>
      <c r="BP13" s="639">
        <f t="shared" ref="BP13:BP27" si="133">BM13-BC13</f>
        <v>4.4085648148148082E-2</v>
      </c>
      <c r="BQ13" s="636">
        <f t="shared" ref="BQ13:BQ27" si="134">$BC$7/(MINUTE(BN13)/60+HOUR(BN13)+SECOND(BN13)/3600)</f>
        <v>22.167487684729064</v>
      </c>
      <c r="BR13" s="636">
        <f t="shared" ref="BR13:BR27" si="135">$BC$7/(MINUTE(BP13)/60+HOUR(BP13)+SECOND(BP13)/3600)</f>
        <v>18.902599107377267</v>
      </c>
      <c r="BS13" s="754"/>
      <c r="BT13" s="1113"/>
      <c r="BU13" s="1113"/>
      <c r="BV13" s="1113"/>
      <c r="BW13" s="1353"/>
      <c r="BX13" s="879"/>
      <c r="BY13" s="1113"/>
      <c r="BZ13" s="1113"/>
      <c r="CA13" s="1113"/>
      <c r="CB13" s="1353"/>
      <c r="CC13" s="879"/>
      <c r="CD13" s="756"/>
      <c r="CE13" s="698"/>
      <c r="CF13" s="756"/>
      <c r="CG13" s="682"/>
      <c r="CH13" s="682"/>
      <c r="CI13" s="637">
        <f t="shared" ref="CI13:CI27" si="136">BM13+"0:40"</f>
        <v>0.59762731481481479</v>
      </c>
      <c r="CJ13" s="1095" t="str">
        <f t="shared" ref="CJ13:CJ30" si="137">LEFT(CM13,2)</f>
        <v>14</v>
      </c>
      <c r="CK13" s="1095" t="str">
        <f t="shared" ref="CK13:CK30" si="138">MID(CM13,3,2)</f>
        <v>48</v>
      </c>
      <c r="CL13" s="1095" t="str">
        <f t="shared" ref="CL13:CL30" si="139">RIGHT(CM13,2)</f>
        <v>18</v>
      </c>
      <c r="CM13" s="1188">
        <v>144818</v>
      </c>
      <c r="CN13" s="683" t="str">
        <f t="shared" ref="CN13:CN25" si="140">CONCATENATE(CJ13&amp;":"&amp;CK13&amp;":"&amp;CL13)</f>
        <v>14:48:18</v>
      </c>
      <c r="CO13" s="1095" t="str">
        <f t="shared" ref="CO13:CO25" si="141">LEFT(CR13,2)</f>
        <v>15</v>
      </c>
      <c r="CP13" s="1095" t="str">
        <f t="shared" ref="CP13:CP25" si="142">MID(CR13,3,2)</f>
        <v>11</v>
      </c>
      <c r="CQ13" s="1095" t="str">
        <f t="shared" ref="CQ13:CQ25" si="143">RIGHT(CR13,2)</f>
        <v>04</v>
      </c>
      <c r="CR13" s="1188">
        <v>151104</v>
      </c>
      <c r="CS13" s="683" t="str">
        <f t="shared" ref="CS13:CS25" si="144">CONCATENATE(CO13&amp;":"&amp;CP13&amp;":"&amp;CQ13)</f>
        <v>15:11:04</v>
      </c>
      <c r="CT13" s="639">
        <f t="shared" ref="CT13:CT25" si="145">CN13-CI13</f>
        <v>1.9247685185185159E-2</v>
      </c>
      <c r="CU13" s="641">
        <f t="shared" ref="CU13:CU25" si="146">CS13-CN13</f>
        <v>1.5810185185185288E-2</v>
      </c>
      <c r="CV13" s="639">
        <f t="shared" ref="CV13:CV25" si="147">CS13-CN13+CT13</f>
        <v>3.5057870370370448E-2</v>
      </c>
      <c r="CW13" s="636">
        <f t="shared" ref="CW13:CW25" si="148">$CI$3/(MINUTE(CT13)/60+HOUR(CT13)+SECOND(CT13)/3600)</f>
        <v>32.471437161755865</v>
      </c>
      <c r="CX13" s="636">
        <f t="shared" ref="CX13:CX25" si="149">$CI$3/(MINUTE(CV13)/60+HOUR(CV13)+SECOND(CV13)/3600)</f>
        <v>17.827665896335422</v>
      </c>
      <c r="CY13" s="643">
        <f>$DB$12/(MINUTE(DB13)/60+HOUR(DB13)+SECOND(DB13)/3600)</f>
        <v>21.282885013301804</v>
      </c>
      <c r="CZ13" s="644"/>
      <c r="DA13" s="645">
        <f>R13+AH13+AX13+BN13+CT13</f>
        <v>0.21758101851851841</v>
      </c>
      <c r="DB13" s="645">
        <f>T13+AJ13+AZ13+BP13+CT13</f>
        <v>0.23493055555555548</v>
      </c>
      <c r="DC13" s="1189"/>
      <c r="DD13" s="646">
        <v>120</v>
      </c>
      <c r="DE13" s="647">
        <f t="shared" ref="DE13:DF14" si="150">MINUTE(DA13)/60+HOUR(DA13)+SECOND(DA13)/3600</f>
        <v>5.2219444444444445</v>
      </c>
      <c r="DF13" s="647">
        <f t="shared" si="150"/>
        <v>5.6383333333333328</v>
      </c>
      <c r="DG13" s="595">
        <v>200</v>
      </c>
      <c r="DH13" s="595">
        <f>-(SECOND(CN13-$CN$13)/60+MINUTE(CN13-$CN$13)+HOUR(CN13-$CN$13)*60)</f>
        <v>0</v>
      </c>
      <c r="DI13" s="648">
        <f t="shared" ref="DI13:DI14" si="151">IF((DD13+DG13+DH13)&lt;DD13,DD13,DD13+DG13+DH13)</f>
        <v>320</v>
      </c>
      <c r="DJ13" s="648">
        <f>IF(CN13&gt;$DD$12,0,DI13)</f>
        <v>320</v>
      </c>
      <c r="DK13" s="648">
        <f>IF((S13&gt;$DM$7),0,DJ13)</f>
        <v>320</v>
      </c>
      <c r="DL13" s="648">
        <f>IF((AI13&gt;$DM$7),0,DJ13)</f>
        <v>320</v>
      </c>
      <c r="DM13" s="648">
        <f t="shared" ref="DM13" si="152">IF((AY13&gt;$DM$7),0,DJ13)</f>
        <v>320</v>
      </c>
      <c r="DN13" s="648">
        <f t="shared" ref="DN13" si="153">IF((BO13&gt;$DM$7),0,DJ13)</f>
        <v>320</v>
      </c>
      <c r="DO13" s="648">
        <f>IF((CE13&gt;$DM$7),0,DJ13)</f>
        <v>320</v>
      </c>
      <c r="DP13" s="648">
        <f>IF((CU13&gt;$DL$7),0,DJ13)</f>
        <v>320</v>
      </c>
      <c r="DQ13" s="649">
        <f>DK13*DL13*DM13*DN13*DO13*DP13/DK13/DL13/DM13/DO13/DP13</f>
        <v>320</v>
      </c>
    </row>
    <row r="14" spans="1:121" s="468" customFormat="1">
      <c r="A14" s="628">
        <f t="shared" ref="A14:A30" si="154">A13+1</f>
        <v>2</v>
      </c>
      <c r="B14" s="629" t="s">
        <v>46</v>
      </c>
      <c r="C14" s="676">
        <v>74</v>
      </c>
      <c r="D14" s="677" t="s">
        <v>5431</v>
      </c>
      <c r="E14" s="677" t="s">
        <v>85</v>
      </c>
      <c r="F14" s="678"/>
      <c r="G14" s="632">
        <f>G13</f>
        <v>0.29166666666666669</v>
      </c>
      <c r="H14" s="1095" t="str">
        <f t="shared" si="82"/>
        <v>08</v>
      </c>
      <c r="I14" s="1095" t="str">
        <f t="shared" si="83"/>
        <v>22</v>
      </c>
      <c r="J14" s="1095" t="str">
        <f t="shared" si="84"/>
        <v>18</v>
      </c>
      <c r="K14" s="1193" t="s">
        <v>5894</v>
      </c>
      <c r="L14" s="683" t="str">
        <f t="shared" si="85"/>
        <v>08:22:18</v>
      </c>
      <c r="M14" s="1095" t="str">
        <f t="shared" si="86"/>
        <v>08</v>
      </c>
      <c r="N14" s="1095" t="str">
        <f t="shared" si="87"/>
        <v>24</v>
      </c>
      <c r="O14" s="1095" t="str">
        <f t="shared" si="88"/>
        <v>17</v>
      </c>
      <c r="P14" s="1193" t="s">
        <v>5893</v>
      </c>
      <c r="Q14" s="683" t="str">
        <f t="shared" si="89"/>
        <v>08:24:17</v>
      </c>
      <c r="R14" s="634">
        <f>L14-G14</f>
        <v>5.7152777777777719E-2</v>
      </c>
      <c r="S14" s="641">
        <f t="shared" si="90"/>
        <v>1.3773148148148451E-3</v>
      </c>
      <c r="T14" s="634">
        <f t="shared" si="91"/>
        <v>5.8530092592592564E-2</v>
      </c>
      <c r="U14" s="636">
        <f t="shared" si="92"/>
        <v>21.871202916160389</v>
      </c>
      <c r="V14" s="636">
        <f t="shared" si="93"/>
        <v>21.356535495352976</v>
      </c>
      <c r="W14" s="637">
        <f t="shared" si="94"/>
        <v>0.37103009259259256</v>
      </c>
      <c r="X14" s="1095" t="str">
        <f t="shared" si="95"/>
        <v>10</v>
      </c>
      <c r="Y14" s="1095" t="str">
        <f t="shared" si="96"/>
        <v>05</v>
      </c>
      <c r="Z14" s="1095" t="str">
        <f t="shared" si="97"/>
        <v>03</v>
      </c>
      <c r="AA14" s="1193" t="s">
        <v>5895</v>
      </c>
      <c r="AB14" s="683" t="str">
        <f t="shared" si="98"/>
        <v>10:05:03</v>
      </c>
      <c r="AC14" s="1095" t="str">
        <f t="shared" si="99"/>
        <v>10</v>
      </c>
      <c r="AD14" s="1095" t="str">
        <f t="shared" si="100"/>
        <v>08</v>
      </c>
      <c r="AE14" s="1095" t="str">
        <f t="shared" si="101"/>
        <v>13</v>
      </c>
      <c r="AF14" s="1193" t="s">
        <v>5896</v>
      </c>
      <c r="AG14" s="683" t="str">
        <f t="shared" si="102"/>
        <v>10:08:13</v>
      </c>
      <c r="AH14" s="634">
        <f t="shared" si="103"/>
        <v>4.9143518518518559E-2</v>
      </c>
      <c r="AI14" s="641">
        <f t="shared" si="104"/>
        <v>2.1990740740740478E-3</v>
      </c>
      <c r="AJ14" s="634">
        <f t="shared" si="105"/>
        <v>5.1342592592592606E-2</v>
      </c>
      <c r="AK14" s="636">
        <f t="shared" si="106"/>
        <v>21.19642016015073</v>
      </c>
      <c r="AL14" s="636">
        <f t="shared" si="107"/>
        <v>20.28854824165915</v>
      </c>
      <c r="AM14" s="637">
        <f t="shared" si="108"/>
        <v>0.44320601851851849</v>
      </c>
      <c r="AN14" s="1095" t="str">
        <f t="shared" si="109"/>
        <v>12</v>
      </c>
      <c r="AO14" s="1095" t="str">
        <f t="shared" si="110"/>
        <v>02</v>
      </c>
      <c r="AP14" s="1095" t="str">
        <f t="shared" si="111"/>
        <v>15</v>
      </c>
      <c r="AQ14" s="1188">
        <v>120215</v>
      </c>
      <c r="AR14" s="683" t="str">
        <f t="shared" si="112"/>
        <v>12:02:15</v>
      </c>
      <c r="AS14" s="1095" t="str">
        <f t="shared" si="113"/>
        <v>12</v>
      </c>
      <c r="AT14" s="1095" t="str">
        <f t="shared" si="114"/>
        <v>10</v>
      </c>
      <c r="AU14" s="1095" t="str">
        <f t="shared" si="115"/>
        <v>39</v>
      </c>
      <c r="AV14" s="1188">
        <v>121039</v>
      </c>
      <c r="AW14" s="683" t="str">
        <f t="shared" si="116"/>
        <v>12:10:39</v>
      </c>
      <c r="AX14" s="634">
        <f t="shared" si="117"/>
        <v>5.8356481481481537E-2</v>
      </c>
      <c r="AY14" s="641">
        <f t="shared" si="118"/>
        <v>5.833333333333357E-3</v>
      </c>
      <c r="AZ14" s="634">
        <f t="shared" si="119"/>
        <v>6.4189814814814894E-2</v>
      </c>
      <c r="BA14" s="636">
        <f t="shared" si="120"/>
        <v>21.420071400238001</v>
      </c>
      <c r="BB14" s="636">
        <f t="shared" si="121"/>
        <v>19.473494410385864</v>
      </c>
      <c r="BC14" s="637">
        <f t="shared" si="122"/>
        <v>0.52822916666666675</v>
      </c>
      <c r="BD14" s="1095" t="str">
        <f t="shared" si="123"/>
        <v>13</v>
      </c>
      <c r="BE14" s="1095" t="str">
        <f t="shared" si="124"/>
        <v>37</v>
      </c>
      <c r="BF14" s="1095" t="str">
        <f t="shared" si="125"/>
        <v>37</v>
      </c>
      <c r="BG14" s="1188">
        <v>133737</v>
      </c>
      <c r="BH14" s="683" t="str">
        <f t="shared" si="126"/>
        <v>13:37:37</v>
      </c>
      <c r="BI14" s="1095" t="str">
        <f t="shared" si="127"/>
        <v>13</v>
      </c>
      <c r="BJ14" s="1095" t="str">
        <f t="shared" si="128"/>
        <v>50</v>
      </c>
      <c r="BK14" s="1095" t="str">
        <f t="shared" si="129"/>
        <v>02</v>
      </c>
      <c r="BL14" s="1188">
        <v>135002</v>
      </c>
      <c r="BM14" s="683" t="str">
        <f t="shared" si="130"/>
        <v>13:50:02</v>
      </c>
      <c r="BN14" s="639">
        <f t="shared" si="131"/>
        <v>3.9560185185185115E-2</v>
      </c>
      <c r="BO14" s="641">
        <f t="shared" si="132"/>
        <v>8.6226851851851638E-3</v>
      </c>
      <c r="BP14" s="639">
        <f t="shared" si="133"/>
        <v>4.8182870370370279E-2</v>
      </c>
      <c r="BQ14" s="636">
        <f t="shared" si="134"/>
        <v>21.064950263311879</v>
      </c>
      <c r="BR14" s="636">
        <f t="shared" si="135"/>
        <v>17.295219793418209</v>
      </c>
      <c r="BS14" s="754"/>
      <c r="BT14" s="1113"/>
      <c r="BU14" s="1113"/>
      <c r="BV14" s="1113"/>
      <c r="BW14" s="1353"/>
      <c r="BX14" s="879"/>
      <c r="BY14" s="1113"/>
      <c r="BZ14" s="1113"/>
      <c r="CA14" s="1113"/>
      <c r="CB14" s="1353"/>
      <c r="CC14" s="879"/>
      <c r="CD14" s="756"/>
      <c r="CE14" s="698"/>
      <c r="CF14" s="756"/>
      <c r="CG14" s="682"/>
      <c r="CH14" s="682"/>
      <c r="CI14" s="637">
        <f t="shared" si="136"/>
        <v>0.60418981481481482</v>
      </c>
      <c r="CJ14" s="1095" t="str">
        <f t="shared" si="137"/>
        <v>15</v>
      </c>
      <c r="CK14" s="1095" t="str">
        <f t="shared" si="138"/>
        <v>11</v>
      </c>
      <c r="CL14" s="1095" t="str">
        <f t="shared" si="139"/>
        <v>22</v>
      </c>
      <c r="CM14" s="1188">
        <v>151122</v>
      </c>
      <c r="CN14" s="683" t="str">
        <f t="shared" si="140"/>
        <v>15:11:22</v>
      </c>
      <c r="CO14" s="1095" t="str">
        <f t="shared" si="141"/>
        <v>15</v>
      </c>
      <c r="CP14" s="1095" t="str">
        <f t="shared" si="142"/>
        <v>23</v>
      </c>
      <c r="CQ14" s="1095" t="str">
        <f t="shared" si="143"/>
        <v>39</v>
      </c>
      <c r="CR14" s="1188">
        <v>152339</v>
      </c>
      <c r="CS14" s="683" t="str">
        <f t="shared" si="144"/>
        <v>15:23:39</v>
      </c>
      <c r="CT14" s="639">
        <f t="shared" si="145"/>
        <v>2.8703703703703676E-2</v>
      </c>
      <c r="CU14" s="641">
        <f t="shared" si="146"/>
        <v>8.5300925925926308E-3</v>
      </c>
      <c r="CV14" s="639">
        <f t="shared" si="147"/>
        <v>3.7233796296296306E-2</v>
      </c>
      <c r="CW14" s="636">
        <f t="shared" si="148"/>
        <v>21.774193548387096</v>
      </c>
      <c r="CX14" s="636">
        <f t="shared" si="149"/>
        <v>16.785825303077402</v>
      </c>
      <c r="CY14" s="643">
        <f t="shared" ref="CY14:CY25" si="155">$DB$12/(MINUTE(DB14)/60+HOUR(DB14)+SECOND(DB14)/3600)</f>
        <v>19.924361221289548</v>
      </c>
      <c r="CZ14" s="688"/>
      <c r="DA14" s="645">
        <f t="shared" ref="DA14:DA25" si="156">R14+AH14+AX14+BN14+CT14</f>
        <v>0.23291666666666661</v>
      </c>
      <c r="DB14" s="645">
        <f t="shared" ref="DB14:DB25" si="157">T14+AJ14+AZ14+BP14+CT14</f>
        <v>0.25094907407407402</v>
      </c>
      <c r="DC14" s="1190"/>
      <c r="DD14" s="646">
        <f>DD13</f>
        <v>120</v>
      </c>
      <c r="DE14" s="647">
        <f t="shared" si="150"/>
        <v>5.59</v>
      </c>
      <c r="DF14" s="647">
        <f t="shared" si="150"/>
        <v>6.0227777777777778</v>
      </c>
      <c r="DG14" s="595">
        <f t="shared" ref="DG14:DG24" si="158">DG13-5</f>
        <v>195</v>
      </c>
      <c r="DH14" s="595">
        <f>-(SECOND(CN14-$CN$13)/60+MINUTE(CN14-$CN$13)+HOUR(CN14-$CN$13)*60)</f>
        <v>-23.066666666666666</v>
      </c>
      <c r="DI14" s="648">
        <f t="shared" si="151"/>
        <v>291.93333333333334</v>
      </c>
      <c r="DJ14" s="648">
        <f t="shared" ref="DJ14" si="159">IF(CN14&gt;$DD$12,0,DI14)</f>
        <v>291.93333333333334</v>
      </c>
      <c r="DK14" s="648">
        <f>IF((S14&gt;$DM$7),0,DJ14)</f>
        <v>291.93333333333334</v>
      </c>
      <c r="DL14" s="648">
        <f>IF((AI14&gt;$DM$7),0,DJ14)</f>
        <v>291.93333333333334</v>
      </c>
      <c r="DM14" s="648">
        <f>IF((AY14&gt;$DM$7),0,DJ14)</f>
        <v>291.93333333333334</v>
      </c>
      <c r="DN14" s="648">
        <f>IF((BO14&gt;$DM$7),0,DJ14)</f>
        <v>291.93333333333334</v>
      </c>
      <c r="DO14" s="648">
        <f>IF((CE14&gt;$DM$7),0,DJ14)</f>
        <v>291.93333333333334</v>
      </c>
      <c r="DP14" s="648">
        <f>IF((CU14&gt;$DL$7),0,DJ14)</f>
        <v>291.93333333333334</v>
      </c>
      <c r="DQ14" s="649">
        <f>DK14*DL14*DM14*DN14*DO14*DP14/DK14/DL14/DM14/DO14/DP14</f>
        <v>291.93333333333339</v>
      </c>
    </row>
    <row r="15" spans="1:121" s="468" customFormat="1">
      <c r="A15" s="628">
        <f t="shared" si="154"/>
        <v>3</v>
      </c>
      <c r="B15" s="629" t="s">
        <v>46</v>
      </c>
      <c r="C15" s="676">
        <v>56</v>
      </c>
      <c r="D15" s="677" t="s">
        <v>4426</v>
      </c>
      <c r="E15" s="677" t="s">
        <v>492</v>
      </c>
      <c r="F15" s="678"/>
      <c r="G15" s="632">
        <v>0.29166666666666669</v>
      </c>
      <c r="H15" s="1095" t="str">
        <f t="shared" si="82"/>
        <v>08</v>
      </c>
      <c r="I15" s="1095" t="str">
        <f t="shared" si="83"/>
        <v>31</v>
      </c>
      <c r="J15" s="1095" t="str">
        <f t="shared" si="84"/>
        <v>60</v>
      </c>
      <c r="K15" s="1193" t="s">
        <v>5876</v>
      </c>
      <c r="L15" s="683" t="str">
        <f t="shared" si="85"/>
        <v>08:31:60</v>
      </c>
      <c r="M15" s="1095" t="str">
        <f t="shared" si="86"/>
        <v>08</v>
      </c>
      <c r="N15" s="1095" t="str">
        <f t="shared" si="87"/>
        <v>33</v>
      </c>
      <c r="O15" s="1095" t="str">
        <f t="shared" si="88"/>
        <v>40</v>
      </c>
      <c r="P15" s="1193" t="s">
        <v>5877</v>
      </c>
      <c r="Q15" s="683" t="str">
        <f t="shared" si="89"/>
        <v>08:33:40</v>
      </c>
      <c r="R15" s="634">
        <f>L15-G15</f>
        <v>6.3888888888888884E-2</v>
      </c>
      <c r="S15" s="641">
        <f t="shared" si="90"/>
        <v>1.1574074074074403E-3</v>
      </c>
      <c r="T15" s="634">
        <f t="shared" si="91"/>
        <v>6.5046296296296324E-2</v>
      </c>
      <c r="U15" s="636">
        <f t="shared" si="92"/>
        <v>19.565217391304348</v>
      </c>
      <c r="V15" s="636">
        <f t="shared" si="93"/>
        <v>19.217081850533809</v>
      </c>
      <c r="W15" s="637">
        <f t="shared" si="94"/>
        <v>0.37754629629629632</v>
      </c>
      <c r="X15" s="1095" t="str">
        <f t="shared" si="95"/>
        <v>10</v>
      </c>
      <c r="Y15" s="1095" t="str">
        <f t="shared" si="96"/>
        <v>15</v>
      </c>
      <c r="Z15" s="1095" t="str">
        <f t="shared" si="97"/>
        <v>38</v>
      </c>
      <c r="AA15" s="1193" t="s">
        <v>5878</v>
      </c>
      <c r="AB15" s="683" t="str">
        <f t="shared" si="98"/>
        <v>10:15:38</v>
      </c>
      <c r="AC15" s="1095" t="str">
        <f t="shared" si="99"/>
        <v>10</v>
      </c>
      <c r="AD15" s="1095" t="str">
        <f t="shared" si="100"/>
        <v>18</v>
      </c>
      <c r="AE15" s="1095" t="str">
        <f t="shared" si="101"/>
        <v>10</v>
      </c>
      <c r="AF15" s="1193" t="s">
        <v>5879</v>
      </c>
      <c r="AG15" s="683" t="str">
        <f t="shared" si="102"/>
        <v>10:18:10</v>
      </c>
      <c r="AH15" s="634">
        <f t="shared" si="103"/>
        <v>4.99768518518518E-2</v>
      </c>
      <c r="AI15" s="641">
        <f t="shared" si="104"/>
        <v>1.7592592592592382E-3</v>
      </c>
      <c r="AJ15" s="634">
        <f t="shared" si="105"/>
        <v>5.1736111111111038E-2</v>
      </c>
      <c r="AK15" s="636">
        <f t="shared" si="106"/>
        <v>20.842982862436312</v>
      </c>
      <c r="AL15" s="636">
        <f t="shared" si="107"/>
        <v>20.134228187919462</v>
      </c>
      <c r="AM15" s="637">
        <f t="shared" si="108"/>
        <v>0.45011574074074068</v>
      </c>
      <c r="AN15" s="1095" t="str">
        <f t="shared" si="109"/>
        <v>12</v>
      </c>
      <c r="AO15" s="1095" t="str">
        <f t="shared" si="110"/>
        <v>14</v>
      </c>
      <c r="AP15" s="1095" t="str">
        <f t="shared" si="111"/>
        <v>07</v>
      </c>
      <c r="AQ15" s="1188">
        <v>121407</v>
      </c>
      <c r="AR15" s="683" t="str">
        <f t="shared" si="112"/>
        <v>12:14:07</v>
      </c>
      <c r="AS15" s="1095" t="str">
        <f t="shared" si="113"/>
        <v>12</v>
      </c>
      <c r="AT15" s="1095" t="str">
        <f t="shared" si="114"/>
        <v>18</v>
      </c>
      <c r="AU15" s="1095" t="str">
        <f t="shared" si="115"/>
        <v>47</v>
      </c>
      <c r="AV15" s="1188">
        <v>121847</v>
      </c>
      <c r="AW15" s="683" t="str">
        <f t="shared" si="116"/>
        <v>12:18:47</v>
      </c>
      <c r="AX15" s="634">
        <f t="shared" si="117"/>
        <v>5.9687500000000115E-2</v>
      </c>
      <c r="AY15" s="641">
        <f t="shared" si="118"/>
        <v>3.2407407407406552E-3</v>
      </c>
      <c r="AZ15" s="634">
        <f t="shared" si="119"/>
        <v>6.2928240740740771E-2</v>
      </c>
      <c r="BA15" s="636">
        <f t="shared" si="120"/>
        <v>20.94240837696335</v>
      </c>
      <c r="BB15" s="636">
        <f t="shared" si="121"/>
        <v>19.863895530623505</v>
      </c>
      <c r="BC15" s="637">
        <f t="shared" si="122"/>
        <v>0.53387731481481482</v>
      </c>
      <c r="BD15" s="1095" t="str">
        <f t="shared" si="123"/>
        <v>13</v>
      </c>
      <c r="BE15" s="1095" t="str">
        <f t="shared" si="124"/>
        <v>51</v>
      </c>
      <c r="BF15" s="1095" t="str">
        <f t="shared" si="125"/>
        <v>21</v>
      </c>
      <c r="BG15" s="1188">
        <v>135121</v>
      </c>
      <c r="BH15" s="683" t="str">
        <f t="shared" si="126"/>
        <v>13:51:21</v>
      </c>
      <c r="BI15" s="1095" t="str">
        <f t="shared" si="127"/>
        <v>13</v>
      </c>
      <c r="BJ15" s="1095" t="str">
        <f t="shared" si="128"/>
        <v>54</v>
      </c>
      <c r="BK15" s="1095" t="str">
        <f t="shared" si="129"/>
        <v>55</v>
      </c>
      <c r="BL15" s="1188">
        <v>135455</v>
      </c>
      <c r="BM15" s="683" t="str">
        <f t="shared" si="130"/>
        <v>13:54:55</v>
      </c>
      <c r="BN15" s="639">
        <f t="shared" si="131"/>
        <v>4.3449074074074057E-2</v>
      </c>
      <c r="BO15" s="641">
        <f t="shared" si="132"/>
        <v>2.476851851851869E-3</v>
      </c>
      <c r="BP15" s="639">
        <f t="shared" si="133"/>
        <v>4.5925925925925926E-2</v>
      </c>
      <c r="BQ15" s="636">
        <f t="shared" si="134"/>
        <v>19.179541822056471</v>
      </c>
      <c r="BR15" s="636">
        <f t="shared" si="135"/>
        <v>18.14516129032258</v>
      </c>
      <c r="BS15" s="754"/>
      <c r="BT15" s="1113"/>
      <c r="BU15" s="1113"/>
      <c r="BV15" s="1113"/>
      <c r="BW15" s="1353"/>
      <c r="BX15" s="879"/>
      <c r="BY15" s="1113"/>
      <c r="BZ15" s="1113"/>
      <c r="CA15" s="1113"/>
      <c r="CB15" s="1353"/>
      <c r="CC15" s="879"/>
      <c r="CD15" s="756"/>
      <c r="CE15" s="698"/>
      <c r="CF15" s="756"/>
      <c r="CG15" s="682"/>
      <c r="CH15" s="682"/>
      <c r="CI15" s="637">
        <f t="shared" si="136"/>
        <v>0.60758101851851853</v>
      </c>
      <c r="CJ15" s="1095" t="str">
        <f t="shared" si="137"/>
        <v>15</v>
      </c>
      <c r="CK15" s="1095" t="str">
        <f t="shared" si="138"/>
        <v>14</v>
      </c>
      <c r="CL15" s="1095" t="str">
        <f t="shared" si="139"/>
        <v>20</v>
      </c>
      <c r="CM15" s="1188">
        <v>151420</v>
      </c>
      <c r="CN15" s="683" t="str">
        <f t="shared" si="140"/>
        <v>15:14:20</v>
      </c>
      <c r="CO15" s="1095" t="str">
        <f t="shared" si="141"/>
        <v>15</v>
      </c>
      <c r="CP15" s="1095" t="str">
        <f t="shared" si="142"/>
        <v>18</v>
      </c>
      <c r="CQ15" s="1095" t="str">
        <f t="shared" si="143"/>
        <v>22</v>
      </c>
      <c r="CR15" s="1188">
        <v>151822</v>
      </c>
      <c r="CS15" s="683" t="str">
        <f t="shared" si="144"/>
        <v>15:18:22</v>
      </c>
      <c r="CT15" s="639">
        <f t="shared" si="145"/>
        <v>2.7372685185185208E-2</v>
      </c>
      <c r="CU15" s="641">
        <f t="shared" si="146"/>
        <v>2.8009259259258457E-3</v>
      </c>
      <c r="CV15" s="639">
        <f t="shared" si="147"/>
        <v>3.0173611111111054E-2</v>
      </c>
      <c r="CW15" s="636">
        <f t="shared" si="148"/>
        <v>22.832980972515855</v>
      </c>
      <c r="CX15" s="636">
        <f t="shared" si="149"/>
        <v>20.713463751438436</v>
      </c>
      <c r="CY15" s="643">
        <f t="shared" si="155"/>
        <v>19.762122598353159</v>
      </c>
      <c r="CZ15" s="688"/>
      <c r="DA15" s="645">
        <f t="shared" si="156"/>
        <v>0.24437500000000006</v>
      </c>
      <c r="DB15" s="645">
        <f t="shared" si="157"/>
        <v>0.25300925925925927</v>
      </c>
      <c r="DC15" s="1190"/>
      <c r="DD15" s="646">
        <f t="shared" ref="DD15:DD24" si="160">DD14</f>
        <v>120</v>
      </c>
      <c r="DE15" s="647">
        <f t="shared" ref="DE15:DE24" si="161">MINUTE(DA15)/60+HOUR(DA15)+SECOND(DA15)/3600</f>
        <v>5.8649999999999993</v>
      </c>
      <c r="DF15" s="647">
        <f t="shared" ref="DF15:DF24" si="162">MINUTE(DB15)/60+HOUR(DB15)+SECOND(DB15)/3600</f>
        <v>6.072222222222222</v>
      </c>
      <c r="DG15" s="595">
        <f t="shared" si="158"/>
        <v>190</v>
      </c>
      <c r="DH15" s="595">
        <f t="shared" ref="DH15:DH24" si="163">-(SECOND(CN15-$CN$13)/60+MINUTE(CN15-$CN$13)+HOUR(CN15-$CN$13)*60)</f>
        <v>-26.033333333333335</v>
      </c>
      <c r="DI15" s="648">
        <f t="shared" ref="DI15:DI24" si="164">IF((DD15+DG15+DH15)&lt;DD15,DD15,DD15+DG15+DH15)</f>
        <v>283.96666666666664</v>
      </c>
      <c r="DJ15" s="648">
        <f t="shared" ref="DJ15:DJ24" si="165">IF(CN15&gt;$DD$12,0,DI15)</f>
        <v>283.96666666666664</v>
      </c>
      <c r="DK15" s="648">
        <f t="shared" ref="DK15:DK24" si="166">IF((S15&gt;$DM$7),0,DJ15)</f>
        <v>283.96666666666664</v>
      </c>
      <c r="DL15" s="648">
        <f t="shared" ref="DL15:DL24" si="167">IF((AI15&gt;$DM$7),0,DJ15)</f>
        <v>283.96666666666664</v>
      </c>
      <c r="DM15" s="648">
        <f t="shared" ref="DM15:DM24" si="168">IF((AY15&gt;$DM$7),0,DJ15)</f>
        <v>283.96666666666664</v>
      </c>
      <c r="DN15" s="648">
        <f t="shared" ref="DN15:DN24" si="169">IF((BO15&gt;$DM$7),0,DJ15)</f>
        <v>283.96666666666664</v>
      </c>
      <c r="DO15" s="648">
        <f t="shared" ref="DO15:DO24" si="170">IF((CE15&gt;$DM$7),0,DJ15)</f>
        <v>283.96666666666664</v>
      </c>
      <c r="DP15" s="648">
        <f t="shared" ref="DP15:DP24" si="171">IF((CU15&gt;$DL$7),0,DJ15)</f>
        <v>283.96666666666664</v>
      </c>
      <c r="DQ15" s="649">
        <f t="shared" ref="DQ15:DQ24" si="172">DK15*DL15*DM15*DN15*DO15*DP15/DK15/DL15/DM15/DO15/DP15</f>
        <v>283.96666666666664</v>
      </c>
    </row>
    <row r="16" spans="1:121" s="468" customFormat="1">
      <c r="A16" s="628">
        <f t="shared" si="154"/>
        <v>4</v>
      </c>
      <c r="B16" s="629" t="s">
        <v>46</v>
      </c>
      <c r="C16" s="676">
        <v>60</v>
      </c>
      <c r="D16" s="677" t="s">
        <v>4314</v>
      </c>
      <c r="E16" s="677" t="s">
        <v>1282</v>
      </c>
      <c r="F16" s="678"/>
      <c r="G16" s="632">
        <f t="shared" ref="G16:G25" si="173">G15</f>
        <v>0.29166666666666669</v>
      </c>
      <c r="H16" s="1095" t="str">
        <f t="shared" si="82"/>
        <v>08</v>
      </c>
      <c r="I16" s="1095" t="str">
        <f t="shared" si="83"/>
        <v>32</v>
      </c>
      <c r="J16" s="1095" t="str">
        <f t="shared" si="84"/>
        <v>10</v>
      </c>
      <c r="K16" s="1193" t="s">
        <v>5901</v>
      </c>
      <c r="L16" s="683" t="str">
        <f t="shared" si="85"/>
        <v>08:32:10</v>
      </c>
      <c r="M16" s="1095" t="str">
        <f t="shared" si="86"/>
        <v>08</v>
      </c>
      <c r="N16" s="1095" t="str">
        <f t="shared" si="87"/>
        <v>34</v>
      </c>
      <c r="O16" s="1095" t="str">
        <f t="shared" si="88"/>
        <v>58</v>
      </c>
      <c r="P16" s="1193" t="s">
        <v>5902</v>
      </c>
      <c r="Q16" s="683" t="str">
        <f t="shared" si="89"/>
        <v>08:34:58</v>
      </c>
      <c r="R16" s="634">
        <f>L16-G16</f>
        <v>6.4004629629629606E-2</v>
      </c>
      <c r="S16" s="641">
        <f t="shared" si="90"/>
        <v>1.9444444444444708E-3</v>
      </c>
      <c r="T16" s="634">
        <f t="shared" si="91"/>
        <v>6.5949074074074077E-2</v>
      </c>
      <c r="U16" s="636">
        <f t="shared" si="92"/>
        <v>19.529837251356241</v>
      </c>
      <c r="V16" s="636">
        <f t="shared" si="93"/>
        <v>18.954018954018952</v>
      </c>
      <c r="W16" s="637">
        <f t="shared" si="94"/>
        <v>0.37844907407407408</v>
      </c>
      <c r="X16" s="1095" t="str">
        <f t="shared" si="95"/>
        <v>10</v>
      </c>
      <c r="Y16" s="1095" t="str">
        <f t="shared" si="96"/>
        <v>15</v>
      </c>
      <c r="Z16" s="1095" t="str">
        <f t="shared" si="97"/>
        <v>35</v>
      </c>
      <c r="AA16" s="1193" t="s">
        <v>5903</v>
      </c>
      <c r="AB16" s="683" t="str">
        <f t="shared" si="98"/>
        <v>10:15:35</v>
      </c>
      <c r="AC16" s="1095" t="str">
        <f t="shared" si="99"/>
        <v>10</v>
      </c>
      <c r="AD16" s="1095" t="str">
        <f t="shared" si="100"/>
        <v>19</v>
      </c>
      <c r="AE16" s="1095" t="str">
        <f t="shared" si="101"/>
        <v>53</v>
      </c>
      <c r="AF16" s="1193" t="s">
        <v>5904</v>
      </c>
      <c r="AG16" s="683" t="str">
        <f t="shared" si="102"/>
        <v>10:19:53</v>
      </c>
      <c r="AH16" s="634">
        <f t="shared" si="103"/>
        <v>4.9039351851851876E-2</v>
      </c>
      <c r="AI16" s="641">
        <f t="shared" si="104"/>
        <v>2.9861111111110783E-3</v>
      </c>
      <c r="AJ16" s="634">
        <f t="shared" si="105"/>
        <v>5.2025462962962954E-2</v>
      </c>
      <c r="AK16" s="636">
        <f t="shared" si="106"/>
        <v>21.241444418220436</v>
      </c>
      <c r="AL16" s="636">
        <f t="shared" si="107"/>
        <v>20.022246941045605</v>
      </c>
      <c r="AM16" s="637">
        <f t="shared" si="108"/>
        <v>0.45130787037037035</v>
      </c>
      <c r="AN16" s="1095" t="str">
        <f t="shared" si="109"/>
        <v>12</v>
      </c>
      <c r="AO16" s="1095" t="str">
        <f t="shared" si="110"/>
        <v>17</v>
      </c>
      <c r="AP16" s="1095" t="str">
        <f t="shared" si="111"/>
        <v>51</v>
      </c>
      <c r="AQ16" s="1188">
        <v>121751</v>
      </c>
      <c r="AR16" s="683" t="str">
        <f t="shared" si="112"/>
        <v>12:17:51</v>
      </c>
      <c r="AS16" s="1095" t="str">
        <f t="shared" si="113"/>
        <v>12</v>
      </c>
      <c r="AT16" s="1095" t="str">
        <f t="shared" si="114"/>
        <v>23</v>
      </c>
      <c r="AU16" s="1095" t="str">
        <f t="shared" si="115"/>
        <v>03</v>
      </c>
      <c r="AV16" s="1188">
        <v>122303</v>
      </c>
      <c r="AW16" s="683" t="str">
        <f t="shared" si="116"/>
        <v>12:23:03</v>
      </c>
      <c r="AX16" s="634">
        <f t="shared" si="117"/>
        <v>6.1087962962962927E-2</v>
      </c>
      <c r="AY16" s="641">
        <f t="shared" si="118"/>
        <v>3.6111111111112315E-3</v>
      </c>
      <c r="AZ16" s="634">
        <f t="shared" si="119"/>
        <v>6.4699074074074159E-2</v>
      </c>
      <c r="BA16" s="636">
        <f t="shared" si="120"/>
        <v>20.46229632436529</v>
      </c>
      <c r="BB16" s="636">
        <f t="shared" si="121"/>
        <v>19.320214669051879</v>
      </c>
      <c r="BC16" s="637">
        <f t="shared" si="122"/>
        <v>0.53684027777777787</v>
      </c>
      <c r="BD16" s="1095" t="str">
        <f t="shared" si="123"/>
        <v>13</v>
      </c>
      <c r="BE16" s="1095" t="str">
        <f t="shared" si="124"/>
        <v>56</v>
      </c>
      <c r="BF16" s="1095" t="str">
        <f t="shared" si="125"/>
        <v>22</v>
      </c>
      <c r="BG16" s="1188">
        <v>135622</v>
      </c>
      <c r="BH16" s="683" t="str">
        <f t="shared" si="126"/>
        <v>13:56:22</v>
      </c>
      <c r="BI16" s="1095" t="str">
        <f t="shared" si="127"/>
        <v>14</v>
      </c>
      <c r="BJ16" s="1095" t="str">
        <f t="shared" si="128"/>
        <v>01</v>
      </c>
      <c r="BK16" s="1095" t="str">
        <f t="shared" si="129"/>
        <v>48</v>
      </c>
      <c r="BL16" s="1188">
        <v>140148</v>
      </c>
      <c r="BM16" s="683" t="str">
        <f t="shared" si="130"/>
        <v>14:01:48</v>
      </c>
      <c r="BN16" s="639">
        <f t="shared" si="131"/>
        <v>4.3969907407407249E-2</v>
      </c>
      <c r="BO16" s="641">
        <f t="shared" si="132"/>
        <v>3.7731481481482199E-3</v>
      </c>
      <c r="BP16" s="639">
        <f t="shared" si="133"/>
        <v>4.7743055555555469E-2</v>
      </c>
      <c r="BQ16" s="636">
        <f t="shared" si="134"/>
        <v>18.95235588312714</v>
      </c>
      <c r="BR16" s="636">
        <f t="shared" si="135"/>
        <v>17.454545454545457</v>
      </c>
      <c r="BS16" s="754"/>
      <c r="BT16" s="1113"/>
      <c r="BU16" s="1113"/>
      <c r="BV16" s="1113"/>
      <c r="BW16" s="1353"/>
      <c r="BX16" s="879"/>
      <c r="BY16" s="1113"/>
      <c r="BZ16" s="1113"/>
      <c r="CA16" s="1113"/>
      <c r="CB16" s="1353"/>
      <c r="CC16" s="879"/>
      <c r="CD16" s="756"/>
      <c r="CE16" s="698"/>
      <c r="CF16" s="756"/>
      <c r="CG16" s="682"/>
      <c r="CH16" s="682"/>
      <c r="CI16" s="637">
        <f t="shared" si="136"/>
        <v>0.61236111111111113</v>
      </c>
      <c r="CJ16" s="1095" t="str">
        <f t="shared" si="137"/>
        <v>15</v>
      </c>
      <c r="CK16" s="1095" t="str">
        <f t="shared" si="138"/>
        <v>20</v>
      </c>
      <c r="CL16" s="1095" t="str">
        <f t="shared" si="139"/>
        <v>38</v>
      </c>
      <c r="CM16" s="1188">
        <v>152038</v>
      </c>
      <c r="CN16" s="683" t="str">
        <f t="shared" si="140"/>
        <v>15:20:38</v>
      </c>
      <c r="CO16" s="1095" t="str">
        <f t="shared" si="141"/>
        <v>15</v>
      </c>
      <c r="CP16" s="1095" t="str">
        <f t="shared" si="142"/>
        <v>32</v>
      </c>
      <c r="CQ16" s="1095" t="str">
        <f t="shared" si="143"/>
        <v>12</v>
      </c>
      <c r="CR16" s="1188">
        <v>153212</v>
      </c>
      <c r="CS16" s="683" t="str">
        <f t="shared" si="144"/>
        <v>15:32:12</v>
      </c>
      <c r="CT16" s="639">
        <f t="shared" si="145"/>
        <v>2.6967592592592626E-2</v>
      </c>
      <c r="CU16" s="641">
        <f t="shared" si="146"/>
        <v>8.0324074074074048E-3</v>
      </c>
      <c r="CV16" s="639">
        <f t="shared" si="147"/>
        <v>3.5000000000000031E-2</v>
      </c>
      <c r="CW16" s="636">
        <f t="shared" si="148"/>
        <v>23.175965665236053</v>
      </c>
      <c r="CX16" s="636">
        <f t="shared" si="149"/>
        <v>17.857142857142854</v>
      </c>
      <c r="CY16" s="643">
        <f t="shared" si="155"/>
        <v>19.426207392751145</v>
      </c>
      <c r="CZ16" s="688"/>
      <c r="DA16" s="645">
        <f t="shared" si="156"/>
        <v>0.24506944444444428</v>
      </c>
      <c r="DB16" s="645">
        <f t="shared" si="157"/>
        <v>0.25738425925925928</v>
      </c>
      <c r="DC16" s="1190"/>
      <c r="DD16" s="646">
        <f t="shared" si="160"/>
        <v>120</v>
      </c>
      <c r="DE16" s="647">
        <f t="shared" si="161"/>
        <v>5.8816666666666668</v>
      </c>
      <c r="DF16" s="647">
        <f t="shared" si="162"/>
        <v>6.1772222222222224</v>
      </c>
      <c r="DG16" s="595">
        <f t="shared" si="158"/>
        <v>185</v>
      </c>
      <c r="DH16" s="595">
        <f t="shared" si="163"/>
        <v>-32.333333333333336</v>
      </c>
      <c r="DI16" s="648">
        <f t="shared" si="164"/>
        <v>272.66666666666669</v>
      </c>
      <c r="DJ16" s="648">
        <f t="shared" si="165"/>
        <v>272.66666666666669</v>
      </c>
      <c r="DK16" s="648">
        <f t="shared" si="166"/>
        <v>272.66666666666669</v>
      </c>
      <c r="DL16" s="648">
        <f t="shared" si="167"/>
        <v>272.66666666666669</v>
      </c>
      <c r="DM16" s="648">
        <f t="shared" si="168"/>
        <v>272.66666666666669</v>
      </c>
      <c r="DN16" s="648">
        <f t="shared" si="169"/>
        <v>272.66666666666669</v>
      </c>
      <c r="DO16" s="648">
        <f t="shared" si="170"/>
        <v>272.66666666666669</v>
      </c>
      <c r="DP16" s="648">
        <f t="shared" si="171"/>
        <v>272.66666666666669</v>
      </c>
      <c r="DQ16" s="649">
        <f t="shared" si="172"/>
        <v>272.66666666666669</v>
      </c>
    </row>
    <row r="17" spans="1:121" s="468" customFormat="1">
      <c r="A17" s="628">
        <f t="shared" si="154"/>
        <v>5</v>
      </c>
      <c r="B17" s="629" t="s">
        <v>46</v>
      </c>
      <c r="C17" s="676">
        <v>19</v>
      </c>
      <c r="D17" s="677" t="s">
        <v>1963</v>
      </c>
      <c r="E17" s="677" t="s">
        <v>66</v>
      </c>
      <c r="F17" s="678"/>
      <c r="G17" s="632">
        <f t="shared" si="173"/>
        <v>0.29166666666666669</v>
      </c>
      <c r="H17" s="1095" t="str">
        <f t="shared" si="82"/>
        <v>08</v>
      </c>
      <c r="I17" s="1095" t="str">
        <f t="shared" si="83"/>
        <v>32</v>
      </c>
      <c r="J17" s="1095" t="str">
        <f t="shared" si="84"/>
        <v>13</v>
      </c>
      <c r="K17" s="1193" t="s">
        <v>5897</v>
      </c>
      <c r="L17" s="683" t="str">
        <f t="shared" si="85"/>
        <v>08:32:13</v>
      </c>
      <c r="M17" s="1095" t="str">
        <f t="shared" si="86"/>
        <v>08</v>
      </c>
      <c r="N17" s="1095" t="str">
        <f t="shared" si="87"/>
        <v>35</v>
      </c>
      <c r="O17" s="1095" t="str">
        <f t="shared" si="88"/>
        <v>40</v>
      </c>
      <c r="P17" s="1193" t="s">
        <v>5898</v>
      </c>
      <c r="Q17" s="683" t="str">
        <f t="shared" si="89"/>
        <v>08:35:40</v>
      </c>
      <c r="R17" s="634">
        <f>L17-G17</f>
        <v>6.4039351851851833E-2</v>
      </c>
      <c r="S17" s="641">
        <f t="shared" si="90"/>
        <v>2.3958333333333748E-3</v>
      </c>
      <c r="T17" s="634">
        <f t="shared" si="91"/>
        <v>6.6435185185185208E-2</v>
      </c>
      <c r="U17" s="636">
        <f t="shared" si="92"/>
        <v>19.519248147478766</v>
      </c>
      <c r="V17" s="636">
        <f t="shared" si="93"/>
        <v>18.815331010452962</v>
      </c>
      <c r="W17" s="637">
        <f t="shared" si="94"/>
        <v>0.37893518518518521</v>
      </c>
      <c r="X17" s="1095" t="str">
        <f t="shared" si="95"/>
        <v>10</v>
      </c>
      <c r="Y17" s="1095" t="str">
        <f t="shared" si="96"/>
        <v>17</v>
      </c>
      <c r="Z17" s="1095" t="str">
        <f t="shared" si="97"/>
        <v>10</v>
      </c>
      <c r="AA17" s="1193" t="s">
        <v>5899</v>
      </c>
      <c r="AB17" s="683" t="str">
        <f t="shared" si="98"/>
        <v>10:17:10</v>
      </c>
      <c r="AC17" s="1095" t="str">
        <f t="shared" si="99"/>
        <v>10</v>
      </c>
      <c r="AD17" s="1095" t="str">
        <f t="shared" si="100"/>
        <v>20</v>
      </c>
      <c r="AE17" s="1095" t="str">
        <f t="shared" si="101"/>
        <v>55</v>
      </c>
      <c r="AF17" s="1193" t="s">
        <v>5900</v>
      </c>
      <c r="AG17" s="683" t="str">
        <f t="shared" si="102"/>
        <v>10:20:55</v>
      </c>
      <c r="AH17" s="634">
        <f t="shared" si="103"/>
        <v>4.9652777777777768E-2</v>
      </c>
      <c r="AI17" s="641">
        <f t="shared" si="104"/>
        <v>2.6041666666666852E-3</v>
      </c>
      <c r="AJ17" s="634">
        <f t="shared" si="105"/>
        <v>5.2256944444444453E-2</v>
      </c>
      <c r="AK17" s="636">
        <f t="shared" si="106"/>
        <v>20.97902097902098</v>
      </c>
      <c r="AL17" s="636">
        <f t="shared" si="107"/>
        <v>19.933554817275748</v>
      </c>
      <c r="AM17" s="637">
        <f t="shared" si="108"/>
        <v>0.45202546296296298</v>
      </c>
      <c r="AN17" s="1095" t="str">
        <f t="shared" si="109"/>
        <v>12</v>
      </c>
      <c r="AO17" s="1095" t="str">
        <f t="shared" si="110"/>
        <v>18</v>
      </c>
      <c r="AP17" s="1095" t="str">
        <f t="shared" si="111"/>
        <v>06</v>
      </c>
      <c r="AQ17" s="1188">
        <v>121806</v>
      </c>
      <c r="AR17" s="683" t="str">
        <f t="shared" si="112"/>
        <v>12:18:06</v>
      </c>
      <c r="AS17" s="1095" t="str">
        <f t="shared" si="113"/>
        <v>12</v>
      </c>
      <c r="AT17" s="1095" t="str">
        <f t="shared" si="114"/>
        <v>22</v>
      </c>
      <c r="AU17" s="1095" t="str">
        <f t="shared" si="115"/>
        <v>41</v>
      </c>
      <c r="AV17" s="1188">
        <v>122241</v>
      </c>
      <c r="AW17" s="683" t="str">
        <f t="shared" si="116"/>
        <v>12:22:41</v>
      </c>
      <c r="AX17" s="634">
        <f t="shared" si="117"/>
        <v>6.0543981481481435E-2</v>
      </c>
      <c r="AY17" s="641">
        <f t="shared" si="118"/>
        <v>3.1828703703703498E-3</v>
      </c>
      <c r="AZ17" s="634">
        <f t="shared" si="119"/>
        <v>6.3726851851851785E-2</v>
      </c>
      <c r="BA17" s="636">
        <f t="shared" si="120"/>
        <v>20.646147964060408</v>
      </c>
      <c r="BB17" s="636">
        <f t="shared" si="121"/>
        <v>19.61496549219034</v>
      </c>
      <c r="BC17" s="637">
        <f t="shared" si="122"/>
        <v>0.53658564814814813</v>
      </c>
      <c r="BD17" s="1095" t="str">
        <f t="shared" si="123"/>
        <v>13</v>
      </c>
      <c r="BE17" s="1095" t="str">
        <f t="shared" si="124"/>
        <v>56</v>
      </c>
      <c r="BF17" s="1095" t="str">
        <f t="shared" si="125"/>
        <v>20</v>
      </c>
      <c r="BG17" s="1188">
        <v>135620</v>
      </c>
      <c r="BH17" s="683" t="str">
        <f t="shared" si="126"/>
        <v>13:56:20</v>
      </c>
      <c r="BI17" s="1095" t="str">
        <f t="shared" si="127"/>
        <v>14</v>
      </c>
      <c r="BJ17" s="1095" t="str">
        <f t="shared" si="128"/>
        <v>01</v>
      </c>
      <c r="BK17" s="1095" t="str">
        <f t="shared" si="129"/>
        <v>08</v>
      </c>
      <c r="BL17" s="1188">
        <v>140108</v>
      </c>
      <c r="BM17" s="683" t="str">
        <f t="shared" si="130"/>
        <v>14:01:08</v>
      </c>
      <c r="BN17" s="639">
        <f t="shared" si="131"/>
        <v>4.4201388888888915E-2</v>
      </c>
      <c r="BO17" s="641">
        <f t="shared" si="132"/>
        <v>3.3333333333332993E-3</v>
      </c>
      <c r="BP17" s="639">
        <f t="shared" si="133"/>
        <v>4.7534722222222214E-2</v>
      </c>
      <c r="BQ17" s="636">
        <f t="shared" si="134"/>
        <v>18.853102906520032</v>
      </c>
      <c r="BR17" s="636">
        <f t="shared" si="135"/>
        <v>17.531044558071585</v>
      </c>
      <c r="BS17" s="754"/>
      <c r="BT17" s="1113"/>
      <c r="BU17" s="1113"/>
      <c r="BV17" s="1113"/>
      <c r="BW17" s="1353"/>
      <c r="BX17" s="879"/>
      <c r="BY17" s="1113"/>
      <c r="BZ17" s="1113"/>
      <c r="CA17" s="1113"/>
      <c r="CB17" s="1353"/>
      <c r="CC17" s="879"/>
      <c r="CD17" s="756"/>
      <c r="CE17" s="698"/>
      <c r="CF17" s="756"/>
      <c r="CG17" s="682"/>
      <c r="CH17" s="682"/>
      <c r="CI17" s="637">
        <f t="shared" si="136"/>
        <v>0.61189814814814814</v>
      </c>
      <c r="CJ17" s="1095" t="str">
        <f t="shared" si="137"/>
        <v>15</v>
      </c>
      <c r="CK17" s="1095" t="str">
        <f t="shared" si="138"/>
        <v>21</v>
      </c>
      <c r="CL17" s="1095" t="str">
        <f t="shared" si="139"/>
        <v>12</v>
      </c>
      <c r="CM17" s="1188">
        <v>152112</v>
      </c>
      <c r="CN17" s="683" t="str">
        <f t="shared" si="140"/>
        <v>15:21:12</v>
      </c>
      <c r="CO17" s="1095" t="str">
        <f t="shared" si="141"/>
        <v>15</v>
      </c>
      <c r="CP17" s="1095" t="str">
        <f t="shared" si="142"/>
        <v>29</v>
      </c>
      <c r="CQ17" s="1095" t="str">
        <f t="shared" si="143"/>
        <v>36</v>
      </c>
      <c r="CR17" s="1188">
        <v>152936</v>
      </c>
      <c r="CS17" s="683" t="str">
        <f t="shared" si="144"/>
        <v>15:29:36</v>
      </c>
      <c r="CT17" s="639">
        <f t="shared" si="145"/>
        <v>2.7824074074074057E-2</v>
      </c>
      <c r="CU17" s="641">
        <f t="shared" si="146"/>
        <v>5.833333333333357E-3</v>
      </c>
      <c r="CV17" s="639">
        <f t="shared" si="147"/>
        <v>3.3657407407407414E-2</v>
      </c>
      <c r="CW17" s="636">
        <f t="shared" si="148"/>
        <v>22.462562396006657</v>
      </c>
      <c r="CX17" s="636">
        <f t="shared" si="149"/>
        <v>18.569463548830811</v>
      </c>
      <c r="CY17" s="643">
        <f t="shared" si="155"/>
        <v>19.396551724137932</v>
      </c>
      <c r="CZ17" s="688"/>
      <c r="DA17" s="645">
        <f t="shared" si="156"/>
        <v>0.24626157407407401</v>
      </c>
      <c r="DB17" s="645">
        <f t="shared" si="157"/>
        <v>0.25777777777777772</v>
      </c>
      <c r="DC17" s="1190"/>
      <c r="DD17" s="646">
        <f t="shared" si="160"/>
        <v>120</v>
      </c>
      <c r="DE17" s="647">
        <f t="shared" si="161"/>
        <v>5.910277777777778</v>
      </c>
      <c r="DF17" s="647">
        <f t="shared" si="162"/>
        <v>6.1866666666666665</v>
      </c>
      <c r="DG17" s="595">
        <f t="shared" si="158"/>
        <v>180</v>
      </c>
      <c r="DH17" s="595">
        <f t="shared" si="163"/>
        <v>-32.9</v>
      </c>
      <c r="DI17" s="648">
        <f t="shared" si="164"/>
        <v>267.10000000000002</v>
      </c>
      <c r="DJ17" s="648">
        <f t="shared" si="165"/>
        <v>267.10000000000002</v>
      </c>
      <c r="DK17" s="648">
        <f t="shared" si="166"/>
        <v>267.10000000000002</v>
      </c>
      <c r="DL17" s="648">
        <f t="shared" si="167"/>
        <v>267.10000000000002</v>
      </c>
      <c r="DM17" s="648">
        <f t="shared" si="168"/>
        <v>267.10000000000002</v>
      </c>
      <c r="DN17" s="648">
        <f t="shared" si="169"/>
        <v>267.10000000000002</v>
      </c>
      <c r="DO17" s="648">
        <f t="shared" si="170"/>
        <v>267.10000000000002</v>
      </c>
      <c r="DP17" s="648">
        <f t="shared" si="171"/>
        <v>267.10000000000002</v>
      </c>
      <c r="DQ17" s="649">
        <f t="shared" si="172"/>
        <v>267.10000000000002</v>
      </c>
    </row>
    <row r="18" spans="1:121" s="468" customFormat="1">
      <c r="A18" s="628">
        <f t="shared" si="154"/>
        <v>6</v>
      </c>
      <c r="B18" s="629" t="s">
        <v>46</v>
      </c>
      <c r="C18" s="676">
        <v>72</v>
      </c>
      <c r="D18" s="677" t="s">
        <v>5905</v>
      </c>
      <c r="E18" s="677" t="s">
        <v>68</v>
      </c>
      <c r="F18" s="678"/>
      <c r="G18" s="632">
        <f t="shared" si="173"/>
        <v>0.29166666666666669</v>
      </c>
      <c r="H18" s="1095" t="str">
        <f t="shared" si="82"/>
        <v>08</v>
      </c>
      <c r="I18" s="1095" t="str">
        <f t="shared" si="83"/>
        <v>22</v>
      </c>
      <c r="J18" s="1095" t="str">
        <f t="shared" si="84"/>
        <v>10</v>
      </c>
      <c r="K18" s="1193" t="s">
        <v>5906</v>
      </c>
      <c r="L18" s="683" t="str">
        <f t="shared" si="85"/>
        <v>08:22:10</v>
      </c>
      <c r="M18" s="1095" t="str">
        <f t="shared" si="86"/>
        <v>08</v>
      </c>
      <c r="N18" s="1095" t="str">
        <f t="shared" si="87"/>
        <v>32</v>
      </c>
      <c r="O18" s="1095" t="str">
        <f t="shared" si="88"/>
        <v>27</v>
      </c>
      <c r="P18" s="1193" t="s">
        <v>5907</v>
      </c>
      <c r="Q18" s="683" t="str">
        <f t="shared" si="89"/>
        <v>08:32:27</v>
      </c>
      <c r="R18" s="634">
        <f>L18-G18</f>
        <v>5.706018518518513E-2</v>
      </c>
      <c r="S18" s="641">
        <f t="shared" si="90"/>
        <v>7.1412037037037468E-3</v>
      </c>
      <c r="T18" s="634">
        <f t="shared" si="91"/>
        <v>6.4201388888888877E-2</v>
      </c>
      <c r="U18" s="636">
        <f t="shared" si="92"/>
        <v>21.906693711967545</v>
      </c>
      <c r="V18" s="636">
        <f t="shared" si="93"/>
        <v>19.469983775013521</v>
      </c>
      <c r="W18" s="637">
        <f t="shared" si="94"/>
        <v>0.37670138888888888</v>
      </c>
      <c r="X18" s="1095" t="str">
        <f t="shared" si="95"/>
        <v>10</v>
      </c>
      <c r="Y18" s="1095" t="str">
        <f t="shared" si="96"/>
        <v>07</v>
      </c>
      <c r="Z18" s="1095" t="str">
        <f t="shared" si="97"/>
        <v>27</v>
      </c>
      <c r="AA18" s="1193" t="s">
        <v>5908</v>
      </c>
      <c r="AB18" s="683" t="str">
        <f t="shared" si="98"/>
        <v>10:07:27</v>
      </c>
      <c r="AC18" s="1095" t="str">
        <f t="shared" si="99"/>
        <v>10</v>
      </c>
      <c r="AD18" s="1095" t="str">
        <f t="shared" si="100"/>
        <v>15</v>
      </c>
      <c r="AE18" s="1095" t="str">
        <f t="shared" si="101"/>
        <v>16</v>
      </c>
      <c r="AF18" s="1193" t="s">
        <v>5909</v>
      </c>
      <c r="AG18" s="683" t="str">
        <f t="shared" si="102"/>
        <v>10:15:16</v>
      </c>
      <c r="AH18" s="634">
        <f t="shared" si="103"/>
        <v>4.5138888888888951E-2</v>
      </c>
      <c r="AI18" s="641">
        <f t="shared" si="104"/>
        <v>5.4282407407407196E-3</v>
      </c>
      <c r="AJ18" s="634">
        <f t="shared" si="105"/>
        <v>5.056712962962967E-2</v>
      </c>
      <c r="AK18" s="636">
        <f t="shared" si="106"/>
        <v>23.07692307692308</v>
      </c>
      <c r="AL18" s="636">
        <f t="shared" si="107"/>
        <v>20.599679560540171</v>
      </c>
      <c r="AM18" s="637">
        <f t="shared" si="108"/>
        <v>0.44810185185185186</v>
      </c>
      <c r="AN18" s="1095" t="str">
        <f t="shared" si="109"/>
        <v>12</v>
      </c>
      <c r="AO18" s="1095" t="str">
        <f t="shared" si="110"/>
        <v>14</v>
      </c>
      <c r="AP18" s="1095" t="str">
        <f t="shared" si="111"/>
        <v>10</v>
      </c>
      <c r="AQ18" s="1188">
        <v>121410</v>
      </c>
      <c r="AR18" s="683" t="str">
        <f t="shared" si="112"/>
        <v>12:14:10</v>
      </c>
      <c r="AS18" s="1095" t="str">
        <f t="shared" si="113"/>
        <v>12</v>
      </c>
      <c r="AT18" s="1095" t="str">
        <f t="shared" si="114"/>
        <v>20</v>
      </c>
      <c r="AU18" s="1095" t="str">
        <f t="shared" si="115"/>
        <v>19</v>
      </c>
      <c r="AV18" s="1188">
        <v>122019</v>
      </c>
      <c r="AW18" s="683" t="str">
        <f t="shared" si="116"/>
        <v>12:20:19</v>
      </c>
      <c r="AX18" s="634">
        <f t="shared" si="117"/>
        <v>6.1736111111111047E-2</v>
      </c>
      <c r="AY18" s="641">
        <f t="shared" si="118"/>
        <v>4.2708333333334458E-3</v>
      </c>
      <c r="AZ18" s="634">
        <f t="shared" si="119"/>
        <v>6.6006944444444493E-2</v>
      </c>
      <c r="BA18" s="636">
        <f t="shared" si="120"/>
        <v>20.247469066366705</v>
      </c>
      <c r="BB18" s="636">
        <f t="shared" si="121"/>
        <v>18.937401367701209</v>
      </c>
      <c r="BC18" s="637">
        <f t="shared" si="122"/>
        <v>0.53494212962962973</v>
      </c>
      <c r="BD18" s="1095" t="str">
        <f t="shared" si="123"/>
        <v>13</v>
      </c>
      <c r="BE18" s="1095" t="str">
        <f t="shared" si="124"/>
        <v>51</v>
      </c>
      <c r="BF18" s="1095" t="str">
        <f t="shared" si="125"/>
        <v>02</v>
      </c>
      <c r="BG18" s="1188">
        <v>135102</v>
      </c>
      <c r="BH18" s="683" t="str">
        <f t="shared" si="126"/>
        <v>13:51:02</v>
      </c>
      <c r="BI18" s="1095" t="str">
        <f t="shared" si="127"/>
        <v>14</v>
      </c>
      <c r="BJ18" s="1095" t="str">
        <f t="shared" si="128"/>
        <v>01</v>
      </c>
      <c r="BK18" s="1095" t="str">
        <f t="shared" si="129"/>
        <v>29</v>
      </c>
      <c r="BL18" s="1188">
        <v>140129</v>
      </c>
      <c r="BM18" s="683" t="str">
        <f t="shared" si="130"/>
        <v>14:01:29</v>
      </c>
      <c r="BN18" s="639">
        <f t="shared" si="131"/>
        <v>4.2164351851851745E-2</v>
      </c>
      <c r="BO18" s="641">
        <f t="shared" si="132"/>
        <v>7.2569444444444686E-3</v>
      </c>
      <c r="BP18" s="639">
        <f t="shared" si="133"/>
        <v>4.9421296296296213E-2</v>
      </c>
      <c r="BQ18" s="636">
        <f t="shared" si="134"/>
        <v>19.763930826242106</v>
      </c>
      <c r="BR18" s="636">
        <f t="shared" si="135"/>
        <v>16.861826697892273</v>
      </c>
      <c r="BS18" s="754"/>
      <c r="BT18" s="1113"/>
      <c r="BU18" s="1113"/>
      <c r="BV18" s="1113"/>
      <c r="BW18" s="1353"/>
      <c r="BX18" s="879"/>
      <c r="BY18" s="1113"/>
      <c r="BZ18" s="1113"/>
      <c r="CA18" s="1113"/>
      <c r="CB18" s="1353"/>
      <c r="CC18" s="879"/>
      <c r="CD18" s="756"/>
      <c r="CE18" s="698"/>
      <c r="CF18" s="756"/>
      <c r="CG18" s="682"/>
      <c r="CH18" s="682"/>
      <c r="CI18" s="637">
        <f t="shared" si="136"/>
        <v>0.61214120370370373</v>
      </c>
      <c r="CJ18" s="1095" t="str">
        <f t="shared" si="137"/>
        <v>15</v>
      </c>
      <c r="CK18" s="1095" t="str">
        <f t="shared" si="138"/>
        <v>21</v>
      </c>
      <c r="CL18" s="1095" t="str">
        <f t="shared" si="139"/>
        <v>39</v>
      </c>
      <c r="CM18" s="1188">
        <v>152139</v>
      </c>
      <c r="CN18" s="683" t="str">
        <f t="shared" si="140"/>
        <v>15:21:39</v>
      </c>
      <c r="CO18" s="1095" t="str">
        <f t="shared" si="141"/>
        <v>15</v>
      </c>
      <c r="CP18" s="1095" t="str">
        <f t="shared" si="142"/>
        <v>34</v>
      </c>
      <c r="CQ18" s="1095" t="str">
        <f t="shared" si="143"/>
        <v>30</v>
      </c>
      <c r="CR18" s="1188">
        <v>153430</v>
      </c>
      <c r="CS18" s="683" t="str">
        <f t="shared" si="144"/>
        <v>15:34:30</v>
      </c>
      <c r="CT18" s="639">
        <f t="shared" si="145"/>
        <v>2.7893518518518512E-2</v>
      </c>
      <c r="CU18" s="641">
        <f t="shared" si="146"/>
        <v>8.9236111111110628E-3</v>
      </c>
      <c r="CV18" s="639">
        <f t="shared" si="147"/>
        <v>3.6817129629629575E-2</v>
      </c>
      <c r="CW18" s="636">
        <f t="shared" si="148"/>
        <v>22.40663900414938</v>
      </c>
      <c r="CX18" s="636">
        <f t="shared" si="149"/>
        <v>16.975793775542282</v>
      </c>
      <c r="CY18" s="643">
        <f t="shared" si="155"/>
        <v>19.373066056773848</v>
      </c>
      <c r="CZ18" s="688"/>
      <c r="DA18" s="645">
        <f t="shared" si="156"/>
        <v>0.23399305555555538</v>
      </c>
      <c r="DB18" s="645">
        <f t="shared" si="157"/>
        <v>0.25809027777777777</v>
      </c>
      <c r="DC18" s="1190"/>
      <c r="DD18" s="646">
        <f t="shared" si="160"/>
        <v>120</v>
      </c>
      <c r="DE18" s="647">
        <f t="shared" si="161"/>
        <v>5.6158333333333328</v>
      </c>
      <c r="DF18" s="647">
        <f t="shared" si="162"/>
        <v>6.1941666666666668</v>
      </c>
      <c r="DG18" s="595">
        <f t="shared" si="158"/>
        <v>175</v>
      </c>
      <c r="DH18" s="595">
        <f t="shared" si="163"/>
        <v>-33.35</v>
      </c>
      <c r="DI18" s="648">
        <f t="shared" si="164"/>
        <v>261.64999999999998</v>
      </c>
      <c r="DJ18" s="648">
        <f t="shared" si="165"/>
        <v>261.64999999999998</v>
      </c>
      <c r="DK18" s="648">
        <f t="shared" si="166"/>
        <v>261.64999999999998</v>
      </c>
      <c r="DL18" s="648">
        <f t="shared" si="167"/>
        <v>261.64999999999998</v>
      </c>
      <c r="DM18" s="648">
        <f t="shared" si="168"/>
        <v>261.64999999999998</v>
      </c>
      <c r="DN18" s="648">
        <f t="shared" si="169"/>
        <v>261.64999999999998</v>
      </c>
      <c r="DO18" s="648">
        <f t="shared" si="170"/>
        <v>261.64999999999998</v>
      </c>
      <c r="DP18" s="648">
        <f t="shared" si="171"/>
        <v>261.64999999999998</v>
      </c>
      <c r="DQ18" s="649">
        <f t="shared" si="172"/>
        <v>261.64999999999998</v>
      </c>
    </row>
    <row r="19" spans="1:121" s="468" customFormat="1">
      <c r="A19" s="628">
        <f t="shared" si="154"/>
        <v>7</v>
      </c>
      <c r="B19" s="629" t="s">
        <v>46</v>
      </c>
      <c r="C19" s="676">
        <v>61</v>
      </c>
      <c r="D19" s="677" t="s">
        <v>5910</v>
      </c>
      <c r="E19" s="677" t="s">
        <v>74</v>
      </c>
      <c r="F19" s="678"/>
      <c r="G19" s="632">
        <f t="shared" si="173"/>
        <v>0.29166666666666669</v>
      </c>
      <c r="H19" s="1095" t="str">
        <f t="shared" si="82"/>
        <v>08</v>
      </c>
      <c r="I19" s="1095" t="str">
        <f t="shared" si="83"/>
        <v>23</v>
      </c>
      <c r="J19" s="1095" t="str">
        <f t="shared" si="84"/>
        <v>20</v>
      </c>
      <c r="K19" s="1193" t="s">
        <v>5911</v>
      </c>
      <c r="L19" s="683" t="str">
        <f t="shared" si="85"/>
        <v>08:23:20</v>
      </c>
      <c r="M19" s="1095" t="str">
        <f t="shared" si="86"/>
        <v>08</v>
      </c>
      <c r="N19" s="1095" t="str">
        <f t="shared" si="87"/>
        <v>27</v>
      </c>
      <c r="O19" s="1095" t="str">
        <f t="shared" si="88"/>
        <v>08</v>
      </c>
      <c r="P19" s="1193" t="s">
        <v>5912</v>
      </c>
      <c r="Q19" s="683" t="str">
        <f t="shared" si="89"/>
        <v>08:27:08</v>
      </c>
      <c r="R19" s="634">
        <f>L19-G19</f>
        <v>5.787037037037035E-2</v>
      </c>
      <c r="S19" s="641">
        <f t="shared" si="90"/>
        <v>2.6388888888888573E-3</v>
      </c>
      <c r="T19" s="634">
        <f t="shared" si="91"/>
        <v>6.0509259259259207E-2</v>
      </c>
      <c r="U19" s="636">
        <f t="shared" si="92"/>
        <v>21.6</v>
      </c>
      <c r="V19" s="636">
        <f t="shared" si="93"/>
        <v>20.657995409334355</v>
      </c>
      <c r="W19" s="637">
        <f t="shared" si="94"/>
        <v>0.37300925925925921</v>
      </c>
      <c r="X19" s="1095" t="str">
        <f t="shared" si="95"/>
        <v>10</v>
      </c>
      <c r="Y19" s="1095" t="str">
        <f t="shared" si="96"/>
        <v>07</v>
      </c>
      <c r="Z19" s="1095" t="str">
        <f t="shared" si="97"/>
        <v>25</v>
      </c>
      <c r="AA19" s="1193" t="s">
        <v>5913</v>
      </c>
      <c r="AB19" s="683" t="str">
        <f t="shared" si="98"/>
        <v>10:07:25</v>
      </c>
      <c r="AC19" s="1095" t="str">
        <f t="shared" si="99"/>
        <v>10</v>
      </c>
      <c r="AD19" s="1095" t="str">
        <f t="shared" si="100"/>
        <v>12</v>
      </c>
      <c r="AE19" s="1095" t="str">
        <f t="shared" si="101"/>
        <v>39</v>
      </c>
      <c r="AF19" s="1193" t="s">
        <v>5914</v>
      </c>
      <c r="AG19" s="683" t="str">
        <f t="shared" si="102"/>
        <v>10:12:39</v>
      </c>
      <c r="AH19" s="634">
        <f t="shared" si="103"/>
        <v>4.8807870370370432E-2</v>
      </c>
      <c r="AI19" s="641">
        <f t="shared" si="104"/>
        <v>3.6342592592592537E-3</v>
      </c>
      <c r="AJ19" s="634">
        <f t="shared" si="105"/>
        <v>5.2442129629629686E-2</v>
      </c>
      <c r="AK19" s="636">
        <f t="shared" si="106"/>
        <v>21.342186388427791</v>
      </c>
      <c r="AL19" s="636">
        <f t="shared" si="107"/>
        <v>19.863164864268374</v>
      </c>
      <c r="AM19" s="637">
        <f t="shared" si="108"/>
        <v>0.44628472222222221</v>
      </c>
      <c r="AN19" s="1095" t="str">
        <f t="shared" si="109"/>
        <v>12</v>
      </c>
      <c r="AO19" s="1095" t="str">
        <f t="shared" si="110"/>
        <v>15</v>
      </c>
      <c r="AP19" s="1095" t="str">
        <f t="shared" si="111"/>
        <v>12</v>
      </c>
      <c r="AQ19" s="1188">
        <v>121512</v>
      </c>
      <c r="AR19" s="683" t="str">
        <f t="shared" si="112"/>
        <v>12:15:12</v>
      </c>
      <c r="AS19" s="1095" t="str">
        <f t="shared" si="113"/>
        <v>12</v>
      </c>
      <c r="AT19" s="1095" t="str">
        <f t="shared" si="114"/>
        <v>20</v>
      </c>
      <c r="AU19" s="1095" t="str">
        <f t="shared" si="115"/>
        <v>13</v>
      </c>
      <c r="AV19" s="1188">
        <v>122013</v>
      </c>
      <c r="AW19" s="683" t="str">
        <f t="shared" si="116"/>
        <v>12:20:13</v>
      </c>
      <c r="AX19" s="634">
        <f t="shared" si="117"/>
        <v>6.4270833333333333E-2</v>
      </c>
      <c r="AY19" s="641">
        <f t="shared" si="118"/>
        <v>3.4837962962963598E-3</v>
      </c>
      <c r="AZ19" s="634">
        <f t="shared" si="119"/>
        <v>6.7754629629629692E-2</v>
      </c>
      <c r="BA19" s="636">
        <f t="shared" si="120"/>
        <v>19.448946515397083</v>
      </c>
      <c r="BB19" s="636">
        <f t="shared" si="121"/>
        <v>18.44892381277759</v>
      </c>
      <c r="BC19" s="637">
        <f t="shared" si="122"/>
        <v>0.53487268518518527</v>
      </c>
      <c r="BD19" s="1095" t="str">
        <f t="shared" si="123"/>
        <v>14</v>
      </c>
      <c r="BE19" s="1095" t="str">
        <f t="shared" si="124"/>
        <v>00</v>
      </c>
      <c r="BF19" s="1095" t="str">
        <f t="shared" si="125"/>
        <v>10</v>
      </c>
      <c r="BG19" s="1188">
        <v>140010</v>
      </c>
      <c r="BH19" s="683" t="str">
        <f t="shared" si="126"/>
        <v>14:00:10</v>
      </c>
      <c r="BI19" s="1095" t="str">
        <f t="shared" si="127"/>
        <v>14</v>
      </c>
      <c r="BJ19" s="1095" t="str">
        <f t="shared" si="128"/>
        <v>05</v>
      </c>
      <c r="BK19" s="1095" t="str">
        <f t="shared" si="129"/>
        <v>56</v>
      </c>
      <c r="BL19" s="1188">
        <v>140556</v>
      </c>
      <c r="BM19" s="683" t="str">
        <f t="shared" si="130"/>
        <v>14:05:56</v>
      </c>
      <c r="BN19" s="639">
        <f t="shared" si="131"/>
        <v>4.8576388888888822E-2</v>
      </c>
      <c r="BO19" s="641">
        <f t="shared" si="132"/>
        <v>4.0046296296295525E-3</v>
      </c>
      <c r="BP19" s="639">
        <f t="shared" si="133"/>
        <v>5.2581018518518374E-2</v>
      </c>
      <c r="BQ19" s="636">
        <f t="shared" si="134"/>
        <v>17.155110793423876</v>
      </c>
      <c r="BR19" s="636">
        <f t="shared" si="135"/>
        <v>15.848558221439577</v>
      </c>
      <c r="BS19" s="754"/>
      <c r="BT19" s="1113"/>
      <c r="BU19" s="1113"/>
      <c r="BV19" s="1113"/>
      <c r="BW19" s="1353"/>
      <c r="BX19" s="879"/>
      <c r="BY19" s="1113"/>
      <c r="BZ19" s="1113"/>
      <c r="CA19" s="1113"/>
      <c r="CB19" s="1353"/>
      <c r="CC19" s="879"/>
      <c r="CD19" s="756"/>
      <c r="CE19" s="698"/>
      <c r="CF19" s="756"/>
      <c r="CG19" s="682"/>
      <c r="CH19" s="682"/>
      <c r="CI19" s="637">
        <f t="shared" si="136"/>
        <v>0.61523148148148143</v>
      </c>
      <c r="CJ19" s="1095" t="str">
        <f t="shared" si="137"/>
        <v>15</v>
      </c>
      <c r="CK19" s="1095" t="str">
        <f t="shared" si="138"/>
        <v>45</v>
      </c>
      <c r="CL19" s="1095" t="str">
        <f t="shared" si="139"/>
        <v>10</v>
      </c>
      <c r="CM19" s="1188">
        <v>154510</v>
      </c>
      <c r="CN19" s="683" t="str">
        <f t="shared" si="140"/>
        <v>15:45:10</v>
      </c>
      <c r="CO19" s="1095" t="str">
        <f t="shared" si="141"/>
        <v>15</v>
      </c>
      <c r="CP19" s="1095" t="str">
        <f t="shared" si="142"/>
        <v>49</v>
      </c>
      <c r="CQ19" s="1095" t="str">
        <f t="shared" si="143"/>
        <v>30</v>
      </c>
      <c r="CR19" s="1188">
        <v>154930</v>
      </c>
      <c r="CS19" s="683" t="str">
        <f t="shared" si="144"/>
        <v>15:49:30</v>
      </c>
      <c r="CT19" s="639">
        <f t="shared" si="145"/>
        <v>4.1134259259259287E-2</v>
      </c>
      <c r="CU19" s="641">
        <f t="shared" si="146"/>
        <v>3.0092592592592116E-3</v>
      </c>
      <c r="CV19" s="639">
        <f t="shared" si="147"/>
        <v>4.4143518518518499E-2</v>
      </c>
      <c r="CW19" s="636">
        <f t="shared" si="148"/>
        <v>15.194147439504784</v>
      </c>
      <c r="CX19" s="636">
        <f t="shared" si="149"/>
        <v>14.158363922391191</v>
      </c>
      <c r="CY19" s="643">
        <f t="shared" si="155"/>
        <v>18.2201602699283</v>
      </c>
      <c r="CZ19" s="688"/>
      <c r="DA19" s="645">
        <f t="shared" si="156"/>
        <v>0.26065972222222222</v>
      </c>
      <c r="DB19" s="645">
        <f t="shared" si="157"/>
        <v>0.27442129629629625</v>
      </c>
      <c r="DC19" s="1190"/>
      <c r="DD19" s="646">
        <f t="shared" si="160"/>
        <v>120</v>
      </c>
      <c r="DE19" s="647">
        <f t="shared" si="161"/>
        <v>6.2558333333333334</v>
      </c>
      <c r="DF19" s="647">
        <f t="shared" si="162"/>
        <v>6.5861111111111112</v>
      </c>
      <c r="DG19" s="595">
        <f t="shared" si="158"/>
        <v>170</v>
      </c>
      <c r="DH19" s="595">
        <f t="shared" si="163"/>
        <v>-56.866666666666667</v>
      </c>
      <c r="DI19" s="648">
        <f t="shared" si="164"/>
        <v>233.13333333333333</v>
      </c>
      <c r="DJ19" s="648">
        <f t="shared" si="165"/>
        <v>233.13333333333333</v>
      </c>
      <c r="DK19" s="648">
        <f t="shared" si="166"/>
        <v>233.13333333333333</v>
      </c>
      <c r="DL19" s="648">
        <f t="shared" si="167"/>
        <v>233.13333333333333</v>
      </c>
      <c r="DM19" s="648">
        <f t="shared" si="168"/>
        <v>233.13333333333333</v>
      </c>
      <c r="DN19" s="648">
        <f t="shared" si="169"/>
        <v>233.13333333333333</v>
      </c>
      <c r="DO19" s="648">
        <f t="shared" si="170"/>
        <v>233.13333333333333</v>
      </c>
      <c r="DP19" s="648">
        <f t="shared" si="171"/>
        <v>233.13333333333333</v>
      </c>
      <c r="DQ19" s="649">
        <f t="shared" si="172"/>
        <v>233.13333333333327</v>
      </c>
    </row>
    <row r="20" spans="1:121" s="468" customFormat="1">
      <c r="A20" s="628">
        <f t="shared" si="154"/>
        <v>8</v>
      </c>
      <c r="B20" s="629" t="s">
        <v>46</v>
      </c>
      <c r="C20" s="676">
        <v>17</v>
      </c>
      <c r="D20" s="677" t="s">
        <v>109</v>
      </c>
      <c r="E20" s="677" t="s">
        <v>5238</v>
      </c>
      <c r="F20" s="678"/>
      <c r="G20" s="632">
        <f t="shared" si="173"/>
        <v>0.29166666666666669</v>
      </c>
      <c r="H20" s="1095" t="str">
        <f t="shared" si="82"/>
        <v>08</v>
      </c>
      <c r="I20" s="1095" t="str">
        <f t="shared" si="83"/>
        <v>27</v>
      </c>
      <c r="J20" s="1095" t="str">
        <f t="shared" si="84"/>
        <v>24</v>
      </c>
      <c r="K20" s="1193" t="s">
        <v>5864</v>
      </c>
      <c r="L20" s="683" t="str">
        <f t="shared" si="85"/>
        <v>08:27:24</v>
      </c>
      <c r="M20" s="1095" t="str">
        <f t="shared" si="86"/>
        <v>08</v>
      </c>
      <c r="N20" s="1095" t="str">
        <f t="shared" si="87"/>
        <v>29</v>
      </c>
      <c r="O20" s="1095" t="str">
        <f t="shared" si="88"/>
        <v>53</v>
      </c>
      <c r="P20" s="1193" t="s">
        <v>5915</v>
      </c>
      <c r="Q20" s="683" t="str">
        <f t="shared" si="89"/>
        <v>08:29:53</v>
      </c>
      <c r="R20" s="634">
        <f>L20-G20</f>
        <v>6.069444444444444E-2</v>
      </c>
      <c r="S20" s="641">
        <f t="shared" si="90"/>
        <v>1.7245370370370661E-3</v>
      </c>
      <c r="T20" s="634">
        <f t="shared" si="91"/>
        <v>6.2418981481481506E-2</v>
      </c>
      <c r="U20" s="636">
        <f t="shared" si="92"/>
        <v>20.59496567505721</v>
      </c>
      <c r="V20" s="636">
        <f t="shared" si="93"/>
        <v>20.025959577229742</v>
      </c>
      <c r="W20" s="637">
        <f t="shared" si="94"/>
        <v>0.37491898148148151</v>
      </c>
      <c r="X20" s="1095" t="str">
        <f t="shared" si="95"/>
        <v>10</v>
      </c>
      <c r="Y20" s="1095" t="str">
        <f t="shared" si="96"/>
        <v>24</v>
      </c>
      <c r="Z20" s="1095" t="str">
        <f t="shared" si="97"/>
        <v>56</v>
      </c>
      <c r="AA20" s="1193" t="s">
        <v>5916</v>
      </c>
      <c r="AB20" s="683" t="str">
        <f t="shared" si="98"/>
        <v>10:24:56</v>
      </c>
      <c r="AC20" s="1095" t="str">
        <f t="shared" si="99"/>
        <v>10</v>
      </c>
      <c r="AD20" s="1095" t="str">
        <f t="shared" si="100"/>
        <v>28</v>
      </c>
      <c r="AE20" s="1095" t="str">
        <f t="shared" si="101"/>
        <v>31</v>
      </c>
      <c r="AF20" s="1193" t="s">
        <v>5917</v>
      </c>
      <c r="AG20" s="683" t="str">
        <f t="shared" si="102"/>
        <v>10:28:31</v>
      </c>
      <c r="AH20" s="634">
        <f t="shared" si="103"/>
        <v>5.9062499999999962E-2</v>
      </c>
      <c r="AI20" s="641">
        <f t="shared" si="104"/>
        <v>2.4884259259259633E-3</v>
      </c>
      <c r="AJ20" s="634">
        <f t="shared" si="105"/>
        <v>6.1550925925925926E-2</v>
      </c>
      <c r="AK20" s="636">
        <f t="shared" si="106"/>
        <v>17.636684303350972</v>
      </c>
      <c r="AL20" s="636">
        <f t="shared" si="107"/>
        <v>16.92365550959007</v>
      </c>
      <c r="AM20" s="637">
        <f t="shared" si="108"/>
        <v>0.45730324074074075</v>
      </c>
      <c r="AN20" s="1095" t="str">
        <f t="shared" si="109"/>
        <v>12</v>
      </c>
      <c r="AO20" s="1095" t="str">
        <f t="shared" si="110"/>
        <v>42</v>
      </c>
      <c r="AP20" s="1095" t="str">
        <f t="shared" si="111"/>
        <v>40</v>
      </c>
      <c r="AQ20" s="1188">
        <v>124240</v>
      </c>
      <c r="AR20" s="683" t="str">
        <f t="shared" si="112"/>
        <v>12:42:40</v>
      </c>
      <c r="AS20" s="1095" t="str">
        <f t="shared" si="113"/>
        <v>12</v>
      </c>
      <c r="AT20" s="1095" t="str">
        <f t="shared" si="114"/>
        <v>44</v>
      </c>
      <c r="AU20" s="1095" t="str">
        <f t="shared" si="115"/>
        <v>59</v>
      </c>
      <c r="AV20" s="1188">
        <v>124459</v>
      </c>
      <c r="AW20" s="683" t="str">
        <f t="shared" si="116"/>
        <v>12:44:59</v>
      </c>
      <c r="AX20" s="634">
        <f t="shared" si="117"/>
        <v>7.2326388888888815E-2</v>
      </c>
      <c r="AY20" s="641">
        <f t="shared" si="118"/>
        <v>1.6087962962963998E-3</v>
      </c>
      <c r="AZ20" s="634">
        <f t="shared" si="119"/>
        <v>7.3935185185185215E-2</v>
      </c>
      <c r="BA20" s="636">
        <f t="shared" si="120"/>
        <v>17.282765242438789</v>
      </c>
      <c r="BB20" s="636">
        <f t="shared" si="121"/>
        <v>16.906700062617407</v>
      </c>
      <c r="BC20" s="637">
        <f t="shared" si="122"/>
        <v>0.55207175925925933</v>
      </c>
      <c r="BD20" s="1095" t="str">
        <f t="shared" si="123"/>
        <v>14</v>
      </c>
      <c r="BE20" s="1095" t="str">
        <f t="shared" si="124"/>
        <v>25</v>
      </c>
      <c r="BF20" s="1095" t="str">
        <f t="shared" si="125"/>
        <v>10</v>
      </c>
      <c r="BG20" s="1188">
        <v>142510</v>
      </c>
      <c r="BH20" s="683" t="str">
        <f t="shared" si="126"/>
        <v>14:25:10</v>
      </c>
      <c r="BI20" s="1095" t="str">
        <f t="shared" si="127"/>
        <v>14</v>
      </c>
      <c r="BJ20" s="1095" t="str">
        <f t="shared" si="128"/>
        <v>28</v>
      </c>
      <c r="BK20" s="1095" t="str">
        <f t="shared" si="129"/>
        <v>51</v>
      </c>
      <c r="BL20" s="1188">
        <v>142851</v>
      </c>
      <c r="BM20" s="683" t="str">
        <f t="shared" si="130"/>
        <v>14:28:51</v>
      </c>
      <c r="BN20" s="639">
        <f t="shared" si="131"/>
        <v>4.873842592592581E-2</v>
      </c>
      <c r="BO20" s="641">
        <f t="shared" si="132"/>
        <v>2.5578703703703631E-3</v>
      </c>
      <c r="BP20" s="639">
        <f t="shared" si="133"/>
        <v>5.1296296296296173E-2</v>
      </c>
      <c r="BQ20" s="636">
        <f t="shared" si="134"/>
        <v>17.098076466397529</v>
      </c>
      <c r="BR20" s="636">
        <f t="shared" si="135"/>
        <v>16.245487364620935</v>
      </c>
      <c r="BS20" s="754"/>
      <c r="BT20" s="1113"/>
      <c r="BU20" s="1113"/>
      <c r="BV20" s="1113"/>
      <c r="BW20" s="1353"/>
      <c r="BX20" s="879"/>
      <c r="BY20" s="1113"/>
      <c r="BZ20" s="1113"/>
      <c r="CA20" s="1113"/>
      <c r="CB20" s="1353"/>
      <c r="CC20" s="879"/>
      <c r="CD20" s="756"/>
      <c r="CE20" s="698"/>
      <c r="CF20" s="756"/>
      <c r="CG20" s="682"/>
      <c r="CH20" s="682"/>
      <c r="CI20" s="637">
        <f t="shared" si="136"/>
        <v>0.63114583333333329</v>
      </c>
      <c r="CJ20" s="1095" t="str">
        <f t="shared" si="137"/>
        <v>15</v>
      </c>
      <c r="CK20" s="1095" t="str">
        <f t="shared" si="138"/>
        <v>58</v>
      </c>
      <c r="CL20" s="1095" t="str">
        <f t="shared" si="139"/>
        <v>59</v>
      </c>
      <c r="CM20" s="1188">
        <v>155859</v>
      </c>
      <c r="CN20" s="683" t="str">
        <f t="shared" si="140"/>
        <v>15:58:59</v>
      </c>
      <c r="CO20" s="1095" t="str">
        <f t="shared" si="141"/>
        <v>16</v>
      </c>
      <c r="CP20" s="1095" t="str">
        <f t="shared" si="142"/>
        <v>02</v>
      </c>
      <c r="CQ20" s="1095" t="str">
        <f t="shared" si="143"/>
        <v>10</v>
      </c>
      <c r="CR20" s="1188">
        <v>160210</v>
      </c>
      <c r="CS20" s="683" t="str">
        <f t="shared" si="144"/>
        <v>16:02:10</v>
      </c>
      <c r="CT20" s="639">
        <f t="shared" si="145"/>
        <v>3.4814814814814854E-2</v>
      </c>
      <c r="CU20" s="641">
        <f t="shared" si="146"/>
        <v>2.2106481481481977E-3</v>
      </c>
      <c r="CV20" s="639">
        <f t="shared" si="147"/>
        <v>3.7025462962963052E-2</v>
      </c>
      <c r="CW20" s="636">
        <f t="shared" si="148"/>
        <v>17.952127659574465</v>
      </c>
      <c r="CX20" s="636">
        <f t="shared" si="149"/>
        <v>16.880275085964364</v>
      </c>
      <c r="CY20" s="643">
        <f t="shared" si="155"/>
        <v>17.604629365499818</v>
      </c>
      <c r="CZ20" s="688"/>
      <c r="DA20" s="645">
        <f t="shared" si="156"/>
        <v>0.27563657407407388</v>
      </c>
      <c r="DB20" s="645">
        <f t="shared" si="157"/>
        <v>0.28401620370370367</v>
      </c>
      <c r="DC20" s="1190"/>
      <c r="DD20" s="646">
        <f t="shared" si="160"/>
        <v>120</v>
      </c>
      <c r="DE20" s="647">
        <f t="shared" si="161"/>
        <v>6.6152777777777771</v>
      </c>
      <c r="DF20" s="647">
        <f t="shared" si="162"/>
        <v>6.8163888888888886</v>
      </c>
      <c r="DG20" s="595">
        <f t="shared" si="158"/>
        <v>165</v>
      </c>
      <c r="DH20" s="595">
        <f t="shared" si="163"/>
        <v>-70.683333333333337</v>
      </c>
      <c r="DI20" s="648">
        <f t="shared" si="164"/>
        <v>214.31666666666666</v>
      </c>
      <c r="DJ20" s="648">
        <f t="shared" si="165"/>
        <v>214.31666666666666</v>
      </c>
      <c r="DK20" s="648">
        <f t="shared" si="166"/>
        <v>214.31666666666666</v>
      </c>
      <c r="DL20" s="648">
        <f t="shared" si="167"/>
        <v>214.31666666666666</v>
      </c>
      <c r="DM20" s="648">
        <f t="shared" si="168"/>
        <v>214.31666666666666</v>
      </c>
      <c r="DN20" s="648">
        <f t="shared" si="169"/>
        <v>214.31666666666666</v>
      </c>
      <c r="DO20" s="648">
        <f t="shared" si="170"/>
        <v>214.31666666666666</v>
      </c>
      <c r="DP20" s="648">
        <f t="shared" si="171"/>
        <v>214.31666666666666</v>
      </c>
      <c r="DQ20" s="649">
        <f t="shared" si="172"/>
        <v>214.31666666666666</v>
      </c>
    </row>
    <row r="21" spans="1:121" s="468" customFormat="1">
      <c r="A21" s="628">
        <f t="shared" si="154"/>
        <v>9</v>
      </c>
      <c r="B21" s="629" t="s">
        <v>46</v>
      </c>
      <c r="C21" s="676">
        <v>63</v>
      </c>
      <c r="D21" s="677" t="s">
        <v>297</v>
      </c>
      <c r="E21" s="677" t="s">
        <v>5918</v>
      </c>
      <c r="F21" s="678"/>
      <c r="G21" s="632">
        <f t="shared" si="173"/>
        <v>0.29166666666666669</v>
      </c>
      <c r="H21" s="1095" t="str">
        <f t="shared" si="82"/>
        <v>08</v>
      </c>
      <c r="I21" s="1095" t="str">
        <f t="shared" si="83"/>
        <v>23</v>
      </c>
      <c r="J21" s="1095" t="str">
        <f t="shared" si="84"/>
        <v>30</v>
      </c>
      <c r="K21" s="1193" t="s">
        <v>5890</v>
      </c>
      <c r="L21" s="683" t="str">
        <f t="shared" si="85"/>
        <v>08:23:30</v>
      </c>
      <c r="M21" s="1095" t="str">
        <f t="shared" si="86"/>
        <v>08</v>
      </c>
      <c r="N21" s="1095" t="str">
        <f t="shared" si="87"/>
        <v>28</v>
      </c>
      <c r="O21" s="1095" t="str">
        <f t="shared" si="88"/>
        <v>10</v>
      </c>
      <c r="P21" s="1193" t="s">
        <v>5919</v>
      </c>
      <c r="Q21" s="683" t="str">
        <f t="shared" si="89"/>
        <v>08:28:10</v>
      </c>
      <c r="R21" s="634">
        <f>L21-G21</f>
        <v>5.7986111111111127E-2</v>
      </c>
      <c r="S21" s="641">
        <f t="shared" si="90"/>
        <v>3.2407407407407107E-3</v>
      </c>
      <c r="T21" s="634">
        <f t="shared" si="91"/>
        <v>6.1226851851851838E-2</v>
      </c>
      <c r="U21" s="636">
        <f t="shared" si="92"/>
        <v>21.556886227544911</v>
      </c>
      <c r="V21" s="636">
        <f t="shared" si="93"/>
        <v>20.415879017013232</v>
      </c>
      <c r="W21" s="637">
        <f t="shared" si="94"/>
        <v>0.37372685185185184</v>
      </c>
      <c r="X21" s="1095" t="str">
        <f t="shared" si="95"/>
        <v>10</v>
      </c>
      <c r="Y21" s="1095" t="str">
        <f t="shared" si="96"/>
        <v>17</v>
      </c>
      <c r="Z21" s="1095" t="str">
        <f t="shared" si="97"/>
        <v>04</v>
      </c>
      <c r="AA21" s="1193" t="s">
        <v>5920</v>
      </c>
      <c r="AB21" s="683" t="str">
        <f t="shared" si="98"/>
        <v>10:17:04</v>
      </c>
      <c r="AC21" s="1095" t="str">
        <f t="shared" si="99"/>
        <v>10</v>
      </c>
      <c r="AD21" s="1095" t="str">
        <f t="shared" si="100"/>
        <v>20</v>
      </c>
      <c r="AE21" s="1095" t="str">
        <f t="shared" si="101"/>
        <v>01</v>
      </c>
      <c r="AF21" s="1193" t="s">
        <v>5921</v>
      </c>
      <c r="AG21" s="683" t="str">
        <f t="shared" si="102"/>
        <v>10:20:01</v>
      </c>
      <c r="AH21" s="634">
        <f t="shared" si="103"/>
        <v>5.4791666666666683E-2</v>
      </c>
      <c r="AI21" s="641">
        <f t="shared" si="104"/>
        <v>2.0486111111110983E-3</v>
      </c>
      <c r="AJ21" s="634">
        <f t="shared" si="105"/>
        <v>5.6840277777777781E-2</v>
      </c>
      <c r="AK21" s="636">
        <f t="shared" si="106"/>
        <v>19.011406844106464</v>
      </c>
      <c r="AL21" s="636">
        <f t="shared" si="107"/>
        <v>18.326206475259621</v>
      </c>
      <c r="AM21" s="637">
        <f t="shared" si="108"/>
        <v>0.45140046296296293</v>
      </c>
      <c r="AN21" s="1095" t="str">
        <f t="shared" si="109"/>
        <v>12</v>
      </c>
      <c r="AO21" s="1095" t="str">
        <f t="shared" si="110"/>
        <v>39</v>
      </c>
      <c r="AP21" s="1095" t="str">
        <f t="shared" si="111"/>
        <v>39</v>
      </c>
      <c r="AQ21" s="1188">
        <v>123939</v>
      </c>
      <c r="AR21" s="683" t="str">
        <f t="shared" si="112"/>
        <v>12:39:39</v>
      </c>
      <c r="AS21" s="1095" t="str">
        <f t="shared" si="113"/>
        <v>12</v>
      </c>
      <c r="AT21" s="1095" t="str">
        <f t="shared" si="114"/>
        <v>43</v>
      </c>
      <c r="AU21" s="1095" t="str">
        <f t="shared" si="115"/>
        <v>46</v>
      </c>
      <c r="AV21" s="1188">
        <v>124346</v>
      </c>
      <c r="AW21" s="683" t="str">
        <f t="shared" si="116"/>
        <v>12:43:46</v>
      </c>
      <c r="AX21" s="634">
        <f t="shared" si="117"/>
        <v>7.6134259259259263E-2</v>
      </c>
      <c r="AY21" s="641">
        <f t="shared" si="118"/>
        <v>2.8587962962963731E-3</v>
      </c>
      <c r="AZ21" s="634">
        <f t="shared" si="119"/>
        <v>7.8993055555555636E-2</v>
      </c>
      <c r="BA21" s="636">
        <f t="shared" si="120"/>
        <v>16.418364244451201</v>
      </c>
      <c r="BB21" s="636">
        <f t="shared" si="121"/>
        <v>15.824175824175825</v>
      </c>
      <c r="BC21" s="637">
        <f t="shared" si="122"/>
        <v>0.55122685185185194</v>
      </c>
      <c r="BD21" s="1095" t="str">
        <f t="shared" si="123"/>
        <v>14</v>
      </c>
      <c r="BE21" s="1095" t="str">
        <f t="shared" si="124"/>
        <v>35</v>
      </c>
      <c r="BF21" s="1095" t="str">
        <f t="shared" si="125"/>
        <v>44</v>
      </c>
      <c r="BG21" s="1188">
        <v>143544</v>
      </c>
      <c r="BH21" s="683" t="str">
        <f t="shared" si="126"/>
        <v>14:35:44</v>
      </c>
      <c r="BI21" s="1095" t="str">
        <f t="shared" si="127"/>
        <v>14</v>
      </c>
      <c r="BJ21" s="1095" t="str">
        <f t="shared" si="128"/>
        <v>39</v>
      </c>
      <c r="BK21" s="1095" t="str">
        <f t="shared" si="129"/>
        <v>44</v>
      </c>
      <c r="BL21" s="1188">
        <v>143944</v>
      </c>
      <c r="BM21" s="683" t="str">
        <f t="shared" si="130"/>
        <v>14:39:44</v>
      </c>
      <c r="BN21" s="639">
        <f t="shared" si="131"/>
        <v>5.6921296296296275E-2</v>
      </c>
      <c r="BO21" s="641">
        <f t="shared" si="132"/>
        <v>2.7777777777777679E-3</v>
      </c>
      <c r="BP21" s="639">
        <f t="shared" si="133"/>
        <v>5.9699074074074043E-2</v>
      </c>
      <c r="BQ21" s="636">
        <f t="shared" si="134"/>
        <v>14.64009760065067</v>
      </c>
      <c r="BR21" s="636">
        <f t="shared" si="135"/>
        <v>13.958898797983712</v>
      </c>
      <c r="BS21" s="754"/>
      <c r="BT21" s="1113"/>
      <c r="BU21" s="1113"/>
      <c r="BV21" s="1113"/>
      <c r="BW21" s="1353"/>
      <c r="BX21" s="879"/>
      <c r="BY21" s="1113"/>
      <c r="BZ21" s="1113"/>
      <c r="CA21" s="1113"/>
      <c r="CB21" s="1353"/>
      <c r="CC21" s="879"/>
      <c r="CD21" s="756"/>
      <c r="CE21" s="698"/>
      <c r="CF21" s="756"/>
      <c r="CG21" s="682"/>
      <c r="CH21" s="682"/>
      <c r="CI21" s="637">
        <f t="shared" si="136"/>
        <v>0.63870370370370377</v>
      </c>
      <c r="CJ21" s="1095" t="str">
        <f t="shared" si="137"/>
        <v>16</v>
      </c>
      <c r="CK21" s="1095" t="str">
        <f t="shared" si="138"/>
        <v>26</v>
      </c>
      <c r="CL21" s="1095" t="str">
        <f t="shared" si="139"/>
        <v>26</v>
      </c>
      <c r="CM21" s="1188">
        <v>162626</v>
      </c>
      <c r="CN21" s="683" t="str">
        <f t="shared" si="140"/>
        <v>16:26:26</v>
      </c>
      <c r="CO21" s="1095" t="str">
        <f t="shared" si="141"/>
        <v>16</v>
      </c>
      <c r="CP21" s="1095" t="str">
        <f t="shared" si="142"/>
        <v>30</v>
      </c>
      <c r="CQ21" s="1095" t="str">
        <f t="shared" si="143"/>
        <v>33</v>
      </c>
      <c r="CR21" s="1188">
        <v>163033</v>
      </c>
      <c r="CS21" s="683" t="str">
        <f t="shared" si="144"/>
        <v>16:30:33</v>
      </c>
      <c r="CT21" s="639">
        <f t="shared" si="145"/>
        <v>4.6319444444444358E-2</v>
      </c>
      <c r="CU21" s="641">
        <f t="shared" si="146"/>
        <v>2.8587962962962621E-3</v>
      </c>
      <c r="CV21" s="639">
        <f t="shared" si="147"/>
        <v>4.917824074074062E-2</v>
      </c>
      <c r="CW21" s="636">
        <f t="shared" si="148"/>
        <v>13.493253373313342</v>
      </c>
      <c r="CX21" s="636">
        <f t="shared" si="149"/>
        <v>12.708872675923747</v>
      </c>
      <c r="CY21" s="643">
        <f t="shared" si="155"/>
        <v>16.497365004200716</v>
      </c>
      <c r="CZ21" s="688"/>
      <c r="DA21" s="645">
        <f t="shared" si="156"/>
        <v>0.29215277777777771</v>
      </c>
      <c r="DB21" s="645">
        <f t="shared" si="157"/>
        <v>0.30307870370370366</v>
      </c>
      <c r="DC21" s="1190"/>
      <c r="DD21" s="646">
        <f t="shared" si="160"/>
        <v>120</v>
      </c>
      <c r="DE21" s="647">
        <f t="shared" si="161"/>
        <v>7.0116666666666667</v>
      </c>
      <c r="DF21" s="647">
        <f t="shared" si="162"/>
        <v>7.2738888888888891</v>
      </c>
      <c r="DG21" s="595">
        <f t="shared" si="158"/>
        <v>160</v>
      </c>
      <c r="DH21" s="595">
        <f t="shared" si="163"/>
        <v>-98.133333333333326</v>
      </c>
      <c r="DI21" s="648">
        <f t="shared" si="164"/>
        <v>181.86666666666667</v>
      </c>
      <c r="DJ21" s="648">
        <f t="shared" si="165"/>
        <v>181.86666666666667</v>
      </c>
      <c r="DK21" s="648">
        <f t="shared" si="166"/>
        <v>181.86666666666667</v>
      </c>
      <c r="DL21" s="648">
        <f t="shared" si="167"/>
        <v>181.86666666666667</v>
      </c>
      <c r="DM21" s="648">
        <f t="shared" si="168"/>
        <v>181.86666666666667</v>
      </c>
      <c r="DN21" s="648">
        <f t="shared" si="169"/>
        <v>181.86666666666667</v>
      </c>
      <c r="DO21" s="648">
        <f t="shared" si="170"/>
        <v>181.86666666666667</v>
      </c>
      <c r="DP21" s="648">
        <f t="shared" si="171"/>
        <v>181.86666666666667</v>
      </c>
      <c r="DQ21" s="649">
        <f t="shared" si="172"/>
        <v>181.86666666666667</v>
      </c>
    </row>
    <row r="22" spans="1:121" s="468" customFormat="1">
      <c r="A22" s="628">
        <f t="shared" si="154"/>
        <v>10</v>
      </c>
      <c r="B22" s="629" t="s">
        <v>46</v>
      </c>
      <c r="C22" s="676">
        <v>76</v>
      </c>
      <c r="D22" s="677" t="s">
        <v>5255</v>
      </c>
      <c r="E22" s="677" t="s">
        <v>5923</v>
      </c>
      <c r="F22" s="678"/>
      <c r="G22" s="632">
        <f t="shared" si="173"/>
        <v>0.29166666666666669</v>
      </c>
      <c r="H22" s="1095" t="str">
        <f t="shared" si="82"/>
        <v>08</v>
      </c>
      <c r="I22" s="1095" t="str">
        <f t="shared" si="83"/>
        <v>46</v>
      </c>
      <c r="J22" s="1095" t="str">
        <f t="shared" si="84"/>
        <v>12</v>
      </c>
      <c r="K22" s="1193" t="s">
        <v>5924</v>
      </c>
      <c r="L22" s="683" t="str">
        <f t="shared" si="85"/>
        <v>08:46:12</v>
      </c>
      <c r="M22" s="1095" t="str">
        <f t="shared" si="86"/>
        <v>08</v>
      </c>
      <c r="N22" s="1095" t="str">
        <f t="shared" si="87"/>
        <v>48</v>
      </c>
      <c r="O22" s="1095" t="str">
        <f t="shared" si="88"/>
        <v>10</v>
      </c>
      <c r="P22" s="1193" t="s">
        <v>5925</v>
      </c>
      <c r="Q22" s="683" t="str">
        <f t="shared" si="89"/>
        <v>08:48:10</v>
      </c>
      <c r="R22" s="634">
        <f>L22-G22</f>
        <v>7.3749999999999982E-2</v>
      </c>
      <c r="S22" s="641">
        <f t="shared" si="90"/>
        <v>1.3657407407406952E-3</v>
      </c>
      <c r="T22" s="634">
        <f t="shared" si="91"/>
        <v>7.5115740740740677E-2</v>
      </c>
      <c r="U22" s="636">
        <f t="shared" si="92"/>
        <v>16.949152542372882</v>
      </c>
      <c r="V22" s="636">
        <f t="shared" si="93"/>
        <v>16.640986132511557</v>
      </c>
      <c r="W22" s="637">
        <f t="shared" si="94"/>
        <v>0.38761574074074068</v>
      </c>
      <c r="X22" s="1095" t="str">
        <f t="shared" si="95"/>
        <v>10</v>
      </c>
      <c r="Y22" s="1095" t="str">
        <f t="shared" si="96"/>
        <v>52</v>
      </c>
      <c r="Z22" s="1095" t="str">
        <f t="shared" si="97"/>
        <v>03</v>
      </c>
      <c r="AA22" s="1193" t="s">
        <v>5926</v>
      </c>
      <c r="AB22" s="683" t="str">
        <f t="shared" si="98"/>
        <v>10:52:03</v>
      </c>
      <c r="AC22" s="1095" t="str">
        <f t="shared" si="99"/>
        <v>10</v>
      </c>
      <c r="AD22" s="1095" t="str">
        <f t="shared" si="100"/>
        <v>54</v>
      </c>
      <c r="AE22" s="1095" t="str">
        <f t="shared" si="101"/>
        <v>32</v>
      </c>
      <c r="AF22" s="1193" t="s">
        <v>5927</v>
      </c>
      <c r="AG22" s="683" t="str">
        <f t="shared" si="102"/>
        <v>10:54:32</v>
      </c>
      <c r="AH22" s="634">
        <f t="shared" si="103"/>
        <v>6.5196759259259329E-2</v>
      </c>
      <c r="AI22" s="641">
        <f t="shared" si="104"/>
        <v>1.7245370370370106E-3</v>
      </c>
      <c r="AJ22" s="634">
        <f t="shared" si="105"/>
        <v>6.692129629629634E-2</v>
      </c>
      <c r="AK22" s="636">
        <f t="shared" si="106"/>
        <v>15.977276761938574</v>
      </c>
      <c r="AL22" s="636">
        <f t="shared" si="107"/>
        <v>15.565548253199584</v>
      </c>
      <c r="AM22" s="637">
        <f t="shared" si="108"/>
        <v>0.47537037037037033</v>
      </c>
      <c r="AN22" s="1095" t="str">
        <f t="shared" si="109"/>
        <v>13</v>
      </c>
      <c r="AO22" s="1095" t="str">
        <f t="shared" si="110"/>
        <v>21</v>
      </c>
      <c r="AP22" s="1095" t="str">
        <f t="shared" si="111"/>
        <v>51</v>
      </c>
      <c r="AQ22" s="1188">
        <v>132151</v>
      </c>
      <c r="AR22" s="683" t="str">
        <f t="shared" si="112"/>
        <v>13:21:51</v>
      </c>
      <c r="AS22" s="1095" t="str">
        <f t="shared" si="113"/>
        <v>13</v>
      </c>
      <c r="AT22" s="1095" t="str">
        <f t="shared" si="114"/>
        <v>24</v>
      </c>
      <c r="AU22" s="1095" t="str">
        <f t="shared" si="115"/>
        <v>51</v>
      </c>
      <c r="AV22" s="1188">
        <v>132451</v>
      </c>
      <c r="AW22" s="683" t="str">
        <f t="shared" si="116"/>
        <v>13:24:51</v>
      </c>
      <c r="AX22" s="634">
        <f t="shared" si="117"/>
        <v>8.1469907407407449E-2</v>
      </c>
      <c r="AY22" s="641">
        <f t="shared" si="118"/>
        <v>2.0833333333333259E-3</v>
      </c>
      <c r="AZ22" s="634">
        <f t="shared" si="119"/>
        <v>8.3553240740740775E-2</v>
      </c>
      <c r="BA22" s="636">
        <f t="shared" si="120"/>
        <v>15.343088506890185</v>
      </c>
      <c r="BB22" s="636">
        <f t="shared" si="121"/>
        <v>14.960520847762849</v>
      </c>
      <c r="BC22" s="637">
        <f t="shared" si="122"/>
        <v>0.57975694444444448</v>
      </c>
      <c r="BD22" s="1095" t="str">
        <f t="shared" si="123"/>
        <v>15</v>
      </c>
      <c r="BE22" s="1095" t="str">
        <f t="shared" si="124"/>
        <v>22</v>
      </c>
      <c r="BF22" s="1095" t="str">
        <f t="shared" si="125"/>
        <v>51</v>
      </c>
      <c r="BG22" s="1188">
        <v>152251</v>
      </c>
      <c r="BH22" s="683" t="str">
        <f t="shared" si="126"/>
        <v>15:22:51</v>
      </c>
      <c r="BI22" s="1095" t="str">
        <f t="shared" si="127"/>
        <v>15</v>
      </c>
      <c r="BJ22" s="1095" t="str">
        <f t="shared" si="128"/>
        <v>25</v>
      </c>
      <c r="BK22" s="1095" t="str">
        <f t="shared" si="129"/>
        <v>37</v>
      </c>
      <c r="BL22" s="1188">
        <v>152537</v>
      </c>
      <c r="BM22" s="683" t="str">
        <f t="shared" si="130"/>
        <v>15:25:37</v>
      </c>
      <c r="BN22" s="639">
        <f t="shared" si="131"/>
        <v>6.1111111111111116E-2</v>
      </c>
      <c r="BO22" s="641">
        <f t="shared" si="132"/>
        <v>1.9212962962962266E-3</v>
      </c>
      <c r="BP22" s="639">
        <f t="shared" si="133"/>
        <v>6.3032407407407343E-2</v>
      </c>
      <c r="BQ22" s="636">
        <f t="shared" si="134"/>
        <v>13.636363636363635</v>
      </c>
      <c r="BR22" s="636">
        <f t="shared" si="135"/>
        <v>13.220712449504223</v>
      </c>
      <c r="BS22" s="754"/>
      <c r="BT22" s="1113"/>
      <c r="BU22" s="1113"/>
      <c r="BV22" s="1113"/>
      <c r="BW22" s="1353"/>
      <c r="BX22" s="879"/>
      <c r="BY22" s="1113"/>
      <c r="BZ22" s="1113"/>
      <c r="CA22" s="1113"/>
      <c r="CB22" s="1353"/>
      <c r="CC22" s="879"/>
      <c r="CD22" s="756"/>
      <c r="CE22" s="698"/>
      <c r="CF22" s="756"/>
      <c r="CG22" s="682"/>
      <c r="CH22" s="682"/>
      <c r="CI22" s="637">
        <f t="shared" si="136"/>
        <v>0.67056712962962961</v>
      </c>
      <c r="CJ22" s="1095" t="str">
        <f t="shared" si="137"/>
        <v>16</v>
      </c>
      <c r="CK22" s="1095" t="str">
        <f t="shared" si="138"/>
        <v>49</v>
      </c>
      <c r="CL22" s="1095" t="str">
        <f t="shared" si="139"/>
        <v>29</v>
      </c>
      <c r="CM22" s="1188">
        <v>164929</v>
      </c>
      <c r="CN22" s="683" t="str">
        <f t="shared" si="140"/>
        <v>16:49:29</v>
      </c>
      <c r="CO22" s="1095" t="str">
        <f t="shared" si="141"/>
        <v>16</v>
      </c>
      <c r="CP22" s="1095" t="str">
        <f t="shared" si="142"/>
        <v>52</v>
      </c>
      <c r="CQ22" s="1095" t="str">
        <f t="shared" si="143"/>
        <v>30</v>
      </c>
      <c r="CR22" s="1188">
        <v>165230</v>
      </c>
      <c r="CS22" s="683" t="str">
        <f t="shared" si="144"/>
        <v>16:52:30</v>
      </c>
      <c r="CT22" s="639">
        <f t="shared" si="145"/>
        <v>3.0462962962962914E-2</v>
      </c>
      <c r="CU22" s="641">
        <f t="shared" si="146"/>
        <v>2.0949074074074758E-3</v>
      </c>
      <c r="CV22" s="639">
        <f t="shared" si="147"/>
        <v>3.255787037037039E-2</v>
      </c>
      <c r="CW22" s="636">
        <f t="shared" si="148"/>
        <v>20.516717325227962</v>
      </c>
      <c r="CX22" s="636">
        <f t="shared" si="149"/>
        <v>19.196587273373623</v>
      </c>
      <c r="CY22" s="643">
        <f t="shared" si="155"/>
        <v>15.669774021545939</v>
      </c>
      <c r="CZ22" s="688"/>
      <c r="DA22" s="645">
        <f t="shared" si="156"/>
        <v>0.31199074074074079</v>
      </c>
      <c r="DB22" s="645">
        <f t="shared" si="157"/>
        <v>0.31908564814814805</v>
      </c>
      <c r="DC22" s="1190"/>
      <c r="DD22" s="646">
        <f t="shared" si="160"/>
        <v>120</v>
      </c>
      <c r="DE22" s="647">
        <f t="shared" si="161"/>
        <v>7.4877777777777776</v>
      </c>
      <c r="DF22" s="647">
        <f t="shared" si="162"/>
        <v>7.6580555555555563</v>
      </c>
      <c r="DG22" s="595">
        <f t="shared" si="158"/>
        <v>155</v>
      </c>
      <c r="DH22" s="595">
        <f t="shared" si="163"/>
        <v>-121.18333333333334</v>
      </c>
      <c r="DI22" s="648">
        <f t="shared" si="164"/>
        <v>153.81666666666666</v>
      </c>
      <c r="DJ22" s="648">
        <f t="shared" si="165"/>
        <v>153.81666666666666</v>
      </c>
      <c r="DK22" s="648">
        <f t="shared" si="166"/>
        <v>153.81666666666666</v>
      </c>
      <c r="DL22" s="648">
        <f t="shared" si="167"/>
        <v>153.81666666666666</v>
      </c>
      <c r="DM22" s="648">
        <f t="shared" si="168"/>
        <v>153.81666666666666</v>
      </c>
      <c r="DN22" s="648">
        <f t="shared" si="169"/>
        <v>153.81666666666666</v>
      </c>
      <c r="DO22" s="648">
        <f t="shared" si="170"/>
        <v>153.81666666666666</v>
      </c>
      <c r="DP22" s="648">
        <f t="shared" si="171"/>
        <v>153.81666666666666</v>
      </c>
      <c r="DQ22" s="649">
        <f t="shared" si="172"/>
        <v>153.81666666666666</v>
      </c>
    </row>
    <row r="23" spans="1:121" s="468" customFormat="1">
      <c r="A23" s="628">
        <f t="shared" si="154"/>
        <v>11</v>
      </c>
      <c r="B23" s="629" t="s">
        <v>46</v>
      </c>
      <c r="C23" s="676">
        <v>66</v>
      </c>
      <c r="D23" s="677" t="s">
        <v>119</v>
      </c>
      <c r="E23" s="677" t="s">
        <v>4601</v>
      </c>
      <c r="F23" s="678"/>
      <c r="G23" s="632">
        <f t="shared" si="173"/>
        <v>0.29166666666666669</v>
      </c>
      <c r="H23" s="1095" t="str">
        <f t="shared" si="82"/>
        <v>08</v>
      </c>
      <c r="I23" s="1095" t="str">
        <f t="shared" si="83"/>
        <v>46</v>
      </c>
      <c r="J23" s="1095" t="str">
        <f t="shared" si="84"/>
        <v>15</v>
      </c>
      <c r="K23" s="1193" t="s">
        <v>5880</v>
      </c>
      <c r="L23" s="683" t="str">
        <f t="shared" si="85"/>
        <v>08:46:15</v>
      </c>
      <c r="M23" s="1095" t="str">
        <f t="shared" si="86"/>
        <v>08</v>
      </c>
      <c r="N23" s="1095" t="str">
        <f t="shared" si="87"/>
        <v>48</v>
      </c>
      <c r="O23" s="1095" t="str">
        <f t="shared" si="88"/>
        <v>25</v>
      </c>
      <c r="P23" s="1193" t="s">
        <v>5881</v>
      </c>
      <c r="Q23" s="683" t="str">
        <f t="shared" si="89"/>
        <v>08:48:25</v>
      </c>
      <c r="R23" s="634">
        <f>L23-G23</f>
        <v>7.378472222222221E-2</v>
      </c>
      <c r="S23" s="641">
        <f t="shared" si="90"/>
        <v>1.5046296296296058E-3</v>
      </c>
      <c r="T23" s="634">
        <f t="shared" si="91"/>
        <v>7.5289351851851816E-2</v>
      </c>
      <c r="U23" s="636">
        <f t="shared" si="92"/>
        <v>16.941176470588236</v>
      </c>
      <c r="V23" s="636">
        <f t="shared" si="93"/>
        <v>16.60261337432744</v>
      </c>
      <c r="W23" s="637">
        <f t="shared" si="94"/>
        <v>0.38778935185185182</v>
      </c>
      <c r="X23" s="1095" t="str">
        <f t="shared" si="95"/>
        <v>10</v>
      </c>
      <c r="Y23" s="1095" t="str">
        <f t="shared" si="96"/>
        <v>52</v>
      </c>
      <c r="Z23" s="1095" t="str">
        <f t="shared" si="97"/>
        <v>04</v>
      </c>
      <c r="AA23" s="1193" t="s">
        <v>5882</v>
      </c>
      <c r="AB23" s="683" t="str">
        <f t="shared" si="98"/>
        <v>10:52:04</v>
      </c>
      <c r="AC23" s="1095" t="str">
        <f t="shared" si="99"/>
        <v>10</v>
      </c>
      <c r="AD23" s="1095" t="str">
        <f t="shared" si="100"/>
        <v>58</v>
      </c>
      <c r="AE23" s="1095" t="str">
        <f t="shared" si="101"/>
        <v>50</v>
      </c>
      <c r="AF23" s="1193" t="s">
        <v>5883</v>
      </c>
      <c r="AG23" s="683" t="str">
        <f t="shared" si="102"/>
        <v>10:58:50</v>
      </c>
      <c r="AH23" s="634">
        <f t="shared" si="103"/>
        <v>6.5034722222222285E-2</v>
      </c>
      <c r="AI23" s="641">
        <f t="shared" si="104"/>
        <v>4.69907407407405E-3</v>
      </c>
      <c r="AJ23" s="634">
        <f t="shared" si="105"/>
        <v>6.9733796296296335E-2</v>
      </c>
      <c r="AK23" s="636">
        <f t="shared" si="106"/>
        <v>16.017084890549921</v>
      </c>
      <c r="AL23" s="636">
        <f t="shared" si="107"/>
        <v>14.937759336099587</v>
      </c>
      <c r="AM23" s="637">
        <f t="shared" si="108"/>
        <v>0.47835648148148147</v>
      </c>
      <c r="AN23" s="1095" t="str">
        <f t="shared" si="109"/>
        <v>13</v>
      </c>
      <c r="AO23" s="1095" t="str">
        <f t="shared" si="110"/>
        <v>39</v>
      </c>
      <c r="AP23" s="1095" t="str">
        <f t="shared" si="111"/>
        <v>00</v>
      </c>
      <c r="AQ23" s="1188">
        <v>133900</v>
      </c>
      <c r="AR23" s="683" t="str">
        <f t="shared" si="112"/>
        <v>13:39:00</v>
      </c>
      <c r="AS23" s="1095" t="str">
        <f t="shared" si="113"/>
        <v>13</v>
      </c>
      <c r="AT23" s="1095" t="str">
        <f t="shared" si="114"/>
        <v>43</v>
      </c>
      <c r="AU23" s="1095" t="str">
        <f t="shared" si="115"/>
        <v>18</v>
      </c>
      <c r="AV23" s="1188">
        <v>134318</v>
      </c>
      <c r="AW23" s="683" t="str">
        <f t="shared" si="116"/>
        <v>13:43:18</v>
      </c>
      <c r="AX23" s="634">
        <f t="shared" si="117"/>
        <v>9.0393518518518512E-2</v>
      </c>
      <c r="AY23" s="641">
        <f t="shared" si="118"/>
        <v>2.9861111111111338E-3</v>
      </c>
      <c r="AZ23" s="634">
        <f t="shared" si="119"/>
        <v>9.3379629629629646E-2</v>
      </c>
      <c r="BA23" s="636">
        <f t="shared" si="120"/>
        <v>13.828425096030731</v>
      </c>
      <c r="BB23" s="636">
        <f t="shared" si="121"/>
        <v>13.38621715418939</v>
      </c>
      <c r="BC23" s="637">
        <f t="shared" si="122"/>
        <v>0.59256944444444448</v>
      </c>
      <c r="BD23" s="1095" t="str">
        <f t="shared" si="123"/>
        <v>15</v>
      </c>
      <c r="BE23" s="1095" t="str">
        <f t="shared" si="124"/>
        <v>32</v>
      </c>
      <c r="BF23" s="1095" t="str">
        <f t="shared" si="125"/>
        <v>40</v>
      </c>
      <c r="BG23" s="1188">
        <v>153240</v>
      </c>
      <c r="BH23" s="683" t="str">
        <f t="shared" si="126"/>
        <v>15:32:40</v>
      </c>
      <c r="BI23" s="1095" t="str">
        <f t="shared" si="127"/>
        <v>15</v>
      </c>
      <c r="BJ23" s="1095" t="str">
        <f t="shared" si="128"/>
        <v>38</v>
      </c>
      <c r="BK23" s="1095" t="str">
        <f t="shared" si="129"/>
        <v>33</v>
      </c>
      <c r="BL23" s="1188">
        <v>153833</v>
      </c>
      <c r="BM23" s="683" t="str">
        <f t="shared" si="130"/>
        <v>15:38:33</v>
      </c>
      <c r="BN23" s="639">
        <f t="shared" si="131"/>
        <v>5.511574074074066E-2</v>
      </c>
      <c r="BO23" s="641">
        <f t="shared" si="132"/>
        <v>4.0856481481481577E-3</v>
      </c>
      <c r="BP23" s="639">
        <f t="shared" si="133"/>
        <v>5.9201388888888817E-2</v>
      </c>
      <c r="BQ23" s="636">
        <f t="shared" si="134"/>
        <v>15.119697606047879</v>
      </c>
      <c r="BR23" s="636">
        <f t="shared" si="135"/>
        <v>14.07624633431085</v>
      </c>
      <c r="BS23" s="754"/>
      <c r="BT23" s="1113"/>
      <c r="BU23" s="1113"/>
      <c r="BV23" s="1113"/>
      <c r="BW23" s="1353"/>
      <c r="BX23" s="879"/>
      <c r="BY23" s="1113"/>
      <c r="BZ23" s="1113"/>
      <c r="CA23" s="1113"/>
      <c r="CB23" s="1353"/>
      <c r="CC23" s="879"/>
      <c r="CD23" s="756"/>
      <c r="CE23" s="698"/>
      <c r="CF23" s="756"/>
      <c r="CG23" s="682"/>
      <c r="CH23" s="682"/>
      <c r="CI23" s="637">
        <f t="shared" si="136"/>
        <v>0.67954861111111109</v>
      </c>
      <c r="CJ23" s="1095" t="str">
        <f t="shared" si="137"/>
        <v>17</v>
      </c>
      <c r="CK23" s="1095" t="str">
        <f t="shared" si="138"/>
        <v>10</v>
      </c>
      <c r="CL23" s="1095" t="str">
        <f t="shared" si="139"/>
        <v>58</v>
      </c>
      <c r="CM23" s="1188">
        <v>171058</v>
      </c>
      <c r="CN23" s="683" t="str">
        <f t="shared" si="140"/>
        <v>17:10:58</v>
      </c>
      <c r="CO23" s="1095" t="str">
        <f t="shared" si="141"/>
        <v>17</v>
      </c>
      <c r="CP23" s="1095" t="str">
        <f t="shared" si="142"/>
        <v>20</v>
      </c>
      <c r="CQ23" s="1095" t="str">
        <f t="shared" si="143"/>
        <v>22</v>
      </c>
      <c r="CR23" s="1188">
        <v>172022</v>
      </c>
      <c r="CS23" s="683" t="str">
        <f t="shared" si="144"/>
        <v>17:20:22</v>
      </c>
      <c r="CT23" s="639">
        <f t="shared" si="145"/>
        <v>3.6400462962962954E-2</v>
      </c>
      <c r="CU23" s="641">
        <f t="shared" si="146"/>
        <v>6.52777777777791E-3</v>
      </c>
      <c r="CV23" s="639">
        <f t="shared" si="147"/>
        <v>4.2928240740740864E-2</v>
      </c>
      <c r="CW23" s="636">
        <f t="shared" si="148"/>
        <v>17.170111287758345</v>
      </c>
      <c r="CX23" s="636">
        <f t="shared" si="149"/>
        <v>14.559180372067946</v>
      </c>
      <c r="CY23" s="643">
        <f t="shared" si="155"/>
        <v>14.969852380622356</v>
      </c>
      <c r="CZ23" s="688"/>
      <c r="DA23" s="645">
        <f t="shared" si="156"/>
        <v>0.32072916666666662</v>
      </c>
      <c r="DB23" s="645">
        <f t="shared" si="157"/>
        <v>0.33400462962962957</v>
      </c>
      <c r="DC23" s="1190"/>
      <c r="DD23" s="646">
        <f t="shared" si="160"/>
        <v>120</v>
      </c>
      <c r="DE23" s="647">
        <f t="shared" si="161"/>
        <v>7.6975000000000007</v>
      </c>
      <c r="DF23" s="647">
        <f t="shared" si="162"/>
        <v>8.0161111111111119</v>
      </c>
      <c r="DG23" s="595">
        <f t="shared" si="158"/>
        <v>150</v>
      </c>
      <c r="DH23" s="595">
        <f t="shared" si="163"/>
        <v>-142.66666666666666</v>
      </c>
      <c r="DI23" s="648">
        <f t="shared" si="164"/>
        <v>127.33333333333334</v>
      </c>
      <c r="DJ23" s="648">
        <f t="shared" si="165"/>
        <v>127.33333333333334</v>
      </c>
      <c r="DK23" s="648">
        <f t="shared" si="166"/>
        <v>127.33333333333334</v>
      </c>
      <c r="DL23" s="648">
        <f t="shared" si="167"/>
        <v>127.33333333333334</v>
      </c>
      <c r="DM23" s="648">
        <f t="shared" si="168"/>
        <v>127.33333333333334</v>
      </c>
      <c r="DN23" s="648">
        <f t="shared" si="169"/>
        <v>127.33333333333334</v>
      </c>
      <c r="DO23" s="648">
        <f t="shared" si="170"/>
        <v>127.33333333333334</v>
      </c>
      <c r="DP23" s="648">
        <f t="shared" si="171"/>
        <v>127.33333333333334</v>
      </c>
      <c r="DQ23" s="649">
        <f t="shared" si="172"/>
        <v>127.33333333333334</v>
      </c>
    </row>
    <row r="24" spans="1:121" s="468" customFormat="1">
      <c r="A24" s="628">
        <f t="shared" si="154"/>
        <v>12</v>
      </c>
      <c r="B24" s="629" t="s">
        <v>46</v>
      </c>
      <c r="C24" s="676">
        <v>75</v>
      </c>
      <c r="D24" s="677" t="s">
        <v>4622</v>
      </c>
      <c r="E24" s="677" t="s">
        <v>114</v>
      </c>
      <c r="F24" s="678"/>
      <c r="G24" s="632">
        <f t="shared" si="173"/>
        <v>0.29166666666666669</v>
      </c>
      <c r="H24" s="1095" t="str">
        <f t="shared" si="82"/>
        <v>08</v>
      </c>
      <c r="I24" s="1095" t="str">
        <f t="shared" si="83"/>
        <v>46</v>
      </c>
      <c r="J24" s="1095" t="str">
        <f t="shared" si="84"/>
        <v>10</v>
      </c>
      <c r="K24" s="1193" t="s">
        <v>5884</v>
      </c>
      <c r="L24" s="683" t="str">
        <f t="shared" si="85"/>
        <v>08:46:10</v>
      </c>
      <c r="M24" s="1095" t="str">
        <f t="shared" si="86"/>
        <v>08</v>
      </c>
      <c r="N24" s="1095" t="str">
        <f t="shared" si="87"/>
        <v>49</v>
      </c>
      <c r="O24" s="1095" t="str">
        <f t="shared" si="88"/>
        <v>28</v>
      </c>
      <c r="P24" s="1193" t="s">
        <v>5885</v>
      </c>
      <c r="Q24" s="683" t="str">
        <f t="shared" si="89"/>
        <v>08:49:28</v>
      </c>
      <c r="R24" s="634">
        <f>L24-G24</f>
        <v>7.3726851851851793E-2</v>
      </c>
      <c r="S24" s="641">
        <f t="shared" si="90"/>
        <v>2.2916666666666918E-3</v>
      </c>
      <c r="T24" s="634">
        <f t="shared" si="91"/>
        <v>7.6018518518518485E-2</v>
      </c>
      <c r="U24" s="636">
        <f t="shared" si="92"/>
        <v>16.954474097331239</v>
      </c>
      <c r="V24" s="636">
        <f t="shared" si="93"/>
        <v>16.443361753958587</v>
      </c>
      <c r="W24" s="637">
        <f t="shared" si="94"/>
        <v>0.38851851851851849</v>
      </c>
      <c r="X24" s="1095" t="str">
        <f t="shared" si="95"/>
        <v>10</v>
      </c>
      <c r="Y24" s="1095" t="str">
        <f t="shared" si="96"/>
        <v>44</v>
      </c>
      <c r="Z24" s="1095" t="str">
        <f t="shared" si="97"/>
        <v>04</v>
      </c>
      <c r="AA24" s="1193" t="s">
        <v>5886</v>
      </c>
      <c r="AB24" s="683" t="str">
        <f t="shared" si="98"/>
        <v>10:44:04</v>
      </c>
      <c r="AC24" s="1095" t="str">
        <f t="shared" si="99"/>
        <v>10</v>
      </c>
      <c r="AD24" s="1095" t="str">
        <f t="shared" si="100"/>
        <v>49</v>
      </c>
      <c r="AE24" s="1095" t="str">
        <f t="shared" si="101"/>
        <v>09</v>
      </c>
      <c r="AF24" s="1193" t="s">
        <v>5887</v>
      </c>
      <c r="AG24" s="683" t="str">
        <f t="shared" si="102"/>
        <v>10:49:09</v>
      </c>
      <c r="AH24" s="634">
        <f t="shared" si="103"/>
        <v>5.8750000000000024E-2</v>
      </c>
      <c r="AI24" s="641">
        <f t="shared" si="104"/>
        <v>3.5300925925925708E-3</v>
      </c>
      <c r="AJ24" s="634">
        <f t="shared" si="105"/>
        <v>6.2280092592592595E-2</v>
      </c>
      <c r="AK24" s="636">
        <f t="shared" si="106"/>
        <v>17.730496453900709</v>
      </c>
      <c r="AL24" s="636">
        <f t="shared" si="107"/>
        <v>16.725515703400855</v>
      </c>
      <c r="AM24" s="637">
        <f t="shared" si="108"/>
        <v>0.4716319444444444</v>
      </c>
      <c r="AN24" s="1095" t="str">
        <f t="shared" si="109"/>
        <v>13</v>
      </c>
      <c r="AO24" s="1095" t="str">
        <f t="shared" si="110"/>
        <v>21</v>
      </c>
      <c r="AP24" s="1095" t="str">
        <f t="shared" si="111"/>
        <v>52</v>
      </c>
      <c r="AQ24" s="1188">
        <v>132152</v>
      </c>
      <c r="AR24" s="683" t="str">
        <f t="shared" si="112"/>
        <v>13:21:52</v>
      </c>
      <c r="AS24" s="1095" t="str">
        <f t="shared" si="113"/>
        <v>13</v>
      </c>
      <c r="AT24" s="1095" t="str">
        <f t="shared" si="114"/>
        <v>27</v>
      </c>
      <c r="AU24" s="1095" t="str">
        <f t="shared" si="115"/>
        <v>59</v>
      </c>
      <c r="AV24" s="1188">
        <v>132759</v>
      </c>
      <c r="AW24" s="683" t="str">
        <f t="shared" si="116"/>
        <v>13:27:59</v>
      </c>
      <c r="AX24" s="634">
        <f t="shared" si="117"/>
        <v>8.5219907407407425E-2</v>
      </c>
      <c r="AY24" s="641">
        <f t="shared" si="118"/>
        <v>4.247685185185146E-3</v>
      </c>
      <c r="AZ24" s="634">
        <f t="shared" si="119"/>
        <v>8.9467592592592571E-2</v>
      </c>
      <c r="BA24" s="636">
        <f t="shared" si="120"/>
        <v>14.667934265924217</v>
      </c>
      <c r="BB24" s="636">
        <f t="shared" si="121"/>
        <v>13.971539456662356</v>
      </c>
      <c r="BC24" s="637">
        <f t="shared" si="122"/>
        <v>0.58193287037037034</v>
      </c>
      <c r="BD24" s="1095" t="str">
        <f t="shared" si="123"/>
        <v>15</v>
      </c>
      <c r="BE24" s="1095" t="str">
        <f t="shared" si="124"/>
        <v>22</v>
      </c>
      <c r="BF24" s="1095" t="str">
        <f t="shared" si="125"/>
        <v>57</v>
      </c>
      <c r="BG24" s="1188">
        <v>152257</v>
      </c>
      <c r="BH24" s="683" t="str">
        <f t="shared" si="126"/>
        <v>15:22:57</v>
      </c>
      <c r="BI24" s="1095" t="str">
        <f t="shared" si="127"/>
        <v>15</v>
      </c>
      <c r="BJ24" s="1095" t="str">
        <f t="shared" si="128"/>
        <v>30</v>
      </c>
      <c r="BK24" s="1095" t="str">
        <f t="shared" si="129"/>
        <v>00</v>
      </c>
      <c r="BL24" s="1188">
        <v>153000</v>
      </c>
      <c r="BM24" s="683" t="str">
        <f t="shared" si="130"/>
        <v>15:30:00</v>
      </c>
      <c r="BN24" s="639">
        <f t="shared" si="131"/>
        <v>5.9004629629629712E-2</v>
      </c>
      <c r="BO24" s="641">
        <f t="shared" si="132"/>
        <v>4.8958333333333215E-3</v>
      </c>
      <c r="BP24" s="639">
        <f t="shared" si="133"/>
        <v>6.3900462962963034E-2</v>
      </c>
      <c r="BQ24" s="636">
        <f t="shared" si="134"/>
        <v>14.123185562965869</v>
      </c>
      <c r="BR24" s="636">
        <f t="shared" si="135"/>
        <v>13.041115739902192</v>
      </c>
      <c r="BS24" s="754"/>
      <c r="BT24" s="1113"/>
      <c r="BU24" s="1113"/>
      <c r="BV24" s="1113"/>
      <c r="BW24" s="1353"/>
      <c r="BX24" s="879"/>
      <c r="BY24" s="1113"/>
      <c r="BZ24" s="1113"/>
      <c r="CA24" s="1113"/>
      <c r="CB24" s="1353"/>
      <c r="CC24" s="879"/>
      <c r="CD24" s="756"/>
      <c r="CE24" s="698"/>
      <c r="CF24" s="756"/>
      <c r="CG24" s="682"/>
      <c r="CH24" s="682"/>
      <c r="CI24" s="637">
        <f t="shared" si="136"/>
        <v>0.67361111111111116</v>
      </c>
      <c r="CJ24" s="1095" t="str">
        <f t="shared" si="137"/>
        <v>17</v>
      </c>
      <c r="CK24" s="1095" t="str">
        <f t="shared" si="138"/>
        <v>11</v>
      </c>
      <c r="CL24" s="1095" t="str">
        <f t="shared" si="139"/>
        <v>00</v>
      </c>
      <c r="CM24" s="1188">
        <v>171100</v>
      </c>
      <c r="CN24" s="683" t="str">
        <f t="shared" si="140"/>
        <v>17:11:00</v>
      </c>
      <c r="CO24" s="1095" t="str">
        <f t="shared" si="141"/>
        <v>17</v>
      </c>
      <c r="CP24" s="1095" t="str">
        <f t="shared" si="142"/>
        <v>20</v>
      </c>
      <c r="CQ24" s="1095" t="str">
        <f t="shared" si="143"/>
        <v>45</v>
      </c>
      <c r="CR24" s="1188">
        <v>172045</v>
      </c>
      <c r="CS24" s="683" t="str">
        <f t="shared" si="144"/>
        <v>17:20:45</v>
      </c>
      <c r="CT24" s="639">
        <f t="shared" si="145"/>
        <v>4.2361111111111072E-2</v>
      </c>
      <c r="CU24" s="641">
        <f t="shared" si="146"/>
        <v>6.7708333333333925E-3</v>
      </c>
      <c r="CV24" s="639">
        <f t="shared" si="147"/>
        <v>4.9131944444444464E-2</v>
      </c>
      <c r="CW24" s="636">
        <f t="shared" si="148"/>
        <v>14.754098360655739</v>
      </c>
      <c r="CX24" s="636">
        <f t="shared" si="149"/>
        <v>12.720848056537102</v>
      </c>
      <c r="CY24" s="643">
        <f t="shared" si="155"/>
        <v>14.968814968814968</v>
      </c>
      <c r="CZ24" s="688"/>
      <c r="DA24" s="645">
        <f t="shared" si="156"/>
        <v>0.31906250000000003</v>
      </c>
      <c r="DB24" s="645">
        <f t="shared" si="157"/>
        <v>0.33402777777777776</v>
      </c>
      <c r="DC24" s="1190"/>
      <c r="DD24" s="646">
        <f t="shared" si="160"/>
        <v>120</v>
      </c>
      <c r="DE24" s="647">
        <f t="shared" si="161"/>
        <v>7.6575000000000006</v>
      </c>
      <c r="DF24" s="647">
        <f t="shared" si="162"/>
        <v>8.0166666666666675</v>
      </c>
      <c r="DG24" s="595">
        <f t="shared" si="158"/>
        <v>145</v>
      </c>
      <c r="DH24" s="595">
        <f t="shared" si="163"/>
        <v>-142.69999999999999</v>
      </c>
      <c r="DI24" s="648">
        <f t="shared" si="164"/>
        <v>122.30000000000001</v>
      </c>
      <c r="DJ24" s="648">
        <f t="shared" si="165"/>
        <v>122.30000000000001</v>
      </c>
      <c r="DK24" s="648">
        <f t="shared" si="166"/>
        <v>122.30000000000001</v>
      </c>
      <c r="DL24" s="648">
        <f t="shared" si="167"/>
        <v>122.30000000000001</v>
      </c>
      <c r="DM24" s="648">
        <f t="shared" si="168"/>
        <v>122.30000000000001</v>
      </c>
      <c r="DN24" s="648">
        <f t="shared" si="169"/>
        <v>122.30000000000001</v>
      </c>
      <c r="DO24" s="648">
        <f t="shared" si="170"/>
        <v>122.30000000000001</v>
      </c>
      <c r="DP24" s="648">
        <f t="shared" si="171"/>
        <v>122.30000000000001</v>
      </c>
      <c r="DQ24" s="649">
        <f t="shared" si="172"/>
        <v>122.30000000000001</v>
      </c>
    </row>
    <row r="25" spans="1:121" s="370" customFormat="1">
      <c r="A25" s="691">
        <f t="shared" si="154"/>
        <v>13</v>
      </c>
      <c r="B25" s="692" t="s">
        <v>46</v>
      </c>
      <c r="C25" s="1485">
        <v>51</v>
      </c>
      <c r="D25" s="695" t="s">
        <v>97</v>
      </c>
      <c r="E25" s="695" t="s">
        <v>98</v>
      </c>
      <c r="F25" s="696" t="s">
        <v>81</v>
      </c>
      <c r="G25" s="700">
        <f t="shared" si="173"/>
        <v>0.29166666666666669</v>
      </c>
      <c r="H25" s="1140" t="str">
        <f t="shared" si="82"/>
        <v>08</v>
      </c>
      <c r="I25" s="1140" t="str">
        <f t="shared" si="83"/>
        <v>55</v>
      </c>
      <c r="J25" s="1140" t="str">
        <f t="shared" si="84"/>
        <v>57</v>
      </c>
      <c r="K25" s="1193" t="s">
        <v>5938</v>
      </c>
      <c r="L25" s="704" t="str">
        <f t="shared" si="85"/>
        <v>08:55:57</v>
      </c>
      <c r="M25" s="1140" t="str">
        <f t="shared" si="86"/>
        <v>08</v>
      </c>
      <c r="N25" s="1140" t="str">
        <f t="shared" si="87"/>
        <v>57</v>
      </c>
      <c r="O25" s="1140" t="str">
        <f t="shared" si="88"/>
        <v>40</v>
      </c>
      <c r="P25" s="1193" t="s">
        <v>5939</v>
      </c>
      <c r="Q25" s="704" t="str">
        <f t="shared" si="89"/>
        <v>08:57:40</v>
      </c>
      <c r="R25" s="641">
        <f>L25-G25</f>
        <v>8.0520833333333264E-2</v>
      </c>
      <c r="S25" s="641">
        <f t="shared" si="90"/>
        <v>1.192129629629668E-3</v>
      </c>
      <c r="T25" s="641">
        <f t="shared" si="91"/>
        <v>8.1712962962962932E-2</v>
      </c>
      <c r="U25" s="701">
        <f t="shared" si="92"/>
        <v>15.523932729624839</v>
      </c>
      <c r="V25" s="701">
        <f t="shared" si="93"/>
        <v>15.297450424929179</v>
      </c>
      <c r="W25" s="702">
        <f t="shared" si="94"/>
        <v>0.39421296296296293</v>
      </c>
      <c r="X25" s="1140" t="str">
        <f t="shared" si="95"/>
        <v>11</v>
      </c>
      <c r="Y25" s="1140" t="str">
        <f t="shared" si="96"/>
        <v>20</v>
      </c>
      <c r="Z25" s="1140" t="str">
        <f t="shared" si="97"/>
        <v>27</v>
      </c>
      <c r="AA25" s="1193" t="s">
        <v>5940</v>
      </c>
      <c r="AB25" s="704" t="str">
        <f t="shared" si="98"/>
        <v>11:20:27</v>
      </c>
      <c r="AC25" s="1140" t="str">
        <f t="shared" si="99"/>
        <v>11</v>
      </c>
      <c r="AD25" s="1140" t="str">
        <f t="shared" si="100"/>
        <v>23</v>
      </c>
      <c r="AE25" s="1140" t="str">
        <f t="shared" si="101"/>
        <v>14</v>
      </c>
      <c r="AF25" s="1193" t="s">
        <v>5941</v>
      </c>
      <c r="AG25" s="704" t="str">
        <f t="shared" si="102"/>
        <v>11:23:14</v>
      </c>
      <c r="AH25" s="641">
        <f t="shared" si="103"/>
        <v>7.8321759259259272E-2</v>
      </c>
      <c r="AI25" s="641">
        <f t="shared" si="104"/>
        <v>1.9328703703703765E-3</v>
      </c>
      <c r="AJ25" s="641">
        <f t="shared" si="105"/>
        <v>8.0254629629629648E-2</v>
      </c>
      <c r="AK25" s="701">
        <f t="shared" si="106"/>
        <v>13.29983744643121</v>
      </c>
      <c r="AL25" s="701">
        <f t="shared" si="107"/>
        <v>12.979521199884628</v>
      </c>
      <c r="AM25" s="702">
        <f t="shared" si="108"/>
        <v>0.49530092592592589</v>
      </c>
      <c r="AN25" s="1140" t="str">
        <f t="shared" si="109"/>
        <v>13</v>
      </c>
      <c r="AO25" s="1140" t="str">
        <f t="shared" si="110"/>
        <v>54</v>
      </c>
      <c r="AP25" s="1140" t="str">
        <f t="shared" si="111"/>
        <v>19</v>
      </c>
      <c r="AQ25" s="1188">
        <v>135419</v>
      </c>
      <c r="AR25" s="704" t="str">
        <f t="shared" si="112"/>
        <v>13:54:19</v>
      </c>
      <c r="AS25" s="1140" t="str">
        <f t="shared" si="113"/>
        <v>13</v>
      </c>
      <c r="AT25" s="1140" t="str">
        <f t="shared" si="114"/>
        <v>59</v>
      </c>
      <c r="AU25" s="1140" t="str">
        <f t="shared" si="115"/>
        <v>29</v>
      </c>
      <c r="AV25" s="1188">
        <v>135929</v>
      </c>
      <c r="AW25" s="704" t="str">
        <f t="shared" si="116"/>
        <v>13:59:29</v>
      </c>
      <c r="AX25" s="641">
        <f t="shared" si="117"/>
        <v>8.4085648148148229E-2</v>
      </c>
      <c r="AY25" s="641">
        <f t="shared" si="118"/>
        <v>3.5879629629629317E-3</v>
      </c>
      <c r="AZ25" s="641">
        <f t="shared" si="119"/>
        <v>8.767361111111116E-2</v>
      </c>
      <c r="BA25" s="701">
        <f t="shared" si="120"/>
        <v>14.86579490708878</v>
      </c>
      <c r="BB25" s="701">
        <f t="shared" si="121"/>
        <v>14.257425742574256</v>
      </c>
      <c r="BC25" s="702">
        <f t="shared" si="122"/>
        <v>0.60380787037037043</v>
      </c>
      <c r="BD25" s="1140" t="str">
        <f t="shared" si="123"/>
        <v>15</v>
      </c>
      <c r="BE25" s="1140" t="str">
        <f t="shared" si="124"/>
        <v>58</v>
      </c>
      <c r="BF25" s="1140" t="str">
        <f t="shared" si="125"/>
        <v>21</v>
      </c>
      <c r="BG25" s="1188">
        <v>155821</v>
      </c>
      <c r="BH25" s="704" t="str">
        <f t="shared" si="126"/>
        <v>15:58:21</v>
      </c>
      <c r="BI25" s="1140" t="str">
        <f t="shared" si="127"/>
        <v>16</v>
      </c>
      <c r="BJ25" s="1140" t="str">
        <f t="shared" si="128"/>
        <v>01</v>
      </c>
      <c r="BK25" s="1140" t="str">
        <f t="shared" si="129"/>
        <v>53</v>
      </c>
      <c r="BL25" s="1188">
        <v>160153</v>
      </c>
      <c r="BM25" s="704" t="str">
        <f t="shared" si="130"/>
        <v>16:01:53</v>
      </c>
      <c r="BN25" s="703">
        <f t="shared" si="131"/>
        <v>6.1712962962962914E-2</v>
      </c>
      <c r="BO25" s="641">
        <f t="shared" si="132"/>
        <v>2.4537037037036802E-3</v>
      </c>
      <c r="BP25" s="703">
        <f t="shared" si="133"/>
        <v>6.4166666666666594E-2</v>
      </c>
      <c r="BQ25" s="701">
        <f t="shared" si="134"/>
        <v>13.503375843960988</v>
      </c>
      <c r="BR25" s="701">
        <f t="shared" si="135"/>
        <v>12.987012987012989</v>
      </c>
      <c r="BS25" s="773"/>
      <c r="BT25" s="1118"/>
      <c r="BU25" s="1118"/>
      <c r="BV25" s="1118"/>
      <c r="BW25" s="1487"/>
      <c r="BX25" s="881"/>
      <c r="BY25" s="1118"/>
      <c r="BZ25" s="1118"/>
      <c r="CA25" s="1118"/>
      <c r="CB25" s="1487"/>
      <c r="CC25" s="881"/>
      <c r="CD25" s="775"/>
      <c r="CE25" s="698"/>
      <c r="CF25" s="775"/>
      <c r="CG25" s="699"/>
      <c r="CH25" s="699"/>
      <c r="CI25" s="702">
        <f t="shared" si="136"/>
        <v>0.69575231481481481</v>
      </c>
      <c r="CJ25" s="1140" t="str">
        <f t="shared" si="137"/>
        <v>17</v>
      </c>
      <c r="CK25" s="1140" t="str">
        <f t="shared" si="138"/>
        <v>32</v>
      </c>
      <c r="CL25" s="1140" t="str">
        <f t="shared" si="139"/>
        <v>24</v>
      </c>
      <c r="CM25" s="1188">
        <v>173224</v>
      </c>
      <c r="CN25" s="704" t="str">
        <f t="shared" si="140"/>
        <v>17:32:24</v>
      </c>
      <c r="CO25" s="1140" t="str">
        <f t="shared" si="141"/>
        <v>17</v>
      </c>
      <c r="CP25" s="1140" t="str">
        <f t="shared" si="142"/>
        <v>34</v>
      </c>
      <c r="CQ25" s="1140" t="str">
        <f t="shared" si="143"/>
        <v>35</v>
      </c>
      <c r="CR25" s="1188">
        <v>173435</v>
      </c>
      <c r="CS25" s="704" t="str">
        <f t="shared" si="144"/>
        <v>17:34:35</v>
      </c>
      <c r="CT25" s="703">
        <f t="shared" si="145"/>
        <v>3.5081018518518525E-2</v>
      </c>
      <c r="CU25" s="641">
        <f t="shared" si="146"/>
        <v>1.5162037037037557E-3</v>
      </c>
      <c r="CV25" s="703">
        <f t="shared" si="147"/>
        <v>3.6597222222222281E-2</v>
      </c>
      <c r="CW25" s="701">
        <f t="shared" si="148"/>
        <v>17.815902342461232</v>
      </c>
      <c r="CX25" s="701">
        <f t="shared" si="149"/>
        <v>17.077798861480073</v>
      </c>
      <c r="CY25" s="795">
        <f t="shared" si="155"/>
        <v>14.331210191082803</v>
      </c>
      <c r="CZ25" s="708"/>
      <c r="DA25" s="709">
        <f t="shared" si="156"/>
        <v>0.3397222222222222</v>
      </c>
      <c r="DB25" s="709">
        <f t="shared" si="157"/>
        <v>0.34888888888888886</v>
      </c>
      <c r="DC25" s="1194"/>
      <c r="DD25" s="711"/>
      <c r="DE25" s="712">
        <f t="shared" ref="DE25" si="174">MINUTE(DA25)/60+HOUR(DA25)+SECOND(DA25)/3600</f>
        <v>8.1533333333333342</v>
      </c>
      <c r="DF25" s="712">
        <f t="shared" ref="DF25" si="175">MINUTE(DB25)/60+HOUR(DB25)+SECOND(DB25)/3600</f>
        <v>8.3733333333333331</v>
      </c>
      <c r="DG25" s="713"/>
      <c r="DH25" s="713"/>
      <c r="DI25" s="714"/>
      <c r="DJ25" s="714"/>
      <c r="DK25" s="714"/>
      <c r="DL25" s="714"/>
      <c r="DM25" s="714"/>
      <c r="DN25" s="714"/>
      <c r="DO25" s="714"/>
      <c r="DP25" s="714"/>
      <c r="DQ25" s="715"/>
    </row>
    <row r="26" spans="1:121" s="370" customFormat="1">
      <c r="A26" s="691">
        <f t="shared" si="154"/>
        <v>14</v>
      </c>
      <c r="B26" s="692" t="s">
        <v>46</v>
      </c>
      <c r="C26" s="1485">
        <v>73</v>
      </c>
      <c r="D26" s="695" t="s">
        <v>5928</v>
      </c>
      <c r="E26" s="695" t="s">
        <v>5929</v>
      </c>
      <c r="F26" s="696" t="s">
        <v>83</v>
      </c>
      <c r="G26" s="700">
        <f>G25</f>
        <v>0.29166666666666669</v>
      </c>
      <c r="H26" s="1140" t="str">
        <f t="shared" si="82"/>
        <v>08</v>
      </c>
      <c r="I26" s="1140" t="str">
        <f t="shared" si="83"/>
        <v>22</v>
      </c>
      <c r="J26" s="1140" t="str">
        <f t="shared" si="84"/>
        <v>19</v>
      </c>
      <c r="K26" s="1193" t="s">
        <v>5867</v>
      </c>
      <c r="L26" s="704" t="str">
        <f t="shared" si="85"/>
        <v>08:22:19</v>
      </c>
      <c r="M26" s="1140" t="str">
        <f t="shared" si="86"/>
        <v>08</v>
      </c>
      <c r="N26" s="1140" t="str">
        <f t="shared" si="87"/>
        <v>29</v>
      </c>
      <c r="O26" s="1140" t="str">
        <f t="shared" si="88"/>
        <v>30</v>
      </c>
      <c r="P26" s="1193" t="s">
        <v>5930</v>
      </c>
      <c r="Q26" s="704" t="str">
        <f t="shared" si="89"/>
        <v>08:29:30</v>
      </c>
      <c r="R26" s="641">
        <f>L26-G26</f>
        <v>5.7164351851851869E-2</v>
      </c>
      <c r="S26" s="641">
        <f t="shared" si="90"/>
        <v>4.9884259259259101E-3</v>
      </c>
      <c r="T26" s="641">
        <f t="shared" si="91"/>
        <v>6.2152777777777779E-2</v>
      </c>
      <c r="U26" s="701">
        <f t="shared" si="92"/>
        <v>21.866774650739018</v>
      </c>
      <c r="V26" s="701">
        <f t="shared" si="93"/>
        <v>20.11173184357542</v>
      </c>
      <c r="W26" s="702">
        <f t="shared" si="94"/>
        <v>0.37465277777777778</v>
      </c>
      <c r="X26" s="1140" t="str">
        <f t="shared" si="95"/>
        <v/>
      </c>
      <c r="Y26" s="1140" t="str">
        <f t="shared" si="96"/>
        <v/>
      </c>
      <c r="Z26" s="1140" t="str">
        <f t="shared" si="97"/>
        <v/>
      </c>
      <c r="AA26" s="1193"/>
      <c r="AB26" s="704"/>
      <c r="AC26" s="1140"/>
      <c r="AD26" s="1140"/>
      <c r="AE26" s="1140"/>
      <c r="AF26" s="1193"/>
      <c r="AG26" s="704"/>
      <c r="AH26" s="641"/>
      <c r="AI26" s="641"/>
      <c r="AJ26" s="641"/>
      <c r="AK26" s="701"/>
      <c r="AL26" s="701"/>
      <c r="AM26" s="702"/>
      <c r="AN26" s="1140"/>
      <c r="AO26" s="1140"/>
      <c r="AP26" s="1140"/>
      <c r="AQ26" s="1188"/>
      <c r="AR26" s="704"/>
      <c r="AS26" s="1140"/>
      <c r="AT26" s="1140"/>
      <c r="AU26" s="1140"/>
      <c r="AV26" s="1188"/>
      <c r="AW26" s="704"/>
      <c r="AX26" s="641"/>
      <c r="AY26" s="641"/>
      <c r="AZ26" s="641"/>
      <c r="BA26" s="701"/>
      <c r="BB26" s="701"/>
      <c r="BC26" s="702"/>
      <c r="BD26" s="1140"/>
      <c r="BE26" s="1140"/>
      <c r="BF26" s="1140"/>
      <c r="BG26" s="1188"/>
      <c r="BH26" s="704"/>
      <c r="BI26" s="1140"/>
      <c r="BJ26" s="1140"/>
      <c r="BK26" s="1140"/>
      <c r="BL26" s="1188"/>
      <c r="BM26" s="704"/>
      <c r="BN26" s="703"/>
      <c r="BO26" s="641"/>
      <c r="BP26" s="703"/>
      <c r="BQ26" s="701"/>
      <c r="BR26" s="701"/>
      <c r="BS26" s="773"/>
      <c r="BT26" s="1118"/>
      <c r="BU26" s="1118"/>
      <c r="BV26" s="1118"/>
      <c r="BW26" s="1487"/>
      <c r="BX26" s="881"/>
      <c r="BY26" s="1118"/>
      <c r="BZ26" s="1118"/>
      <c r="CA26" s="1118"/>
      <c r="CB26" s="1487"/>
      <c r="CC26" s="881"/>
      <c r="CD26" s="775"/>
      <c r="CE26" s="698"/>
      <c r="CF26" s="775"/>
      <c r="CG26" s="699"/>
      <c r="CH26" s="699"/>
      <c r="CI26" s="702"/>
      <c r="CJ26" s="1140"/>
      <c r="CK26" s="1140"/>
      <c r="CL26" s="1140"/>
      <c r="CM26" s="1188"/>
      <c r="CN26" s="704"/>
      <c r="CO26" s="1140"/>
      <c r="CP26" s="1140"/>
      <c r="CQ26" s="1140"/>
      <c r="CR26" s="1188"/>
      <c r="CS26" s="704"/>
      <c r="CT26" s="703"/>
      <c r="CU26" s="641"/>
      <c r="CV26" s="703"/>
      <c r="CW26" s="701"/>
      <c r="CX26" s="701"/>
      <c r="CY26" s="795"/>
      <c r="CZ26" s="708"/>
      <c r="DA26" s="709"/>
      <c r="DB26" s="709"/>
      <c r="DC26" s="1194"/>
      <c r="DD26" s="711"/>
      <c r="DE26" s="712"/>
      <c r="DF26" s="712"/>
      <c r="DG26" s="713"/>
      <c r="DH26" s="713"/>
      <c r="DI26" s="714"/>
      <c r="DJ26" s="714"/>
      <c r="DK26" s="714"/>
      <c r="DL26" s="714"/>
      <c r="DM26" s="714"/>
      <c r="DN26" s="714"/>
      <c r="DO26" s="714"/>
      <c r="DP26" s="714"/>
      <c r="DQ26" s="715"/>
    </row>
    <row r="27" spans="1:121" s="370" customFormat="1">
      <c r="A27" s="691">
        <f t="shared" si="154"/>
        <v>15</v>
      </c>
      <c r="B27" s="692" t="s">
        <v>46</v>
      </c>
      <c r="C27" s="1485">
        <v>54</v>
      </c>
      <c r="D27" s="695" t="s">
        <v>4272</v>
      </c>
      <c r="E27" s="695" t="s">
        <v>591</v>
      </c>
      <c r="F27" s="696" t="s">
        <v>81</v>
      </c>
      <c r="G27" s="700">
        <f>G26</f>
        <v>0.29166666666666669</v>
      </c>
      <c r="H27" s="1140" t="str">
        <f t="shared" si="82"/>
        <v>08</v>
      </c>
      <c r="I27" s="1140" t="str">
        <f t="shared" si="83"/>
        <v>22</v>
      </c>
      <c r="J27" s="1140" t="str">
        <f t="shared" si="84"/>
        <v>19</v>
      </c>
      <c r="K27" s="1193" t="s">
        <v>5867</v>
      </c>
      <c r="L27" s="704" t="str">
        <f t="shared" si="85"/>
        <v>08:22:19</v>
      </c>
      <c r="M27" s="1140" t="str">
        <f t="shared" si="86"/>
        <v>08</v>
      </c>
      <c r="N27" s="1140" t="str">
        <f t="shared" si="87"/>
        <v>25</v>
      </c>
      <c r="O27" s="1140" t="str">
        <f t="shared" si="88"/>
        <v>06</v>
      </c>
      <c r="P27" s="1193" t="s">
        <v>5868</v>
      </c>
      <c r="Q27" s="704" t="str">
        <f t="shared" si="89"/>
        <v>08:25:06</v>
      </c>
      <c r="R27" s="641">
        <f>L27-G27</f>
        <v>5.7164351851851869E-2</v>
      </c>
      <c r="S27" s="641">
        <f t="shared" si="90"/>
        <v>1.9328703703703209E-3</v>
      </c>
      <c r="T27" s="641">
        <f t="shared" si="91"/>
        <v>5.909722222222219E-2</v>
      </c>
      <c r="U27" s="701">
        <f t="shared" si="92"/>
        <v>21.866774650739018</v>
      </c>
      <c r="V27" s="701">
        <f t="shared" si="93"/>
        <v>21.151586368977672</v>
      </c>
      <c r="W27" s="702">
        <f t="shared" si="94"/>
        <v>0.37159722222222219</v>
      </c>
      <c r="X27" s="1140" t="str">
        <f t="shared" si="95"/>
        <v>10</v>
      </c>
      <c r="Y27" s="1140" t="str">
        <f t="shared" si="96"/>
        <v>06</v>
      </c>
      <c r="Z27" s="1140" t="str">
        <f t="shared" si="97"/>
        <v>03</v>
      </c>
      <c r="AA27" s="1193" t="s">
        <v>5931</v>
      </c>
      <c r="AB27" s="704" t="str">
        <f t="shared" si="98"/>
        <v>10:06:03</v>
      </c>
      <c r="AC27" s="1140" t="str">
        <f t="shared" si="99"/>
        <v>10</v>
      </c>
      <c r="AD27" s="1140" t="str">
        <f t="shared" si="100"/>
        <v>08</v>
      </c>
      <c r="AE27" s="1140" t="str">
        <f t="shared" si="101"/>
        <v>13</v>
      </c>
      <c r="AF27" s="1193" t="s">
        <v>5896</v>
      </c>
      <c r="AG27" s="704" t="str">
        <f t="shared" si="102"/>
        <v>10:08:13</v>
      </c>
      <c r="AH27" s="641">
        <f t="shared" si="103"/>
        <v>4.9270833333333375E-2</v>
      </c>
      <c r="AI27" s="641">
        <f t="shared" si="104"/>
        <v>1.5046296296296058E-3</v>
      </c>
      <c r="AJ27" s="641">
        <f t="shared" si="105"/>
        <v>5.0775462962962981E-2</v>
      </c>
      <c r="AK27" s="701">
        <f t="shared" si="106"/>
        <v>21.141649048625791</v>
      </c>
      <c r="AL27" s="701">
        <f t="shared" si="107"/>
        <v>20.515158422612259</v>
      </c>
      <c r="AM27" s="702">
        <f t="shared" si="108"/>
        <v>0.44320601851851849</v>
      </c>
      <c r="AN27" s="1140" t="str">
        <f t="shared" si="109"/>
        <v>12</v>
      </c>
      <c r="AO27" s="1140" t="str">
        <f t="shared" si="110"/>
        <v>02</v>
      </c>
      <c r="AP27" s="1140" t="str">
        <f t="shared" si="111"/>
        <v>13</v>
      </c>
      <c r="AQ27" s="1188">
        <v>120213</v>
      </c>
      <c r="AR27" s="704" t="str">
        <f t="shared" si="112"/>
        <v>12:02:13</v>
      </c>
      <c r="AS27" s="1140" t="str">
        <f t="shared" si="113"/>
        <v>12</v>
      </c>
      <c r="AT27" s="1140" t="str">
        <f t="shared" si="114"/>
        <v>04</v>
      </c>
      <c r="AU27" s="1140" t="str">
        <f t="shared" si="115"/>
        <v>43</v>
      </c>
      <c r="AV27" s="1188">
        <v>120443</v>
      </c>
      <c r="AW27" s="704" t="str">
        <f t="shared" si="116"/>
        <v>12:04:43</v>
      </c>
      <c r="AX27" s="641">
        <f t="shared" si="117"/>
        <v>5.8333333333333348E-2</v>
      </c>
      <c r="AY27" s="641">
        <f t="shared" si="118"/>
        <v>1.7361111111111605E-3</v>
      </c>
      <c r="AZ27" s="641">
        <f t="shared" si="119"/>
        <v>6.0069444444444509E-2</v>
      </c>
      <c r="BA27" s="701">
        <f t="shared" si="120"/>
        <v>21.428571428571431</v>
      </c>
      <c r="BB27" s="701">
        <f t="shared" si="121"/>
        <v>20.809248554913296</v>
      </c>
      <c r="BC27" s="702">
        <f t="shared" si="122"/>
        <v>0.52410879629629636</v>
      </c>
      <c r="BD27" s="1140" t="str">
        <f t="shared" si="123"/>
        <v>13</v>
      </c>
      <c r="BE27" s="1140" t="str">
        <f t="shared" si="124"/>
        <v>37</v>
      </c>
      <c r="BF27" s="1140" t="str">
        <f t="shared" si="125"/>
        <v>25</v>
      </c>
      <c r="BG27" s="1188">
        <v>133725</v>
      </c>
      <c r="BH27" s="704" t="str">
        <f t="shared" si="126"/>
        <v>13:37:25</v>
      </c>
      <c r="BI27" s="1140" t="str">
        <f t="shared" si="127"/>
        <v>13</v>
      </c>
      <c r="BJ27" s="1140" t="str">
        <f t="shared" si="128"/>
        <v>41</v>
      </c>
      <c r="BK27" s="1140" t="str">
        <f t="shared" si="129"/>
        <v>44</v>
      </c>
      <c r="BL27" s="1188">
        <v>134144</v>
      </c>
      <c r="BM27" s="704" t="str">
        <f t="shared" si="130"/>
        <v>13:41:44</v>
      </c>
      <c r="BN27" s="703">
        <f t="shared" si="131"/>
        <v>4.354166666666659E-2</v>
      </c>
      <c r="BO27" s="641">
        <f t="shared" si="132"/>
        <v>2.9976851851851727E-3</v>
      </c>
      <c r="BP27" s="703">
        <f t="shared" si="133"/>
        <v>4.6539351851851762E-2</v>
      </c>
      <c r="BQ27" s="701">
        <f t="shared" si="134"/>
        <v>19.138755980861241</v>
      </c>
      <c r="BR27" s="701">
        <f t="shared" si="135"/>
        <v>17.905993533946777</v>
      </c>
      <c r="BS27" s="773"/>
      <c r="BT27" s="1118"/>
      <c r="BU27" s="1118"/>
      <c r="BV27" s="1118"/>
      <c r="BW27" s="1487"/>
      <c r="BX27" s="881"/>
      <c r="BY27" s="1118"/>
      <c r="BZ27" s="1118"/>
      <c r="CA27" s="1118"/>
      <c r="CB27" s="1487"/>
      <c r="CC27" s="881"/>
      <c r="CD27" s="775"/>
      <c r="CE27" s="698"/>
      <c r="CF27" s="775"/>
      <c r="CG27" s="699"/>
      <c r="CH27" s="699"/>
      <c r="CI27" s="702">
        <f t="shared" si="136"/>
        <v>0.59842592592592592</v>
      </c>
      <c r="CJ27" s="1140" t="str">
        <f t="shared" si="137"/>
        <v/>
      </c>
      <c r="CK27" s="1140" t="str">
        <f t="shared" si="138"/>
        <v/>
      </c>
      <c r="CL27" s="1140" t="str">
        <f t="shared" si="139"/>
        <v/>
      </c>
      <c r="CM27" s="1188"/>
      <c r="CN27" s="704"/>
      <c r="CO27" s="1140"/>
      <c r="CP27" s="1140"/>
      <c r="CQ27" s="1140"/>
      <c r="CR27" s="1188"/>
      <c r="CS27" s="704"/>
      <c r="CT27" s="703"/>
      <c r="CU27" s="641"/>
      <c r="CV27" s="703"/>
      <c r="CW27" s="701"/>
      <c r="CX27" s="701"/>
      <c r="CY27" s="795"/>
      <c r="CZ27" s="708"/>
      <c r="DA27" s="709"/>
      <c r="DB27" s="709"/>
      <c r="DC27" s="1194"/>
      <c r="DD27" s="711"/>
      <c r="DE27" s="712"/>
      <c r="DF27" s="712"/>
      <c r="DG27" s="713"/>
      <c r="DH27" s="713"/>
      <c r="DI27" s="714"/>
      <c r="DJ27" s="714"/>
      <c r="DK27" s="714"/>
      <c r="DL27" s="714"/>
      <c r="DM27" s="714"/>
      <c r="DN27" s="714"/>
      <c r="DO27" s="714"/>
      <c r="DP27" s="714"/>
      <c r="DQ27" s="715"/>
    </row>
    <row r="28" spans="1:121" s="370" customFormat="1">
      <c r="A28" s="691">
        <f t="shared" si="154"/>
        <v>16</v>
      </c>
      <c r="B28" s="692" t="s">
        <v>46</v>
      </c>
      <c r="C28" s="1485">
        <v>44</v>
      </c>
      <c r="D28" s="695" t="s">
        <v>1200</v>
      </c>
      <c r="E28" s="695" t="s">
        <v>4016</v>
      </c>
      <c r="F28" s="696" t="s">
        <v>81</v>
      </c>
      <c r="G28" s="700">
        <f>G27</f>
        <v>0.29166666666666669</v>
      </c>
      <c r="H28" s="1140" t="str">
        <f t="shared" si="82"/>
        <v>08</v>
      </c>
      <c r="I28" s="1140" t="str">
        <f t="shared" si="83"/>
        <v>22</v>
      </c>
      <c r="J28" s="1140" t="str">
        <f t="shared" si="84"/>
        <v>09</v>
      </c>
      <c r="K28" s="1193" t="s">
        <v>5932</v>
      </c>
      <c r="L28" s="704" t="str">
        <f t="shared" si="85"/>
        <v>08:22:09</v>
      </c>
      <c r="M28" s="1140" t="str">
        <f t="shared" si="86"/>
        <v>08</v>
      </c>
      <c r="N28" s="1140" t="str">
        <f t="shared" si="87"/>
        <v>23</v>
      </c>
      <c r="O28" s="1140" t="str">
        <f t="shared" si="88"/>
        <v>36</v>
      </c>
      <c r="P28" s="1193" t="s">
        <v>5922</v>
      </c>
      <c r="Q28" s="704" t="str">
        <f t="shared" si="89"/>
        <v>08:23:36</v>
      </c>
      <c r="R28" s="641">
        <f>L28-G28</f>
        <v>5.7048611111111092E-2</v>
      </c>
      <c r="S28" s="641">
        <f t="shared" si="90"/>
        <v>1.0069444444444353E-3</v>
      </c>
      <c r="T28" s="641">
        <f t="shared" si="91"/>
        <v>5.8055555555555527E-2</v>
      </c>
      <c r="U28" s="701">
        <f t="shared" si="92"/>
        <v>21.911138161898965</v>
      </c>
      <c r="V28" s="701">
        <f t="shared" si="93"/>
        <v>21.5311004784689</v>
      </c>
      <c r="W28" s="702">
        <f t="shared" si="94"/>
        <v>0.37055555555555553</v>
      </c>
      <c r="X28" s="1140" t="str">
        <f t="shared" si="95"/>
        <v>09</v>
      </c>
      <c r="Y28" s="1140" t="str">
        <f t="shared" si="96"/>
        <v>59</v>
      </c>
      <c r="Z28" s="1140" t="str">
        <f t="shared" si="97"/>
        <v>59</v>
      </c>
      <c r="AA28" s="1193" t="s">
        <v>5933</v>
      </c>
      <c r="AB28" s="704" t="str">
        <f t="shared" si="98"/>
        <v>09:59:59</v>
      </c>
      <c r="AC28" s="1140" t="str">
        <f t="shared" si="99"/>
        <v>10</v>
      </c>
      <c r="AD28" s="1140" t="str">
        <f t="shared" si="100"/>
        <v>02</v>
      </c>
      <c r="AE28" s="1140" t="str">
        <f t="shared" si="101"/>
        <v>22</v>
      </c>
      <c r="AF28" s="1193" t="s">
        <v>5934</v>
      </c>
      <c r="AG28" s="704" t="str">
        <f t="shared" si="102"/>
        <v>10:02:22</v>
      </c>
      <c r="AH28" s="641">
        <f t="shared" si="103"/>
        <v>4.6099537037037119E-2</v>
      </c>
      <c r="AI28" s="641">
        <f t="shared" si="104"/>
        <v>1.6550925925925553E-3</v>
      </c>
      <c r="AJ28" s="641">
        <f t="shared" si="105"/>
        <v>4.7754629629629675E-2</v>
      </c>
      <c r="AK28" s="701">
        <f t="shared" si="106"/>
        <v>22.596033140848604</v>
      </c>
      <c r="AL28" s="701">
        <f t="shared" si="107"/>
        <v>21.812893843916626</v>
      </c>
      <c r="AM28" s="702">
        <f t="shared" si="108"/>
        <v>0.43914351851851852</v>
      </c>
      <c r="AN28" s="1140" t="str">
        <f t="shared" si="109"/>
        <v>11</v>
      </c>
      <c r="AO28" s="1140" t="str">
        <f t="shared" si="110"/>
        <v>56</v>
      </c>
      <c r="AP28" s="1140" t="str">
        <f t="shared" si="111"/>
        <v>14</v>
      </c>
      <c r="AQ28" s="1188">
        <v>115614</v>
      </c>
      <c r="AR28" s="704" t="str">
        <f t="shared" si="112"/>
        <v>11:56:14</v>
      </c>
      <c r="AS28" s="1140" t="str">
        <f t="shared" si="113"/>
        <v>12</v>
      </c>
      <c r="AT28" s="1140" t="str">
        <f t="shared" si="114"/>
        <v>00</v>
      </c>
      <c r="AU28" s="1140" t="str">
        <f t="shared" si="115"/>
        <v>19</v>
      </c>
      <c r="AV28" s="1188">
        <v>120019</v>
      </c>
      <c r="AW28" s="704" t="str">
        <f t="shared" si="116"/>
        <v>12:00:19</v>
      </c>
      <c r="AX28" s="641">
        <f t="shared" si="117"/>
        <v>5.824074074074076E-2</v>
      </c>
      <c r="AY28" s="641">
        <f t="shared" si="118"/>
        <v>2.8356481481481288E-3</v>
      </c>
      <c r="AZ28" s="641">
        <f t="shared" si="119"/>
        <v>6.1076388888888888E-2</v>
      </c>
      <c r="BA28" s="701">
        <f t="shared" si="120"/>
        <v>21.462639109697932</v>
      </c>
      <c r="BB28" s="701">
        <f t="shared" si="121"/>
        <v>20.466173962478681</v>
      </c>
      <c r="BC28" s="702">
        <f t="shared" si="122"/>
        <v>0.52105324074074078</v>
      </c>
      <c r="BD28" s="1140" t="str">
        <f t="shared" si="123"/>
        <v/>
      </c>
      <c r="BE28" s="1140" t="str">
        <f t="shared" si="124"/>
        <v/>
      </c>
      <c r="BF28" s="1140" t="str">
        <f t="shared" si="125"/>
        <v/>
      </c>
      <c r="BG28" s="1188"/>
      <c r="BH28" s="704"/>
      <c r="BI28" s="1140"/>
      <c r="BJ28" s="1140"/>
      <c r="BK28" s="1140"/>
      <c r="BL28" s="1188"/>
      <c r="BM28" s="704"/>
      <c r="BN28" s="703"/>
      <c r="BO28" s="641"/>
      <c r="BP28" s="703"/>
      <c r="BQ28" s="701"/>
      <c r="BR28" s="701"/>
      <c r="BS28" s="773"/>
      <c r="BT28" s="1118"/>
      <c r="BU28" s="1118"/>
      <c r="BV28" s="1118"/>
      <c r="BW28" s="1487"/>
      <c r="BX28" s="881"/>
      <c r="BY28" s="1118"/>
      <c r="BZ28" s="1118"/>
      <c r="CA28" s="1118"/>
      <c r="CB28" s="1487"/>
      <c r="CC28" s="881"/>
      <c r="CD28" s="775"/>
      <c r="CE28" s="698"/>
      <c r="CF28" s="775"/>
      <c r="CG28" s="699"/>
      <c r="CH28" s="699"/>
      <c r="CI28" s="702"/>
      <c r="CJ28" s="1140" t="str">
        <f t="shared" si="137"/>
        <v/>
      </c>
      <c r="CK28" s="1140" t="str">
        <f t="shared" si="138"/>
        <v/>
      </c>
      <c r="CL28" s="1140" t="str">
        <f t="shared" si="139"/>
        <v/>
      </c>
      <c r="CM28" s="1188"/>
      <c r="CN28" s="704"/>
      <c r="CO28" s="1140"/>
      <c r="CP28" s="1140"/>
      <c r="CQ28" s="1140"/>
      <c r="CR28" s="1188"/>
      <c r="CS28" s="704"/>
      <c r="CT28" s="703"/>
      <c r="CU28" s="641"/>
      <c r="CV28" s="703"/>
      <c r="CW28" s="701"/>
      <c r="CX28" s="701"/>
      <c r="CY28" s="795"/>
      <c r="CZ28" s="708"/>
      <c r="DA28" s="709"/>
      <c r="DB28" s="709"/>
      <c r="DC28" s="1194"/>
      <c r="DD28" s="711"/>
      <c r="DE28" s="712"/>
      <c r="DF28" s="712"/>
      <c r="DG28" s="713"/>
      <c r="DH28" s="713"/>
      <c r="DI28" s="714"/>
      <c r="DJ28" s="714"/>
      <c r="DK28" s="714"/>
      <c r="DL28" s="714"/>
      <c r="DM28" s="714"/>
      <c r="DN28" s="714"/>
      <c r="DO28" s="714"/>
      <c r="DP28" s="714"/>
      <c r="DQ28" s="715"/>
    </row>
    <row r="29" spans="1:121" s="370" customFormat="1">
      <c r="A29" s="691">
        <f t="shared" si="154"/>
        <v>17</v>
      </c>
      <c r="B29" s="692" t="s">
        <v>46</v>
      </c>
      <c r="C29" s="1485">
        <v>45</v>
      </c>
      <c r="D29" s="695" t="s">
        <v>4579</v>
      </c>
      <c r="E29" s="695" t="s">
        <v>110</v>
      </c>
      <c r="F29" s="696" t="s">
        <v>81</v>
      </c>
      <c r="G29" s="700">
        <f>G28</f>
        <v>0.29166666666666669</v>
      </c>
      <c r="H29" s="1140" t="str">
        <f t="shared" si="82"/>
        <v>08</v>
      </c>
      <c r="I29" s="1140" t="str">
        <f t="shared" si="83"/>
        <v>27</v>
      </c>
      <c r="J29" s="1140" t="str">
        <f t="shared" si="84"/>
        <v>24</v>
      </c>
      <c r="K29" s="1193" t="s">
        <v>5864</v>
      </c>
      <c r="L29" s="704" t="str">
        <f t="shared" si="85"/>
        <v>08:27:24</v>
      </c>
      <c r="M29" s="1140" t="str">
        <f t="shared" si="86"/>
        <v>08</v>
      </c>
      <c r="N29" s="1140" t="str">
        <f t="shared" si="87"/>
        <v>30</v>
      </c>
      <c r="O29" s="1140" t="str">
        <f t="shared" si="88"/>
        <v>29</v>
      </c>
      <c r="P29" s="1193" t="s">
        <v>5935</v>
      </c>
      <c r="Q29" s="704" t="str">
        <f t="shared" si="89"/>
        <v>08:30:29</v>
      </c>
      <c r="R29" s="641">
        <f>L29-G29</f>
        <v>6.069444444444444E-2</v>
      </c>
      <c r="S29" s="641">
        <f t="shared" si="90"/>
        <v>2.1412037037036868E-3</v>
      </c>
      <c r="T29" s="641">
        <f t="shared" si="91"/>
        <v>6.2835648148148127E-2</v>
      </c>
      <c r="U29" s="701">
        <f t="shared" si="92"/>
        <v>20.59496567505721</v>
      </c>
      <c r="V29" s="701">
        <f t="shared" si="93"/>
        <v>19.893166328974029</v>
      </c>
      <c r="W29" s="702">
        <f t="shared" si="94"/>
        <v>0.37533564814814813</v>
      </c>
      <c r="X29" s="1140" t="str">
        <f t="shared" si="95"/>
        <v>10</v>
      </c>
      <c r="Y29" s="1140" t="str">
        <f t="shared" si="96"/>
        <v>24</v>
      </c>
      <c r="Z29" s="1140" t="str">
        <f t="shared" si="97"/>
        <v>55</v>
      </c>
      <c r="AA29" s="1193" t="s">
        <v>5936</v>
      </c>
      <c r="AB29" s="704" t="str">
        <f t="shared" si="98"/>
        <v>10:24:55</v>
      </c>
      <c r="AC29" s="1140" t="str">
        <f t="shared" si="99"/>
        <v>10</v>
      </c>
      <c r="AD29" s="1140" t="str">
        <f t="shared" si="100"/>
        <v>29</v>
      </c>
      <c r="AE29" s="1140" t="str">
        <f t="shared" si="101"/>
        <v>20</v>
      </c>
      <c r="AF29" s="1193" t="s">
        <v>5937</v>
      </c>
      <c r="AG29" s="704" t="str">
        <f t="shared" si="102"/>
        <v>10:29:20</v>
      </c>
      <c r="AH29" s="641">
        <f t="shared" si="103"/>
        <v>5.8634259259259303E-2</v>
      </c>
      <c r="AI29" s="641">
        <f t="shared" si="104"/>
        <v>3.067129629629628E-3</v>
      </c>
      <c r="AJ29" s="641">
        <f t="shared" si="105"/>
        <v>6.1701388888888931E-2</v>
      </c>
      <c r="AK29" s="701">
        <f t="shared" si="106"/>
        <v>17.765495459928939</v>
      </c>
      <c r="AL29" s="701">
        <f t="shared" si="107"/>
        <v>16.882386043894204</v>
      </c>
      <c r="AM29" s="702">
        <f t="shared" si="108"/>
        <v>0.45787037037037037</v>
      </c>
      <c r="AN29" s="1140" t="str">
        <f t="shared" si="109"/>
        <v>12</v>
      </c>
      <c r="AO29" s="1140" t="str">
        <f t="shared" si="110"/>
        <v>42</v>
      </c>
      <c r="AP29" s="1140" t="str">
        <f t="shared" si="111"/>
        <v>42</v>
      </c>
      <c r="AQ29" s="1188">
        <v>124242</v>
      </c>
      <c r="AR29" s="704" t="str">
        <f t="shared" si="112"/>
        <v>12:42:42</v>
      </c>
      <c r="AS29" s="1140" t="str">
        <f t="shared" si="113"/>
        <v>12</v>
      </c>
      <c r="AT29" s="1140" t="str">
        <f t="shared" si="114"/>
        <v>48</v>
      </c>
      <c r="AU29" s="1140" t="str">
        <f t="shared" si="115"/>
        <v>51</v>
      </c>
      <c r="AV29" s="1188">
        <v>124851</v>
      </c>
      <c r="AW29" s="704" t="str">
        <f t="shared" si="116"/>
        <v>12:48:51</v>
      </c>
      <c r="AX29" s="641">
        <f t="shared" si="117"/>
        <v>7.1782407407407378E-2</v>
      </c>
      <c r="AY29" s="641">
        <f t="shared" si="118"/>
        <v>4.2708333333333348E-3</v>
      </c>
      <c r="AZ29" s="641">
        <f t="shared" si="119"/>
        <v>7.6053240740740713E-2</v>
      </c>
      <c r="BA29" s="701">
        <f t="shared" si="120"/>
        <v>17.413737504030955</v>
      </c>
      <c r="BB29" s="701">
        <f t="shared" si="121"/>
        <v>16.435854512250799</v>
      </c>
      <c r="BC29" s="702">
        <f t="shared" si="122"/>
        <v>0.55475694444444446</v>
      </c>
      <c r="BD29" s="1140" t="str">
        <f t="shared" si="123"/>
        <v/>
      </c>
      <c r="BE29" s="1140" t="str">
        <f t="shared" si="124"/>
        <v/>
      </c>
      <c r="BF29" s="1140" t="str">
        <f t="shared" si="125"/>
        <v/>
      </c>
      <c r="BG29" s="1188"/>
      <c r="BH29" s="704"/>
      <c r="BI29" s="1140"/>
      <c r="BJ29" s="1140"/>
      <c r="BK29" s="1140"/>
      <c r="BL29" s="1188"/>
      <c r="BM29" s="704"/>
      <c r="BN29" s="703"/>
      <c r="BO29" s="641"/>
      <c r="BP29" s="703"/>
      <c r="BQ29" s="701"/>
      <c r="BR29" s="701"/>
      <c r="BS29" s="773"/>
      <c r="BT29" s="1118"/>
      <c r="BU29" s="1118"/>
      <c r="BV29" s="1118"/>
      <c r="BW29" s="1487"/>
      <c r="BX29" s="881"/>
      <c r="BY29" s="1118"/>
      <c r="BZ29" s="1118"/>
      <c r="CA29" s="1118"/>
      <c r="CB29" s="1487"/>
      <c r="CC29" s="881"/>
      <c r="CD29" s="775"/>
      <c r="CE29" s="698"/>
      <c r="CF29" s="775"/>
      <c r="CG29" s="699"/>
      <c r="CH29" s="699"/>
      <c r="CI29" s="702"/>
      <c r="CJ29" s="1140" t="str">
        <f t="shared" si="137"/>
        <v/>
      </c>
      <c r="CK29" s="1140" t="str">
        <f t="shared" si="138"/>
        <v/>
      </c>
      <c r="CL29" s="1140" t="str">
        <f t="shared" si="139"/>
        <v/>
      </c>
      <c r="CM29" s="1188"/>
      <c r="CN29" s="704"/>
      <c r="CO29" s="1140"/>
      <c r="CP29" s="1140"/>
      <c r="CQ29" s="1140"/>
      <c r="CR29" s="1188"/>
      <c r="CS29" s="704"/>
      <c r="CT29" s="703"/>
      <c r="CU29" s="641"/>
      <c r="CV29" s="703"/>
      <c r="CW29" s="701"/>
      <c r="CX29" s="701"/>
      <c r="CY29" s="795"/>
      <c r="CZ29" s="708"/>
      <c r="DA29" s="709"/>
      <c r="DB29" s="709"/>
      <c r="DC29" s="1194"/>
      <c r="DD29" s="711"/>
      <c r="DE29" s="712"/>
      <c r="DF29" s="712"/>
      <c r="DG29" s="713"/>
      <c r="DH29" s="713"/>
      <c r="DI29" s="714"/>
      <c r="DJ29" s="714"/>
      <c r="DK29" s="714"/>
      <c r="DL29" s="714"/>
      <c r="DM29" s="714"/>
      <c r="DN29" s="714"/>
      <c r="DO29" s="714"/>
      <c r="DP29" s="714"/>
      <c r="DQ29" s="715"/>
    </row>
    <row r="30" spans="1:121" s="370" customFormat="1">
      <c r="A30" s="691">
        <f t="shared" si="154"/>
        <v>18</v>
      </c>
      <c r="B30" s="692" t="s">
        <v>46</v>
      </c>
      <c r="C30" s="1485">
        <v>29</v>
      </c>
      <c r="D30" s="695" t="s">
        <v>4323</v>
      </c>
      <c r="E30" s="695" t="s">
        <v>5942</v>
      </c>
      <c r="F30" s="696" t="s">
        <v>81</v>
      </c>
      <c r="G30" s="700">
        <f>G29</f>
        <v>0.29166666666666669</v>
      </c>
      <c r="H30" s="1140" t="str">
        <f t="shared" si="82"/>
        <v>08</v>
      </c>
      <c r="I30" s="1140" t="str">
        <f t="shared" si="83"/>
        <v>41</v>
      </c>
      <c r="J30" s="1140" t="str">
        <f t="shared" si="84"/>
        <v>50</v>
      </c>
      <c r="K30" s="1193" t="s">
        <v>5943</v>
      </c>
      <c r="L30" s="704" t="str">
        <f t="shared" si="85"/>
        <v>08:41:50</v>
      </c>
      <c r="M30" s="1140" t="str">
        <f t="shared" si="86"/>
        <v>08</v>
      </c>
      <c r="N30" s="1140" t="str">
        <f t="shared" si="87"/>
        <v>44</v>
      </c>
      <c r="O30" s="1140" t="str">
        <f t="shared" si="88"/>
        <v>29</v>
      </c>
      <c r="P30" s="1193" t="s">
        <v>5944</v>
      </c>
      <c r="Q30" s="704" t="str">
        <f t="shared" si="89"/>
        <v>08:44:29</v>
      </c>
      <c r="R30" s="641">
        <f>L30-G30</f>
        <v>7.0717592592592582E-2</v>
      </c>
      <c r="S30" s="641">
        <f t="shared" si="90"/>
        <v>1.8402777777777324E-3</v>
      </c>
      <c r="T30" s="641">
        <f t="shared" si="91"/>
        <v>7.2557870370370314E-2</v>
      </c>
      <c r="U30" s="701">
        <f t="shared" si="92"/>
        <v>17.675941080196399</v>
      </c>
      <c r="V30" s="701">
        <f t="shared" si="93"/>
        <v>17.227628010847024</v>
      </c>
      <c r="W30" s="702">
        <f t="shared" si="94"/>
        <v>0.38505787037037031</v>
      </c>
      <c r="X30" s="1140" t="str">
        <f t="shared" si="95"/>
        <v/>
      </c>
      <c r="Y30" s="1140" t="str">
        <f t="shared" si="96"/>
        <v/>
      </c>
      <c r="Z30" s="1140" t="str">
        <f t="shared" si="97"/>
        <v/>
      </c>
      <c r="AA30" s="1193"/>
      <c r="AB30" s="704"/>
      <c r="AC30" s="1140"/>
      <c r="AD30" s="1140"/>
      <c r="AE30" s="1140"/>
      <c r="AF30" s="1193"/>
      <c r="AG30" s="704"/>
      <c r="AH30" s="641"/>
      <c r="AI30" s="641"/>
      <c r="AJ30" s="641"/>
      <c r="AK30" s="701"/>
      <c r="AL30" s="701"/>
      <c r="AM30" s="702"/>
      <c r="AN30" s="1140"/>
      <c r="AO30" s="1140"/>
      <c r="AP30" s="1140"/>
      <c r="AQ30" s="1188"/>
      <c r="AR30" s="704"/>
      <c r="AS30" s="1140"/>
      <c r="AT30" s="1140"/>
      <c r="AU30" s="1140"/>
      <c r="AV30" s="1188"/>
      <c r="AW30" s="704"/>
      <c r="AX30" s="641"/>
      <c r="AY30" s="641"/>
      <c r="AZ30" s="641"/>
      <c r="BA30" s="701"/>
      <c r="BB30" s="701"/>
      <c r="BC30" s="702"/>
      <c r="BD30" s="1140" t="str">
        <f t="shared" si="123"/>
        <v/>
      </c>
      <c r="BE30" s="1140" t="str">
        <f t="shared" si="124"/>
        <v/>
      </c>
      <c r="BF30" s="1140" t="str">
        <f t="shared" si="125"/>
        <v/>
      </c>
      <c r="BG30" s="1188"/>
      <c r="BH30" s="704"/>
      <c r="BI30" s="1140"/>
      <c r="BJ30" s="1140"/>
      <c r="BK30" s="1140"/>
      <c r="BL30" s="1188"/>
      <c r="BM30" s="704"/>
      <c r="BN30" s="703"/>
      <c r="BO30" s="641"/>
      <c r="BP30" s="703"/>
      <c r="BQ30" s="701"/>
      <c r="BR30" s="701"/>
      <c r="BS30" s="773"/>
      <c r="BT30" s="1118"/>
      <c r="BU30" s="1118"/>
      <c r="BV30" s="1118"/>
      <c r="BW30" s="1487"/>
      <c r="BX30" s="881"/>
      <c r="BY30" s="1118"/>
      <c r="BZ30" s="1118"/>
      <c r="CA30" s="1118"/>
      <c r="CB30" s="1487"/>
      <c r="CC30" s="881"/>
      <c r="CD30" s="775"/>
      <c r="CE30" s="698"/>
      <c r="CF30" s="775"/>
      <c r="CG30" s="699"/>
      <c r="CH30" s="699"/>
      <c r="CI30" s="702"/>
      <c r="CJ30" s="1140" t="str">
        <f t="shared" si="137"/>
        <v/>
      </c>
      <c r="CK30" s="1140" t="str">
        <f t="shared" si="138"/>
        <v/>
      </c>
      <c r="CL30" s="1140" t="str">
        <f t="shared" si="139"/>
        <v/>
      </c>
      <c r="CM30" s="1486"/>
      <c r="CN30" s="704"/>
      <c r="CO30" s="1140"/>
      <c r="CP30" s="1140"/>
      <c r="CQ30" s="1140"/>
      <c r="CR30" s="1188"/>
      <c r="CS30" s="704"/>
      <c r="CT30" s="703"/>
      <c r="CU30" s="641"/>
      <c r="CV30" s="703"/>
      <c r="CW30" s="701"/>
      <c r="CX30" s="701"/>
      <c r="CY30" s="795"/>
      <c r="CZ30" s="708"/>
      <c r="DA30" s="709"/>
      <c r="DB30" s="709"/>
      <c r="DC30" s="1194"/>
      <c r="DD30" s="711"/>
      <c r="DE30" s="712"/>
      <c r="DF30" s="712"/>
      <c r="DG30" s="713"/>
      <c r="DH30" s="713"/>
      <c r="DI30" s="714"/>
      <c r="DJ30" s="714"/>
      <c r="DK30" s="714"/>
      <c r="DL30" s="714"/>
      <c r="DM30" s="714"/>
      <c r="DN30" s="714"/>
      <c r="DO30" s="714"/>
      <c r="DP30" s="714"/>
      <c r="DQ30" s="715"/>
    </row>
    <row r="31" spans="1:121">
      <c r="A31" s="611" t="s">
        <v>0</v>
      </c>
      <c r="B31" s="612">
        <v>120</v>
      </c>
      <c r="C31" s="1791" t="s">
        <v>47</v>
      </c>
      <c r="D31" s="1792"/>
      <c r="E31" s="1792"/>
      <c r="F31" s="1793"/>
      <c r="G31" s="614" t="s">
        <v>0</v>
      </c>
      <c r="H31" s="614"/>
      <c r="I31" s="614"/>
      <c r="J31" s="614"/>
      <c r="K31" s="618"/>
      <c r="L31" s="615"/>
      <c r="M31" s="615"/>
      <c r="N31" s="615"/>
      <c r="O31" s="615"/>
      <c r="P31" s="615"/>
      <c r="Q31" s="615"/>
      <c r="R31" s="616"/>
      <c r="S31" s="617"/>
      <c r="T31" s="616" t="s">
        <v>0</v>
      </c>
      <c r="U31" s="616" t="s">
        <v>0</v>
      </c>
      <c r="V31" s="616" t="s">
        <v>0</v>
      </c>
      <c r="W31" s="614"/>
      <c r="X31" s="625"/>
      <c r="Y31" s="625"/>
      <c r="Z31" s="625"/>
      <c r="AA31" s="618"/>
      <c r="AB31" s="625"/>
      <c r="AC31" s="625"/>
      <c r="AD31" s="625"/>
      <c r="AE31" s="625"/>
      <c r="AF31" s="618"/>
      <c r="AG31" s="625"/>
      <c r="AH31" s="625"/>
      <c r="AI31" s="625"/>
      <c r="AJ31" s="625"/>
      <c r="AK31" s="625"/>
      <c r="AL31" s="625"/>
      <c r="AM31" s="625"/>
      <c r="AN31" s="625"/>
      <c r="AO31" s="625"/>
      <c r="AP31" s="625"/>
      <c r="AQ31" s="625"/>
      <c r="AR31" s="625"/>
      <c r="AS31" s="625"/>
      <c r="AT31" s="625"/>
      <c r="AU31" s="625"/>
      <c r="AV31" s="625"/>
      <c r="AW31" s="625"/>
      <c r="AX31" s="625"/>
      <c r="AY31" s="1362"/>
      <c r="AZ31" s="625"/>
      <c r="BA31" s="625"/>
      <c r="BB31" s="625"/>
      <c r="BC31" s="625"/>
      <c r="BD31" s="625"/>
      <c r="BE31" s="625"/>
      <c r="BF31" s="625"/>
      <c r="BG31" s="625"/>
      <c r="BH31" s="625"/>
      <c r="BI31" s="625"/>
      <c r="BJ31" s="625"/>
      <c r="BK31" s="625"/>
      <c r="BL31" s="625"/>
      <c r="BM31" s="625"/>
      <c r="BN31" s="625"/>
      <c r="BO31" s="1362"/>
      <c r="BP31" s="625"/>
      <c r="BQ31" s="625"/>
      <c r="BR31" s="625"/>
      <c r="BS31" s="625"/>
      <c r="BT31" s="625"/>
      <c r="BU31" s="625"/>
      <c r="BV31" s="625"/>
      <c r="BW31" s="625"/>
      <c r="BX31" s="625"/>
      <c r="BY31" s="625"/>
      <c r="BZ31" s="625"/>
      <c r="CA31" s="625"/>
      <c r="CB31" s="625"/>
      <c r="CC31" s="625"/>
      <c r="CD31" s="625"/>
      <c r="CE31" s="625"/>
      <c r="CF31" s="625"/>
      <c r="CG31" s="625"/>
      <c r="CH31" s="625"/>
      <c r="CI31" s="625"/>
      <c r="CJ31" s="625"/>
      <c r="CK31" s="625"/>
      <c r="CL31" s="625"/>
      <c r="CM31" s="625"/>
      <c r="CN31" s="625"/>
      <c r="CO31" s="625"/>
      <c r="CP31" s="625"/>
      <c r="CQ31" s="625"/>
      <c r="CR31" s="625"/>
      <c r="CS31" s="625"/>
      <c r="CT31" s="625"/>
      <c r="CU31" s="1362"/>
      <c r="CV31" s="625"/>
      <c r="CW31" s="625"/>
      <c r="CX31" s="625"/>
      <c r="CY31" s="625"/>
      <c r="CZ31" s="625"/>
      <c r="DA31" s="620" t="s">
        <v>0</v>
      </c>
      <c r="DB31" s="612">
        <v>120</v>
      </c>
      <c r="DC31" s="1191"/>
      <c r="DD31" s="625" t="s">
        <v>5595</v>
      </c>
      <c r="DE31" s="625"/>
      <c r="DF31" s="626"/>
      <c r="DG31" s="626"/>
      <c r="DH31" s="626"/>
      <c r="DI31" s="626"/>
      <c r="DJ31" s="626"/>
      <c r="DK31" s="626"/>
      <c r="DL31" s="626"/>
      <c r="DM31" s="626"/>
      <c r="DN31" s="626"/>
      <c r="DO31" s="626"/>
      <c r="DP31" s="626"/>
      <c r="DQ31" s="627"/>
    </row>
    <row r="32" spans="1:121" s="345" customFormat="1">
      <c r="A32" s="628">
        <v>1</v>
      </c>
      <c r="B32" s="629" t="s">
        <v>48</v>
      </c>
      <c r="C32" s="676">
        <v>20</v>
      </c>
      <c r="D32" s="677" t="s">
        <v>4362</v>
      </c>
      <c r="E32" s="721" t="s">
        <v>283</v>
      </c>
      <c r="F32" s="630"/>
      <c r="G32" s="632">
        <v>0.29166666666666669</v>
      </c>
      <c r="H32" s="1095" t="str">
        <f>LEFT(K32,2)</f>
        <v>08</v>
      </c>
      <c r="I32" s="1095" t="str">
        <f>MID(K32,3,2)</f>
        <v>22</v>
      </c>
      <c r="J32" s="1095" t="str">
        <f>RIGHT(K32,2)</f>
        <v>19</v>
      </c>
      <c r="K32" s="1193" t="s">
        <v>5867</v>
      </c>
      <c r="L32" s="683" t="str">
        <f>CONCATENATE(H32&amp;":"&amp;I32&amp;":"&amp;J32)</f>
        <v>08:22:19</v>
      </c>
      <c r="M32" s="1095" t="str">
        <f>LEFT(P32,2)</f>
        <v>08</v>
      </c>
      <c r="N32" s="1095" t="str">
        <f>MID(P32,3,2)</f>
        <v>25</v>
      </c>
      <c r="O32" s="1095" t="str">
        <f>RIGHT(P32,2)</f>
        <v>06</v>
      </c>
      <c r="P32" s="1193" t="s">
        <v>5868</v>
      </c>
      <c r="Q32" s="683" t="str">
        <f>CONCATENATE(M32&amp;":"&amp;N32&amp;":"&amp;O32)</f>
        <v>08:25:06</v>
      </c>
      <c r="R32" s="634">
        <f>L32-G32</f>
        <v>5.7164351851851869E-2</v>
      </c>
      <c r="S32" s="641">
        <f>Q32-L32</f>
        <v>1.9328703703703209E-3</v>
      </c>
      <c r="T32" s="634">
        <f>Q32-L32+R32</f>
        <v>5.909722222222219E-2</v>
      </c>
      <c r="U32" s="636">
        <f>$G$3/(MINUTE(R32)/60+HOUR(R32)+SECOND(R32)/3600)</f>
        <v>21.866774650739018</v>
      </c>
      <c r="V32" s="636">
        <f>$G$3/(MINUTE(T32)/60+HOUR(T32)+SECOND(T32)/3600)</f>
        <v>21.151586368977672</v>
      </c>
      <c r="W32" s="637">
        <f>Q32+"00:30"</f>
        <v>0.37159722222222219</v>
      </c>
      <c r="X32" s="1095" t="str">
        <f>LEFT(AA32,2)</f>
        <v>10</v>
      </c>
      <c r="Y32" s="1095" t="str">
        <f>MID(AA32,3,2)</f>
        <v>07</v>
      </c>
      <c r="Z32" s="1095" t="str">
        <f>RIGHT(AA32,2)</f>
        <v>28</v>
      </c>
      <c r="AA32" s="1193" t="s">
        <v>5869</v>
      </c>
      <c r="AB32" s="683" t="str">
        <f>CONCATENATE(X32&amp;":"&amp;Y32&amp;":"&amp;Z32)</f>
        <v>10:07:28</v>
      </c>
      <c r="AC32" s="1095" t="str">
        <f>LEFT(AF32,2)</f>
        <v>10</v>
      </c>
      <c r="AD32" s="1095" t="str">
        <f>MID(AF32,3,2)</f>
        <v>10</v>
      </c>
      <c r="AE32" s="1095" t="str">
        <f>RIGHT(AF32,2)</f>
        <v>04</v>
      </c>
      <c r="AF32" s="1193" t="s">
        <v>5870</v>
      </c>
      <c r="AG32" s="683" t="str">
        <f>CONCATENATE(AC32&amp;":"&amp;AD32&amp;":"&amp;AE32)</f>
        <v>10:10:04</v>
      </c>
      <c r="AH32" s="634">
        <f>AB32-W32</f>
        <v>5.0254629629629677E-2</v>
      </c>
      <c r="AI32" s="641">
        <f>AG32-AB32</f>
        <v>1.8055555555555047E-3</v>
      </c>
      <c r="AJ32" s="634">
        <f>AG32-AB32+AH32</f>
        <v>5.2060185185185182E-2</v>
      </c>
      <c r="AK32" s="636">
        <f>$W$3/(MINUTE(AH32)/60+HOUR(AH32)+SECOND(AH32)/3600)</f>
        <v>20.727775218793184</v>
      </c>
      <c r="AL32" s="636">
        <f>$W$3/(MINUTE(AJ32)/60+HOUR(AJ32)+SECOND(AJ32)/3600)</f>
        <v>20.008892841262782</v>
      </c>
      <c r="AM32" s="637">
        <f>AG32+"0:30"</f>
        <v>0.44449074074074069</v>
      </c>
      <c r="AN32" s="1095" t="str">
        <f>LEFT(AQ32,2)</f>
        <v>12</v>
      </c>
      <c r="AO32" s="1095" t="str">
        <f>MID(AQ32,3,2)</f>
        <v>02</v>
      </c>
      <c r="AP32" s="1095" t="str">
        <f>RIGHT(AQ32,2)</f>
        <v>30</v>
      </c>
      <c r="AQ32" s="1188">
        <v>120230</v>
      </c>
      <c r="AR32" s="683" t="str">
        <f>CONCATENATE(AN32&amp;":"&amp;AO32&amp;":"&amp;AP32)</f>
        <v>12:02:30</v>
      </c>
      <c r="AS32" s="1095" t="str">
        <f>LEFT(AV32,2)</f>
        <v>12</v>
      </c>
      <c r="AT32" s="1095" t="str">
        <f>MID(AV32,3,2)</f>
        <v>06</v>
      </c>
      <c r="AU32" s="1095" t="str">
        <f>RIGHT(AV32,2)</f>
        <v>10</v>
      </c>
      <c r="AV32" s="1188">
        <v>120610</v>
      </c>
      <c r="AW32" s="683" t="str">
        <f>CONCATENATE(AS32&amp;":"&amp;AT32&amp;":"&amp;AU32)</f>
        <v>12:06:10</v>
      </c>
      <c r="AX32" s="634">
        <f>AR32-AM32</f>
        <v>5.7245370370370363E-2</v>
      </c>
      <c r="AY32" s="641">
        <f>AW32-AR32</f>
        <v>2.5462962962963243E-3</v>
      </c>
      <c r="AZ32" s="634">
        <f>AW32-AR32+AX32</f>
        <v>5.9791666666666687E-2</v>
      </c>
      <c r="BA32" s="636">
        <f>$AM$7/(MINUTE(AX32)/60+HOUR(AX32)+SECOND(AX32)/3600)</f>
        <v>21.835826930853212</v>
      </c>
      <c r="BB32" s="636">
        <f>$AM$7/(MINUTE(AZ32)/60+HOUR(AZ32)+SECOND(AZ32)/3600)</f>
        <v>20.905923344947734</v>
      </c>
      <c r="BC32" s="637">
        <f>AW32+"0:30"</f>
        <v>0.52511574074074074</v>
      </c>
      <c r="BD32" s="1095" t="str">
        <f>LEFT(BG32,2)</f>
        <v>13</v>
      </c>
      <c r="BE32" s="1095" t="str">
        <f>MID(BG32,3,2)</f>
        <v>35</v>
      </c>
      <c r="BF32" s="1095" t="str">
        <f>RIGHT(BG32,2)</f>
        <v>03</v>
      </c>
      <c r="BG32" s="1188">
        <v>133503</v>
      </c>
      <c r="BH32" s="683" t="str">
        <f>CONCATENATE(BD32&amp;":"&amp;BE32&amp;":"&amp;BF32)</f>
        <v>13:35:03</v>
      </c>
      <c r="BI32" s="1095" t="str">
        <f>LEFT(BL32,2)</f>
        <v>13</v>
      </c>
      <c r="BJ32" s="1095" t="str">
        <f>MID(BL32,3,2)</f>
        <v>38</v>
      </c>
      <c r="BK32" s="1095" t="str">
        <f>RIGHT(BL32,2)</f>
        <v>03</v>
      </c>
      <c r="BL32" s="1188">
        <v>133803</v>
      </c>
      <c r="BM32" s="683" t="str">
        <f>CONCATENATE(BI32&amp;":"&amp;BJ32&amp;":"&amp;BK32)</f>
        <v>13:38:03</v>
      </c>
      <c r="BN32" s="639">
        <f>BH32-BC32</f>
        <v>4.0891203703703694E-2</v>
      </c>
      <c r="BO32" s="641">
        <f>BM32-BH32</f>
        <v>2.0833333333333259E-3</v>
      </c>
      <c r="BP32" s="639">
        <f>BM32-BC32</f>
        <v>4.2974537037037019E-2</v>
      </c>
      <c r="BQ32" s="636">
        <f>$BC$7/(MINUTE(BN32)/60+HOUR(BN32)+SECOND(BN32)/3600)</f>
        <v>20.379281064251344</v>
      </c>
      <c r="BR32" s="636">
        <f>$BC$7/(MINUTE(BP32)/60+HOUR(BP32)+SECOND(BP32)/3600)</f>
        <v>19.391327767304066</v>
      </c>
      <c r="BS32" s="754"/>
      <c r="BT32" s="1113"/>
      <c r="BU32" s="1113"/>
      <c r="BV32" s="1113"/>
      <c r="BW32" s="1353"/>
      <c r="BX32" s="879"/>
      <c r="BY32" s="1113"/>
      <c r="BZ32" s="1113"/>
      <c r="CA32" s="1113"/>
      <c r="CB32" s="1353"/>
      <c r="CC32" s="879"/>
      <c r="CD32" s="756"/>
      <c r="CE32" s="698"/>
      <c r="CF32" s="756"/>
      <c r="CG32" s="682"/>
      <c r="CH32" s="682"/>
      <c r="CI32" s="637">
        <f>BM32+"0:40"</f>
        <v>0.59586805555555555</v>
      </c>
      <c r="CJ32" s="1095" t="str">
        <f>LEFT(CM32,2)</f>
        <v>14</v>
      </c>
      <c r="CK32" s="1095" t="str">
        <f>MID(CM32,3,2)</f>
        <v>52</v>
      </c>
      <c r="CL32" s="1095" t="str">
        <f>RIGHT(CM32,2)</f>
        <v>52</v>
      </c>
      <c r="CM32" s="1188">
        <v>145252</v>
      </c>
      <c r="CN32" s="683" t="str">
        <f>CONCATENATE(CJ32&amp;":"&amp;CK32&amp;":"&amp;CL32)</f>
        <v>14:52:52</v>
      </c>
      <c r="CO32" s="1095" t="str">
        <f>LEFT(CR32,2)</f>
        <v>14</v>
      </c>
      <c r="CP32" s="1095" t="str">
        <f>MID(CR32,3,2)</f>
        <v>58</v>
      </c>
      <c r="CQ32" s="1095" t="str">
        <f>RIGHT(CR32,2)</f>
        <v>15</v>
      </c>
      <c r="CR32" s="1188">
        <v>145815</v>
      </c>
      <c r="CS32" s="683" t="str">
        <f>CONCATENATE(CO32&amp;":"&amp;CP32&amp;":"&amp;CQ32)</f>
        <v>14:58:15</v>
      </c>
      <c r="CT32" s="639">
        <f>CN32-CI32</f>
        <v>2.4178240740740709E-2</v>
      </c>
      <c r="CU32" s="641">
        <f>CS32-CN32</f>
        <v>3.7384259259259922E-3</v>
      </c>
      <c r="CV32" s="639">
        <f>CS32-CN32+CT32</f>
        <v>2.7916666666666701E-2</v>
      </c>
      <c r="CW32" s="636">
        <f>$CI$3/(MINUTE(CT32)/60+HOUR(CT32)+SECOND(CT32)/3600)</f>
        <v>25.849688846337962</v>
      </c>
      <c r="CX32" s="636">
        <f>$CI$3/(MINUTE(CV32)/60+HOUR(CV32)+SECOND(CV32)/3600)</f>
        <v>22.388059701492541</v>
      </c>
      <c r="CY32" s="643">
        <f>$DB$31/(MINUTE(DB32)/60+HOUR(DB32)+SECOND(DB32)/3600)</f>
        <v>20.999416682869921</v>
      </c>
      <c r="CZ32" s="644"/>
      <c r="DA32" s="645">
        <f t="shared" ref="DA32" si="176">R32+AH32+AX32+BN32+CT32</f>
        <v>0.22973379629629631</v>
      </c>
      <c r="DB32" s="645">
        <f>T32+AJ32+AZ32+BP32+CT32</f>
        <v>0.23810185185185179</v>
      </c>
      <c r="DC32" s="1189"/>
      <c r="DD32" s="646">
        <v>120</v>
      </c>
      <c r="DE32" s="647">
        <f t="shared" ref="DE32:DF33" si="177">MINUTE(DA32)/60+HOUR(DA32)+SECOND(DA32)/3600</f>
        <v>5.5136111111111115</v>
      </c>
      <c r="DF32" s="647">
        <f>MINUTE(DB32)/60+HOUR(DB32)+SECOND(DB32)/3600</f>
        <v>5.7144444444444442</v>
      </c>
      <c r="DG32" s="595">
        <v>200</v>
      </c>
      <c r="DH32" s="595">
        <f>-(SECOND(CN32-$CN$32)/60+MINUTE(CN32-$CN$32)+HOUR(CN32-$CN$32)*60)</f>
        <v>0</v>
      </c>
      <c r="DI32" s="648">
        <f t="shared" ref="DI32:DI33" si="178">IF((DD32+DG32+DH32)&lt;DD32,DD32,DD32+DG32+DH32)</f>
        <v>320</v>
      </c>
      <c r="DJ32" s="648">
        <f>IF(CN32&gt;$DD$31,0,DI32)</f>
        <v>320</v>
      </c>
      <c r="DK32" s="648">
        <f>IF((S32&gt;$DM$7),0,DJ32)</f>
        <v>320</v>
      </c>
      <c r="DL32" s="648">
        <f>IF((AI32&gt;$DM$7),0,DJ32)</f>
        <v>320</v>
      </c>
      <c r="DM32" s="648">
        <f t="shared" ref="DM32:DM33" si="179">IF((AY32&gt;$DM$7),0,DJ32)</f>
        <v>320</v>
      </c>
      <c r="DN32" s="648">
        <f t="shared" ref="DN32:DN33" si="180">IF((BO32&gt;$DM$7),0,DJ32)</f>
        <v>320</v>
      </c>
      <c r="DO32" s="648">
        <f t="shared" ref="DO32:DO138" si="181">IF((CE32&gt;$DM$7),0,DJ32)</f>
        <v>320</v>
      </c>
      <c r="DP32" s="648">
        <f t="shared" ref="DP32:DP138" si="182">IF((CU32&gt;$DL$7),0,DJ32)</f>
        <v>320</v>
      </c>
      <c r="DQ32" s="649">
        <f t="shared" ref="DQ32:DQ33" si="183">DK32*DL32*DM32*DN32*DO32*DP32/DK32/DL32/DM32/DO32/DP32</f>
        <v>320</v>
      </c>
    </row>
    <row r="33" spans="1:121" s="345" customFormat="1">
      <c r="A33" s="628">
        <f>A32+1</f>
        <v>2</v>
      </c>
      <c r="B33" s="629" t="s">
        <v>48</v>
      </c>
      <c r="C33" s="676">
        <v>71</v>
      </c>
      <c r="D33" s="677" t="s">
        <v>88</v>
      </c>
      <c r="E33" s="721" t="s">
        <v>5945</v>
      </c>
      <c r="F33" s="630"/>
      <c r="G33" s="632">
        <v>0.29166666666666669</v>
      </c>
      <c r="H33" s="1095" t="str">
        <f>LEFT(K33,2)</f>
        <v>08</v>
      </c>
      <c r="I33" s="1095" t="str">
        <f>MID(K33,3,2)</f>
        <v>23</v>
      </c>
      <c r="J33" s="1095" t="str">
        <f>RIGHT(K33,2)</f>
        <v>10</v>
      </c>
      <c r="K33" s="1193" t="s">
        <v>5863</v>
      </c>
      <c r="L33" s="683" t="str">
        <f>CONCATENATE(H33&amp;":"&amp;I33&amp;":"&amp;J33)</f>
        <v>08:23:10</v>
      </c>
      <c r="M33" s="1095" t="str">
        <f>LEFT(P33,2)</f>
        <v>08</v>
      </c>
      <c r="N33" s="1095" t="str">
        <f>MID(P33,3,2)</f>
        <v>27</v>
      </c>
      <c r="O33" s="1095" t="str">
        <f>RIGHT(P33,2)</f>
        <v>24</v>
      </c>
      <c r="P33" s="1193" t="s">
        <v>5864</v>
      </c>
      <c r="Q33" s="683" t="str">
        <f>CONCATENATE(M33&amp;":"&amp;N33&amp;":"&amp;O33)</f>
        <v>08:27:24</v>
      </c>
      <c r="R33" s="634">
        <f>L33-G33</f>
        <v>5.7754629629629628E-2</v>
      </c>
      <c r="S33" s="641">
        <f>Q33-L33</f>
        <v>2.9398148148148118E-3</v>
      </c>
      <c r="T33" s="634">
        <f>Q33-L33+R33</f>
        <v>6.069444444444444E-2</v>
      </c>
      <c r="U33" s="636">
        <f>$G$3/(MINUTE(R33)/60+HOUR(R33)+SECOND(R33)/3600)</f>
        <v>21.643286573146295</v>
      </c>
      <c r="V33" s="636">
        <f>$G$3/(MINUTE(T33)/60+HOUR(T33)+SECOND(T33)/3600)</f>
        <v>20.59496567505721</v>
      </c>
      <c r="W33" s="637">
        <f>Q33+"00:30"</f>
        <v>0.37319444444444444</v>
      </c>
      <c r="X33" s="1095" t="str">
        <f>LEFT(AA33,2)</f>
        <v>10</v>
      </c>
      <c r="Y33" s="1095" t="str">
        <f>MID(AA33,3,2)</f>
        <v>06</v>
      </c>
      <c r="Z33" s="1095" t="str">
        <f>RIGHT(AA33,2)</f>
        <v>06</v>
      </c>
      <c r="AA33" s="1193" t="s">
        <v>5865</v>
      </c>
      <c r="AB33" s="683" t="str">
        <f>CONCATENATE(X33&amp;":"&amp;Y33&amp;":"&amp;Z33)</f>
        <v>10:06:06</v>
      </c>
      <c r="AC33" s="1095" t="str">
        <f>LEFT(AF33,2)</f>
        <v>10</v>
      </c>
      <c r="AD33" s="1095" t="str">
        <f>MID(AF33,3,2)</f>
        <v>09</v>
      </c>
      <c r="AE33" s="1095" t="str">
        <f>RIGHT(AF33,2)</f>
        <v>55</v>
      </c>
      <c r="AF33" s="1193" t="s">
        <v>5866</v>
      </c>
      <c r="AG33" s="683" t="str">
        <f>CONCATENATE(AC33&amp;":"&amp;AD33&amp;":"&amp;AE33)</f>
        <v>10:09:55</v>
      </c>
      <c r="AH33" s="634">
        <f>AB33-W33</f>
        <v>4.7708333333333353E-2</v>
      </c>
      <c r="AI33" s="641">
        <f>AG33-AB33</f>
        <v>2.6504629629629517E-3</v>
      </c>
      <c r="AJ33" s="634">
        <f>AG33-AB33+AH33</f>
        <v>5.0358796296296304E-2</v>
      </c>
      <c r="AK33" s="636">
        <f>$W$3/(MINUTE(AH33)/60+HOUR(AH33)+SECOND(AH33)/3600)</f>
        <v>21.834061135371179</v>
      </c>
      <c r="AL33" s="636">
        <f>$W$3/(MINUTE(AJ33)/60+HOUR(AJ33)+SECOND(AJ33)/3600)</f>
        <v>20.684900022983221</v>
      </c>
      <c r="AM33" s="637">
        <f>AG33+"0:30"</f>
        <v>0.44438657407407406</v>
      </c>
      <c r="AN33" s="1095" t="str">
        <f>LEFT(AQ33,2)</f>
        <v>12</v>
      </c>
      <c r="AO33" s="1095" t="str">
        <f>MID(AQ33,3,2)</f>
        <v>02</v>
      </c>
      <c r="AP33" s="1095" t="str">
        <f>RIGHT(AQ33,2)</f>
        <v>24</v>
      </c>
      <c r="AQ33" s="1188">
        <v>120224</v>
      </c>
      <c r="AR33" s="683" t="str">
        <f>CONCATENATE(AN33&amp;":"&amp;AO33&amp;":"&amp;AP33)</f>
        <v>12:02:24</v>
      </c>
      <c r="AS33" s="1095" t="str">
        <f>LEFT(AV33,2)</f>
        <v>12</v>
      </c>
      <c r="AT33" s="1095" t="str">
        <f>MID(AV33,3,2)</f>
        <v>08</v>
      </c>
      <c r="AU33" s="1095" t="str">
        <f>RIGHT(AV33,2)</f>
        <v>48</v>
      </c>
      <c r="AV33" s="1188">
        <v>120848</v>
      </c>
      <c r="AW33" s="683" t="str">
        <f>CONCATENATE(AS33&amp;":"&amp;AT33&amp;":"&amp;AU33)</f>
        <v>12:08:48</v>
      </c>
      <c r="AX33" s="634">
        <f>AR33-AM33</f>
        <v>5.7280092592592535E-2</v>
      </c>
      <c r="AY33" s="641">
        <f>AW33-AR33</f>
        <v>4.4444444444444731E-3</v>
      </c>
      <c r="AZ33" s="634">
        <f>AW33-AR33+AX33</f>
        <v>6.1724537037037008E-2</v>
      </c>
      <c r="BA33" s="636">
        <f>$AM$7/(MINUTE(AX33)/60+HOUR(AX33)+SECOND(AX33)/3600)</f>
        <v>21.822590422307538</v>
      </c>
      <c r="BB33" s="636">
        <f>$AM$7/(MINUTE(AZ33)/60+HOUR(AZ33)+SECOND(AZ33)/3600)</f>
        <v>20.251265704106505</v>
      </c>
      <c r="BC33" s="637">
        <f>AW33+"0:30"</f>
        <v>0.52694444444444444</v>
      </c>
      <c r="BD33" s="1095" t="str">
        <f>LEFT(BG33,2)</f>
        <v>13</v>
      </c>
      <c r="BE33" s="1095" t="str">
        <f>MID(BG33,3,2)</f>
        <v>31</v>
      </c>
      <c r="BF33" s="1095" t="str">
        <f>RIGHT(BG33,2)</f>
        <v>24</v>
      </c>
      <c r="BG33" s="1188">
        <v>133124</v>
      </c>
      <c r="BH33" s="683" t="str">
        <f>CONCATENATE(BD33&amp;":"&amp;BE33&amp;":"&amp;BF33)</f>
        <v>13:31:24</v>
      </c>
      <c r="BI33" s="1095" t="str">
        <f>LEFT(BL33,2)</f>
        <v>13</v>
      </c>
      <c r="BJ33" s="1095" t="str">
        <f>MID(BL33,3,2)</f>
        <v>38</v>
      </c>
      <c r="BK33" s="1095" t="str">
        <f>RIGHT(BL33,2)</f>
        <v>17</v>
      </c>
      <c r="BL33" s="1188">
        <v>133817</v>
      </c>
      <c r="BM33" s="683" t="str">
        <f>CONCATENATE(BI33&amp;":"&amp;BJ33&amp;":"&amp;BK33)</f>
        <v>13:38:17</v>
      </c>
      <c r="BN33" s="639">
        <f>BH33-BC33</f>
        <v>3.6527777777777826E-2</v>
      </c>
      <c r="BO33" s="641">
        <f>BM33-BH33</f>
        <v>4.7800925925924886E-3</v>
      </c>
      <c r="BP33" s="639">
        <f>BM33-BC33</f>
        <v>4.1307870370370314E-2</v>
      </c>
      <c r="BQ33" s="636">
        <f>$BC$7/(MINUTE(BN33)/60+HOUR(BN33)+SECOND(BN33)/3600)</f>
        <v>22.813688212927755</v>
      </c>
      <c r="BR33" s="636">
        <f>$BC$7/(MINUTE(BP33)/60+HOUR(BP33)+SECOND(BP33)/3600)</f>
        <v>20.173718128327263</v>
      </c>
      <c r="BS33" s="754"/>
      <c r="BT33" s="1113"/>
      <c r="BU33" s="1113"/>
      <c r="BV33" s="1113"/>
      <c r="BW33" s="1353"/>
      <c r="BX33" s="879"/>
      <c r="BY33" s="1113"/>
      <c r="BZ33" s="1113"/>
      <c r="CA33" s="1113"/>
      <c r="CB33" s="1353"/>
      <c r="CC33" s="879"/>
      <c r="CD33" s="756"/>
      <c r="CE33" s="698"/>
      <c r="CF33" s="756"/>
      <c r="CG33" s="682"/>
      <c r="CH33" s="682"/>
      <c r="CI33" s="637">
        <f>BM33+"0:40"</f>
        <v>0.59603009259259254</v>
      </c>
      <c r="CJ33" s="1095" t="str">
        <f>LEFT(CM33,2)</f>
        <v>14</v>
      </c>
      <c r="CK33" s="1095" t="str">
        <f>MID(CM33,3,2)</f>
        <v>57</v>
      </c>
      <c r="CL33" s="1095" t="str">
        <f>RIGHT(CM33,2)</f>
        <v>26</v>
      </c>
      <c r="CM33" s="1188">
        <v>145726</v>
      </c>
      <c r="CN33" s="683" t="str">
        <f>CONCATENATE(CJ33&amp;":"&amp;CK33&amp;":"&amp;CL33)</f>
        <v>14:57:26</v>
      </c>
      <c r="CO33" s="1095" t="str">
        <f>LEFT(CR33,2)</f>
        <v>15</v>
      </c>
      <c r="CP33" s="1095" t="str">
        <f>MID(CR33,3,2)</f>
        <v>04</v>
      </c>
      <c r="CQ33" s="1095" t="str">
        <f>RIGHT(CR33,2)</f>
        <v>43</v>
      </c>
      <c r="CR33" s="1188">
        <v>150443</v>
      </c>
      <c r="CS33" s="683" t="str">
        <f>CONCATENATE(CO33&amp;":"&amp;CP33&amp;":"&amp;CQ33)</f>
        <v>15:04:43</v>
      </c>
      <c r="CT33" s="639">
        <f>CN33-CI33</f>
        <v>2.7187500000000031E-2</v>
      </c>
      <c r="CU33" s="641">
        <f>CS33-CN33</f>
        <v>5.0578703703704209E-3</v>
      </c>
      <c r="CV33" s="639">
        <f>CS33-CN33+CT33</f>
        <v>3.2245370370370452E-2</v>
      </c>
      <c r="CW33" s="636">
        <f>$CI$3/(MINUTE(CT33)/60+HOUR(CT33)+SECOND(CT33)/3600)</f>
        <v>22.988505747126439</v>
      </c>
      <c r="CX33" s="636">
        <f>$CI$3/(MINUTE(CV33)/60+HOUR(CV33)+SECOND(CV33)/3600)</f>
        <v>19.382627422828428</v>
      </c>
      <c r="CY33" s="643">
        <f>$DB$31/(MINUTE(DB33)/60+HOUR(DB33)+SECOND(DB33)/3600)</f>
        <v>20.723400172695001</v>
      </c>
      <c r="CZ33" s="644"/>
      <c r="DA33" s="645">
        <f t="shared" ref="DA33:DA34" si="184">R33+AH33+AX33+BN33+CT33</f>
        <v>0.22645833333333337</v>
      </c>
      <c r="DB33" s="645">
        <f t="shared" ref="DB33:DB34" si="185">T33+AJ33+AZ33+BP33+CT33</f>
        <v>0.2412731481481481</v>
      </c>
      <c r="DC33" s="1189"/>
      <c r="DD33" s="646">
        <f>DD32</f>
        <v>120</v>
      </c>
      <c r="DE33" s="647">
        <f t="shared" si="177"/>
        <v>5.4350000000000005</v>
      </c>
      <c r="DF33" s="647">
        <f t="shared" si="177"/>
        <v>5.7905555555555557</v>
      </c>
      <c r="DG33" s="595">
        <f t="shared" ref="DG33:DG34" si="186">DG32-5</f>
        <v>195</v>
      </c>
      <c r="DH33" s="595">
        <f>-(SECOND(CN33-$CN$32)/60+MINUTE(CN33-$CN$32)+HOUR(CN33-$CN$32)*60)</f>
        <v>-4.5666666666666664</v>
      </c>
      <c r="DI33" s="648">
        <f t="shared" si="178"/>
        <v>310.43333333333334</v>
      </c>
      <c r="DJ33" s="648">
        <f t="shared" ref="DJ33" si="187">IF(CN33&gt;$DD$31,0,DI33)</f>
        <v>310.43333333333334</v>
      </c>
      <c r="DK33" s="648">
        <f>IF((S33&gt;$DM$7),0,DJ33)</f>
        <v>310.43333333333334</v>
      </c>
      <c r="DL33" s="648">
        <f>IF((AI33&gt;$DM$7),0,DJ33)</f>
        <v>310.43333333333334</v>
      </c>
      <c r="DM33" s="648">
        <f t="shared" si="179"/>
        <v>310.43333333333334</v>
      </c>
      <c r="DN33" s="648">
        <f t="shared" si="180"/>
        <v>310.43333333333334</v>
      </c>
      <c r="DO33" s="648">
        <f t="shared" si="181"/>
        <v>310.43333333333334</v>
      </c>
      <c r="DP33" s="648">
        <f t="shared" si="182"/>
        <v>310.43333333333334</v>
      </c>
      <c r="DQ33" s="649">
        <f t="shared" si="183"/>
        <v>310.43333333333334</v>
      </c>
    </row>
    <row r="34" spans="1:121" s="345" customFormat="1">
      <c r="A34" s="628">
        <f t="shared" ref="A34" si="188">A33+1</f>
        <v>3</v>
      </c>
      <c r="B34" s="629" t="s">
        <v>48</v>
      </c>
      <c r="C34" s="676">
        <v>8</v>
      </c>
      <c r="D34" s="677" t="s">
        <v>171</v>
      </c>
      <c r="E34" s="721" t="s">
        <v>5871</v>
      </c>
      <c r="F34" s="630"/>
      <c r="G34" s="632">
        <f>G33</f>
        <v>0.29166666666666669</v>
      </c>
      <c r="H34" s="1095" t="str">
        <f>LEFT(K34,2)</f>
        <v>08</v>
      </c>
      <c r="I34" s="1095" t="str">
        <f>MID(K34,3,2)</f>
        <v>31</v>
      </c>
      <c r="J34" s="1095" t="str">
        <f>RIGHT(K34,2)</f>
        <v>14</v>
      </c>
      <c r="K34" s="1193" t="s">
        <v>5872</v>
      </c>
      <c r="L34" s="683" t="str">
        <f>CONCATENATE(H34&amp;":"&amp;I34&amp;":"&amp;J34)</f>
        <v>08:31:14</v>
      </c>
      <c r="M34" s="1095" t="str">
        <f>LEFT(P34,2)</f>
        <v>08</v>
      </c>
      <c r="N34" s="1095" t="str">
        <f>MID(P34,3,2)</f>
        <v>33</v>
      </c>
      <c r="O34" s="1095" t="str">
        <f>RIGHT(P34,2)</f>
        <v>34</v>
      </c>
      <c r="P34" s="1193" t="s">
        <v>5873</v>
      </c>
      <c r="Q34" s="683" t="str">
        <f>CONCATENATE(M34&amp;":"&amp;N34&amp;":"&amp;O34)</f>
        <v>08:33:34</v>
      </c>
      <c r="R34" s="634">
        <f>L34-G34</f>
        <v>6.335648148148143E-2</v>
      </c>
      <c r="S34" s="641">
        <f>Q34-L34</f>
        <v>1.6203703703704386E-3</v>
      </c>
      <c r="T34" s="634">
        <f>Q34-L34+R34</f>
        <v>6.4976851851851869E-2</v>
      </c>
      <c r="U34" s="636">
        <f>$G$3/(MINUTE(R34)/60+HOUR(R34)+SECOND(R34)/3600)</f>
        <v>19.729630982827917</v>
      </c>
      <c r="V34" s="636">
        <f>$G$3/(MINUTE(T34)/60+HOUR(T34)+SECOND(T34)/3600)</f>
        <v>19.237620235126471</v>
      </c>
      <c r="W34" s="637">
        <f>Q34+"00:30"</f>
        <v>0.37747685185185187</v>
      </c>
      <c r="X34" s="1095" t="str">
        <f>LEFT(AA34,2)</f>
        <v>10</v>
      </c>
      <c r="Y34" s="1095" t="str">
        <f>MID(AA34,3,2)</f>
        <v>16</v>
      </c>
      <c r="Z34" s="1095" t="str">
        <f>RIGHT(AA34,2)</f>
        <v>53</v>
      </c>
      <c r="AA34" s="1193" t="s">
        <v>5874</v>
      </c>
      <c r="AB34" s="683" t="str">
        <f>CONCATENATE(X34&amp;":"&amp;Y34&amp;":"&amp;Z34)</f>
        <v>10:16:53</v>
      </c>
      <c r="AC34" s="1095" t="str">
        <f>LEFT(AF34,2)</f>
        <v>10</v>
      </c>
      <c r="AD34" s="1095" t="str">
        <f>MID(AF34,3,2)</f>
        <v>19</v>
      </c>
      <c r="AE34" s="1095" t="str">
        <f>RIGHT(AF34,2)</f>
        <v>36</v>
      </c>
      <c r="AF34" s="1193" t="s">
        <v>5875</v>
      </c>
      <c r="AG34" s="683" t="str">
        <f>CONCATENATE(AC34&amp;":"&amp;AD34&amp;":"&amp;AE34)</f>
        <v>10:19:36</v>
      </c>
      <c r="AH34" s="634">
        <f>AB34-W34</f>
        <v>5.0914351851851836E-2</v>
      </c>
      <c r="AI34" s="641">
        <f>AG34-AB34</f>
        <v>1.8865740740740544E-3</v>
      </c>
      <c r="AJ34" s="634">
        <f>AG34-AB34+AH34</f>
        <v>5.280092592592589E-2</v>
      </c>
      <c r="AK34" s="636">
        <f>$W$3/(MINUTE(AH34)/60+HOUR(AH34)+SECOND(AH34)/3600)</f>
        <v>20.459195271652646</v>
      </c>
      <c r="AL34" s="636">
        <f>$W$3/(MINUTE(AJ34)/60+HOUR(AJ34)+SECOND(AJ34)/3600)</f>
        <v>19.728189390618148</v>
      </c>
      <c r="AM34" s="637">
        <f>AG34+"0:30"</f>
        <v>0.45111111111111107</v>
      </c>
      <c r="AN34" s="1095" t="str">
        <f>LEFT(AQ34,2)</f>
        <v>12</v>
      </c>
      <c r="AO34" s="1095" t="str">
        <f>MID(AQ34,3,2)</f>
        <v>15</v>
      </c>
      <c r="AP34" s="1095" t="str">
        <f>RIGHT(AQ34,2)</f>
        <v>00</v>
      </c>
      <c r="AQ34" s="1188">
        <v>121500</v>
      </c>
      <c r="AR34" s="683" t="str">
        <f>CONCATENATE(AN34&amp;":"&amp;AO34&amp;":"&amp;AP34)</f>
        <v>12:15:00</v>
      </c>
      <c r="AS34" s="1095" t="str">
        <f>LEFT(AV34,2)</f>
        <v>12</v>
      </c>
      <c r="AT34" s="1095" t="str">
        <f>MID(AV34,3,2)</f>
        <v>20</v>
      </c>
      <c r="AU34" s="1095" t="str">
        <f>RIGHT(AV34,2)</f>
        <v>04</v>
      </c>
      <c r="AV34" s="1188">
        <v>122004</v>
      </c>
      <c r="AW34" s="683" t="str">
        <f>CONCATENATE(AS34&amp;":"&amp;AT34&amp;":"&amp;AU34)</f>
        <v>12:20:04</v>
      </c>
      <c r="AX34" s="634">
        <f>AR34-AM34</f>
        <v>5.9305555555555556E-2</v>
      </c>
      <c r="AY34" s="641">
        <f>AW34-AR34</f>
        <v>3.5185185185185874E-3</v>
      </c>
      <c r="AZ34" s="634">
        <f>AW34-AR34+AX34</f>
        <v>6.2824074074074143E-2</v>
      </c>
      <c r="BA34" s="636">
        <f>$AM$7/(MINUTE(AX34)/60+HOUR(AX34)+SECOND(AX34)/3600)</f>
        <v>21.07728337236534</v>
      </c>
      <c r="BB34" s="636">
        <f>$AM$7/(MINUTE(AZ34)/60+HOUR(AZ34)+SECOND(AZ34)/3600)</f>
        <v>19.89683124539425</v>
      </c>
      <c r="BC34" s="637">
        <f>AW34+"0:30"</f>
        <v>0.53476851851851859</v>
      </c>
      <c r="BD34" s="1095" t="str">
        <f>LEFT(BG34,2)</f>
        <v>13</v>
      </c>
      <c r="BE34" s="1095" t="str">
        <f>MID(BG34,3,2)</f>
        <v>47</v>
      </c>
      <c r="BF34" s="1095" t="str">
        <f>RIGHT(BG34,2)</f>
        <v>00</v>
      </c>
      <c r="BG34" s="1188">
        <v>134700</v>
      </c>
      <c r="BH34" s="683" t="str">
        <f>CONCATENATE(BD34&amp;":"&amp;BE34&amp;":"&amp;BF34)</f>
        <v>13:47:00</v>
      </c>
      <c r="BI34" s="1095" t="str">
        <f>LEFT(BL34,2)</f>
        <v>13</v>
      </c>
      <c r="BJ34" s="1095" t="str">
        <f>MID(BL34,3,2)</f>
        <v>50</v>
      </c>
      <c r="BK34" s="1095" t="str">
        <f>RIGHT(BL34,2)</f>
        <v>55</v>
      </c>
      <c r="BL34" s="1188">
        <v>135055</v>
      </c>
      <c r="BM34" s="683" t="str">
        <f>CONCATENATE(BI34&amp;":"&amp;BJ34&amp;":"&amp;BK34)</f>
        <v>13:50:55</v>
      </c>
      <c r="BN34" s="639">
        <f>BH34-BC34</f>
        <v>3.9537037037036926E-2</v>
      </c>
      <c r="BO34" s="641">
        <f>BM34-BH34</f>
        <v>2.7199074074074625E-3</v>
      </c>
      <c r="BP34" s="639">
        <f>BM34-BC34</f>
        <v>4.2256944444444389E-2</v>
      </c>
      <c r="BQ34" s="636">
        <f>$BC$7/(MINUTE(BN34)/60+HOUR(BN34)+SECOND(BN34)/3600)</f>
        <v>21.07728337236534</v>
      </c>
      <c r="BR34" s="636">
        <f>$BC$7/(MINUTE(BP34)/60+HOUR(BP34)+SECOND(BP34)/3600)</f>
        <v>19.72062448644207</v>
      </c>
      <c r="BS34" s="754"/>
      <c r="BT34" s="1113"/>
      <c r="BU34" s="1113"/>
      <c r="BV34" s="1113"/>
      <c r="BW34" s="1353"/>
      <c r="BX34" s="879"/>
      <c r="BY34" s="1113"/>
      <c r="BZ34" s="1113"/>
      <c r="CA34" s="1113"/>
      <c r="CB34" s="1353"/>
      <c r="CC34" s="879"/>
      <c r="CD34" s="756"/>
      <c r="CE34" s="698"/>
      <c r="CF34" s="756"/>
      <c r="CG34" s="682"/>
      <c r="CH34" s="682"/>
      <c r="CI34" s="637">
        <f>BM34+"0:40"</f>
        <v>0.60480324074074077</v>
      </c>
      <c r="CJ34" s="1095" t="str">
        <f>LEFT(CM34,2)</f>
        <v>15</v>
      </c>
      <c r="CK34" s="1095" t="str">
        <f>MID(CM34,3,2)</f>
        <v>21</v>
      </c>
      <c r="CL34" s="1095" t="str">
        <f>RIGHT(CM34,2)</f>
        <v>03</v>
      </c>
      <c r="CM34" s="1188">
        <v>152103</v>
      </c>
      <c r="CN34" s="683" t="str">
        <f>CONCATENATE(CJ34&amp;":"&amp;CK34&amp;":"&amp;CL34)</f>
        <v>15:21:03</v>
      </c>
      <c r="CO34" s="1095" t="str">
        <f>LEFT(CR34,2)</f>
        <v>15</v>
      </c>
      <c r="CP34" s="1095" t="str">
        <f>MID(CR34,3,2)</f>
        <v>28</v>
      </c>
      <c r="CQ34" s="1095" t="str">
        <f>RIGHT(CR34,2)</f>
        <v>06</v>
      </c>
      <c r="CR34" s="1188">
        <v>152806</v>
      </c>
      <c r="CS34" s="683" t="str">
        <f>CONCATENATE(CO34&amp;":"&amp;CP34&amp;":"&amp;CQ34)</f>
        <v>15:28:06</v>
      </c>
      <c r="CT34" s="639">
        <f>CN34-CI34</f>
        <v>3.4814814814814854E-2</v>
      </c>
      <c r="CU34" s="641">
        <f>CS34-CN34</f>
        <v>4.8958333333333215E-3</v>
      </c>
      <c r="CV34" s="639">
        <f>CS34-CN34+CT34</f>
        <v>3.9710648148148175E-2</v>
      </c>
      <c r="CW34" s="636">
        <f>$CI$3/(MINUTE(CT34)/60+HOUR(CT34)+SECOND(CT34)/3600)</f>
        <v>17.952127659574465</v>
      </c>
      <c r="CX34" s="636">
        <f>$CI$3/(MINUTE(CV34)/60+HOUR(CV34)+SECOND(CV34)/3600)</f>
        <v>15.738851646750218</v>
      </c>
      <c r="CY34" s="643">
        <f>$DB$31/(MINUTE(DB34)/60+HOUR(DB34)+SECOND(DB34)/3600)</f>
        <v>19.404392938957013</v>
      </c>
      <c r="CZ34" s="644"/>
      <c r="DA34" s="645">
        <f t="shared" si="184"/>
        <v>0.2479282407407406</v>
      </c>
      <c r="DB34" s="645">
        <f t="shared" si="185"/>
        <v>0.25767361111111114</v>
      </c>
      <c r="DC34" s="1189"/>
      <c r="DD34" s="646">
        <f t="shared" ref="DD34" si="189">DD33</f>
        <v>120</v>
      </c>
      <c r="DE34" s="647">
        <f t="shared" ref="DE34" si="190">MINUTE(DA34)/60+HOUR(DA34)+SECOND(DA34)/3600</f>
        <v>5.950277777777778</v>
      </c>
      <c r="DF34" s="647">
        <f t="shared" ref="DF34" si="191">MINUTE(DB34)/60+HOUR(DB34)+SECOND(DB34)/3600</f>
        <v>6.184166666666667</v>
      </c>
      <c r="DG34" s="595">
        <f t="shared" si="186"/>
        <v>190</v>
      </c>
      <c r="DH34" s="595">
        <f t="shared" ref="DH34" si="192">-(SECOND(CN34-$CN$32)/60+MINUTE(CN34-$CN$32)+HOUR(CN34-$CN$32)*60)</f>
        <v>-28.183333333333334</v>
      </c>
      <c r="DI34" s="648">
        <f t="shared" ref="DI34" si="193">IF((DD34+DG34+DH34)&lt;DD34,DD34,DD34+DG34+DH34)</f>
        <v>281.81666666666666</v>
      </c>
      <c r="DJ34" s="648">
        <f t="shared" ref="DJ34" si="194">IF(CN34&gt;$DD$31,0,DI34)</f>
        <v>281.81666666666666</v>
      </c>
      <c r="DK34" s="648">
        <f t="shared" ref="DK34" si="195">IF((S34&gt;$DM$7),0,DJ34)</f>
        <v>281.81666666666666</v>
      </c>
      <c r="DL34" s="648">
        <f t="shared" ref="DL34" si="196">IF((AI34&gt;$DM$7),0,DJ34)</f>
        <v>281.81666666666666</v>
      </c>
      <c r="DM34" s="648">
        <f t="shared" ref="DM34" si="197">IF((AY34&gt;$DM$7),0,DJ34)</f>
        <v>281.81666666666666</v>
      </c>
      <c r="DN34" s="648">
        <f t="shared" ref="DN34" si="198">IF((BO34&gt;$DM$7),0,DJ34)</f>
        <v>281.81666666666666</v>
      </c>
      <c r="DO34" s="648">
        <f t="shared" ref="DO34" si="199">IF((CE34&gt;$DM$7),0,DJ34)</f>
        <v>281.81666666666666</v>
      </c>
      <c r="DP34" s="648">
        <f t="shared" ref="DP34" si="200">IF((CU34&gt;$DL$7),0,DJ34)</f>
        <v>281.81666666666666</v>
      </c>
      <c r="DQ34" s="649">
        <f t="shared" ref="DQ34" si="201">DK34*DL34*DM34*DN34*DO34*DP34/DK34/DL34/DM34/DO34/DP34</f>
        <v>281.81666666666666</v>
      </c>
    </row>
    <row r="35" spans="1:121">
      <c r="A35" s="730" t="s">
        <v>0</v>
      </c>
      <c r="B35" s="731">
        <v>80</v>
      </c>
      <c r="C35" s="1649" t="s">
        <v>49</v>
      </c>
      <c r="D35" s="1650"/>
      <c r="E35" s="1650"/>
      <c r="F35" s="1651"/>
      <c r="G35" s="733" t="s">
        <v>0</v>
      </c>
      <c r="H35" s="733"/>
      <c r="I35" s="733"/>
      <c r="J35" s="733"/>
      <c r="K35" s="738"/>
      <c r="L35" s="734"/>
      <c r="M35" s="734"/>
      <c r="N35" s="734"/>
      <c r="O35" s="734"/>
      <c r="P35" s="734"/>
      <c r="Q35" s="734"/>
      <c r="R35" s="735"/>
      <c r="S35" s="736"/>
      <c r="T35" s="735" t="s">
        <v>0</v>
      </c>
      <c r="U35" s="735" t="s">
        <v>0</v>
      </c>
      <c r="V35" s="735" t="s">
        <v>0</v>
      </c>
      <c r="W35" s="737"/>
      <c r="X35" s="733" t="s">
        <v>0</v>
      </c>
      <c r="Y35" s="733" t="s">
        <v>0</v>
      </c>
      <c r="Z35" s="733" t="s">
        <v>0</v>
      </c>
      <c r="AA35" s="738"/>
      <c r="AB35" s="733" t="s">
        <v>0</v>
      </c>
      <c r="AC35" s="733" t="s">
        <v>0</v>
      </c>
      <c r="AD35" s="733" t="s">
        <v>0</v>
      </c>
      <c r="AE35" s="733" t="s">
        <v>0</v>
      </c>
      <c r="AF35" s="738"/>
      <c r="AG35" s="733" t="s">
        <v>0</v>
      </c>
      <c r="AH35" s="733" t="s">
        <v>0</v>
      </c>
      <c r="AI35" s="733" t="s">
        <v>0</v>
      </c>
      <c r="AJ35" s="733" t="s">
        <v>0</v>
      </c>
      <c r="AK35" s="733" t="s">
        <v>0</v>
      </c>
      <c r="AL35" s="733" t="s">
        <v>0</v>
      </c>
      <c r="AM35" s="733" t="s">
        <v>0</v>
      </c>
      <c r="AN35" s="733" t="s">
        <v>0</v>
      </c>
      <c r="AO35" s="733" t="s">
        <v>0</v>
      </c>
      <c r="AP35" s="733" t="s">
        <v>0</v>
      </c>
      <c r="AQ35" s="733"/>
      <c r="AR35" s="733" t="s">
        <v>0</v>
      </c>
      <c r="AS35" s="733" t="s">
        <v>0</v>
      </c>
      <c r="AT35" s="733" t="s">
        <v>0</v>
      </c>
      <c r="AU35" s="733" t="s">
        <v>0</v>
      </c>
      <c r="AV35" s="733"/>
      <c r="AW35" s="733" t="s">
        <v>0</v>
      </c>
      <c r="AX35" s="733" t="s">
        <v>0</v>
      </c>
      <c r="AY35" s="746" t="s">
        <v>0</v>
      </c>
      <c r="AZ35" s="733" t="s">
        <v>0</v>
      </c>
      <c r="BA35" s="733" t="s">
        <v>0</v>
      </c>
      <c r="BB35" s="733" t="s">
        <v>0</v>
      </c>
      <c r="BC35" s="733" t="s">
        <v>0</v>
      </c>
      <c r="BD35" s="733" t="s">
        <v>0</v>
      </c>
      <c r="BE35" s="733" t="s">
        <v>0</v>
      </c>
      <c r="BF35" s="733" t="s">
        <v>0</v>
      </c>
      <c r="BG35" s="733"/>
      <c r="BH35" s="733" t="s">
        <v>0</v>
      </c>
      <c r="BI35" s="733" t="s">
        <v>0</v>
      </c>
      <c r="BJ35" s="733" t="s">
        <v>0</v>
      </c>
      <c r="BK35" s="733" t="s">
        <v>0</v>
      </c>
      <c r="BL35" s="733"/>
      <c r="BM35" s="733" t="s">
        <v>0</v>
      </c>
      <c r="BN35" s="733" t="s">
        <v>0</v>
      </c>
      <c r="BO35" s="746" t="s">
        <v>0</v>
      </c>
      <c r="BP35" s="733" t="s">
        <v>0</v>
      </c>
      <c r="BQ35" s="733" t="s">
        <v>0</v>
      </c>
      <c r="BR35" s="733" t="s">
        <v>0</v>
      </c>
      <c r="BS35" s="733" t="s">
        <v>0</v>
      </c>
      <c r="BT35" s="733" t="s">
        <v>0</v>
      </c>
      <c r="BU35" s="733" t="s">
        <v>0</v>
      </c>
      <c r="BV35" s="733" t="s">
        <v>0</v>
      </c>
      <c r="BW35" s="733" t="s">
        <v>0</v>
      </c>
      <c r="BX35" s="733" t="s">
        <v>0</v>
      </c>
      <c r="BY35" s="733" t="s">
        <v>0</v>
      </c>
      <c r="BZ35" s="733" t="s">
        <v>0</v>
      </c>
      <c r="CA35" s="733" t="s">
        <v>0</v>
      </c>
      <c r="CB35" s="733" t="s">
        <v>0</v>
      </c>
      <c r="CC35" s="733" t="s">
        <v>0</v>
      </c>
      <c r="CD35" s="733" t="s">
        <v>0</v>
      </c>
      <c r="CE35" s="733" t="s">
        <v>0</v>
      </c>
      <c r="CF35" s="733" t="s">
        <v>0</v>
      </c>
      <c r="CG35" s="733" t="s">
        <v>0</v>
      </c>
      <c r="CH35" s="733" t="s">
        <v>0</v>
      </c>
      <c r="CI35" s="733" t="s">
        <v>0</v>
      </c>
      <c r="CJ35" s="733" t="s">
        <v>0</v>
      </c>
      <c r="CK35" s="733" t="s">
        <v>0</v>
      </c>
      <c r="CL35" s="733" t="s">
        <v>0</v>
      </c>
      <c r="CM35" s="733"/>
      <c r="CN35" s="733" t="s">
        <v>0</v>
      </c>
      <c r="CO35" s="733" t="s">
        <v>0</v>
      </c>
      <c r="CP35" s="733" t="s">
        <v>0</v>
      </c>
      <c r="CQ35" s="733" t="s">
        <v>0</v>
      </c>
      <c r="CR35" s="733"/>
      <c r="CS35" s="733" t="s">
        <v>0</v>
      </c>
      <c r="CT35" s="733" t="s">
        <v>0</v>
      </c>
      <c r="CU35" s="733" t="s">
        <v>0</v>
      </c>
      <c r="CV35" s="733" t="s">
        <v>0</v>
      </c>
      <c r="CW35" s="733" t="s">
        <v>0</v>
      </c>
      <c r="CX35" s="733" t="s">
        <v>0</v>
      </c>
      <c r="CY35" s="733" t="s">
        <v>0</v>
      </c>
      <c r="CZ35" s="731"/>
      <c r="DA35" s="741" t="s">
        <v>0</v>
      </c>
      <c r="DB35" s="731">
        <v>80</v>
      </c>
      <c r="DC35" s="1189"/>
      <c r="DD35" s="1371" t="s">
        <v>5596</v>
      </c>
      <c r="DE35" s="737"/>
      <c r="DF35" s="748"/>
      <c r="DG35" s="748"/>
      <c r="DH35" s="748"/>
      <c r="DI35" s="748"/>
      <c r="DJ35" s="748"/>
      <c r="DK35" s="748"/>
      <c r="DL35" s="748"/>
      <c r="DM35" s="748"/>
      <c r="DN35" s="748"/>
      <c r="DO35" s="748"/>
      <c r="DP35" s="748"/>
      <c r="DQ35" s="749"/>
    </row>
    <row r="36" spans="1:121" s="345" customFormat="1">
      <c r="A36" s="628">
        <v>1</v>
      </c>
      <c r="B36" s="629">
        <v>80</v>
      </c>
      <c r="C36" s="751">
        <v>149</v>
      </c>
      <c r="D36" s="1144" t="s">
        <v>4340</v>
      </c>
      <c r="E36" s="1144" t="s">
        <v>5998</v>
      </c>
      <c r="F36" s="726"/>
      <c r="G36" s="632">
        <f>G51</f>
        <v>0.35416666666666669</v>
      </c>
      <c r="H36" s="1095" t="str">
        <f t="shared" ref="H36:H47" si="202">LEFT(K36,2)</f>
        <v>09</v>
      </c>
      <c r="I36" s="1095" t="str">
        <f t="shared" ref="I36:I47" si="203">MID(K36,3,2)</f>
        <v>56</v>
      </c>
      <c r="J36" s="1095" t="str">
        <f t="shared" ref="J36:J47" si="204">RIGHT(K36,2)</f>
        <v>35</v>
      </c>
      <c r="K36" s="1193" t="s">
        <v>6000</v>
      </c>
      <c r="L36" s="683" t="str">
        <f t="shared" ref="L36:L47" si="205">CONCATENATE(H36&amp;":"&amp;I36&amp;":"&amp;J36)</f>
        <v>09:56:35</v>
      </c>
      <c r="M36" s="1095" t="str">
        <f t="shared" ref="M36:M47" si="206">LEFT(P36,2)</f>
        <v>10</v>
      </c>
      <c r="N36" s="1095" t="str">
        <f t="shared" ref="N36:N47" si="207">MID(P36,3,2)</f>
        <v>00</v>
      </c>
      <c r="O36" s="1095" t="str">
        <f t="shared" ref="O36:O47" si="208">RIGHT(P36,2)</f>
        <v>58</v>
      </c>
      <c r="P36" s="1193" t="s">
        <v>5999</v>
      </c>
      <c r="Q36" s="683" t="str">
        <f t="shared" ref="Q36:Q47" si="209">CONCATENATE(M36&amp;":"&amp;N36&amp;":"&amp;O36)</f>
        <v>10:00:58</v>
      </c>
      <c r="R36" s="634">
        <f>L36-G36</f>
        <v>6.0127314814814814E-2</v>
      </c>
      <c r="S36" s="641">
        <f t="shared" ref="S36:S47" si="210">Q36-L36</f>
        <v>3.0439814814814947E-3</v>
      </c>
      <c r="T36" s="634">
        <f t="shared" ref="T36:T47" si="211">Q36-L36+R36</f>
        <v>6.3171296296296309E-2</v>
      </c>
      <c r="U36" s="636">
        <f t="shared" ref="U36:U47" si="212">$G$3/(MINUTE(R36)/60+HOUR(R36)+SECOND(R36)/3600)</f>
        <v>20.789220404234843</v>
      </c>
      <c r="V36" s="636">
        <f t="shared" ref="V36:V47" si="213">$G$3/(MINUTE(T36)/60+HOUR(T36)+SECOND(T36)/3600)</f>
        <v>19.78746793697325</v>
      </c>
      <c r="W36" s="1502"/>
      <c r="X36" s="1197"/>
      <c r="Y36" s="1197"/>
      <c r="Z36" s="1197"/>
      <c r="AA36" s="1305"/>
      <c r="AB36" s="1503"/>
      <c r="AC36" s="1197"/>
      <c r="AD36" s="1197"/>
      <c r="AE36" s="1197"/>
      <c r="AF36" s="1305"/>
      <c r="AG36" s="1503"/>
      <c r="AH36" s="493"/>
      <c r="AI36" s="1504"/>
      <c r="AJ36" s="493"/>
      <c r="AK36" s="495"/>
      <c r="AL36" s="495"/>
      <c r="AM36" s="1094">
        <f t="shared" ref="AM36:AM47" si="214">Q36+"00:30"</f>
        <v>0.43817129629629631</v>
      </c>
      <c r="AN36" s="1095" t="str">
        <f t="shared" ref="AN36:AN47" si="215">LEFT(AQ36,2)</f>
        <v>11</v>
      </c>
      <c r="AO36" s="1095" t="str">
        <f t="shared" ref="AO36:AO47" si="216">MID(AQ36,3,2)</f>
        <v>56</v>
      </c>
      <c r="AP36" s="1095" t="str">
        <f t="shared" ref="AP36:AP47" si="217">RIGHT(AQ36,2)</f>
        <v>01</v>
      </c>
      <c r="AQ36" s="1193" t="s">
        <v>6001</v>
      </c>
      <c r="AR36" s="683" t="str">
        <f t="shared" ref="AR36:AR47" si="218">CONCATENATE(AN36&amp;":"&amp;AO36&amp;":"&amp;AP36)</f>
        <v>11:56:01</v>
      </c>
      <c r="AS36" s="1095" t="str">
        <f t="shared" ref="AS36:AS47" si="219">LEFT(AV36,2)</f>
        <v>12</v>
      </c>
      <c r="AT36" s="1095" t="str">
        <f t="shared" ref="AT36:AT47" si="220">MID(AV36,3,2)</f>
        <v>04</v>
      </c>
      <c r="AU36" s="1095" t="str">
        <f t="shared" ref="AU36:AU47" si="221">RIGHT(AV36,2)</f>
        <v>32</v>
      </c>
      <c r="AV36" s="1193" t="s">
        <v>6002</v>
      </c>
      <c r="AW36" s="683" t="str">
        <f t="shared" ref="AW36:AW47" si="222">CONCATENATE(AS36&amp;":"&amp;AT36&amp;":"&amp;AU36)</f>
        <v>12:04:32</v>
      </c>
      <c r="AX36" s="1097">
        <f t="shared" ref="AX36:AX47" si="223">AR36-AM36</f>
        <v>5.9062499999999962E-2</v>
      </c>
      <c r="AY36" s="1098">
        <f t="shared" ref="AY36:AY47" si="224">AW36-AR36</f>
        <v>5.9143518518518512E-3</v>
      </c>
      <c r="AZ36" s="1097">
        <f t="shared" ref="AZ36:AZ47" si="225">AW36-AR36+AX36</f>
        <v>6.4976851851851813E-2</v>
      </c>
      <c r="BA36" s="636">
        <f t="shared" ref="BA36:BA47" si="226">$AM$7/(MINUTE(AX36)/60+HOUR(AX36)+SECOND(AX36)/3600)</f>
        <v>21.164021164021165</v>
      </c>
      <c r="BB36" s="636">
        <f t="shared" ref="BB36:BB47" si="227">$AM$7/(MINUTE(AZ36)/60+HOUR(AZ36)+SECOND(AZ36)/3600)</f>
        <v>19.237620235126471</v>
      </c>
      <c r="BC36" s="1099">
        <f t="shared" ref="BC36:BC47" si="228">AW36+"0:40"</f>
        <v>0.53092592592592591</v>
      </c>
      <c r="BD36" s="1095" t="str">
        <f t="shared" ref="BD36:BD47" si="229">LEFT(BG36,2)</f>
        <v>13</v>
      </c>
      <c r="BE36" s="1095" t="str">
        <f t="shared" ref="BE36:BE47" si="230">MID(BG36,3,2)</f>
        <v>42</v>
      </c>
      <c r="BF36" s="1095" t="str">
        <f t="shared" ref="BF36:BF47" si="231">RIGHT(BG36,2)</f>
        <v>39</v>
      </c>
      <c r="BG36" s="1193" t="s">
        <v>6003</v>
      </c>
      <c r="BH36" s="633" t="str">
        <f t="shared" ref="BH36:BH47" si="232">CONCATENATE(BD36&amp;":"&amp;BE36&amp;":"&amp;BF36)</f>
        <v>13:42:39</v>
      </c>
      <c r="BI36" s="1095" t="str">
        <f t="shared" ref="BI36:BI47" si="233">LEFT(BL36,2)</f>
        <v>13</v>
      </c>
      <c r="BJ36" s="1095" t="str">
        <f t="shared" ref="BJ36:BJ47" si="234">MID(BL36,3,2)</f>
        <v>52</v>
      </c>
      <c r="BK36" s="1095" t="str">
        <f t="shared" ref="BK36:BK47" si="235">RIGHT(BL36,2)</f>
        <v>29</v>
      </c>
      <c r="BL36" s="1193" t="s">
        <v>6004</v>
      </c>
      <c r="BM36" s="633" t="str">
        <f t="shared" ref="BM36:BM47" si="236">CONCATENATE(BI36&amp;":"&amp;BJ36&amp;":"&amp;BK36)</f>
        <v>13:52:29</v>
      </c>
      <c r="BN36" s="1097">
        <f t="shared" ref="BN36:BN47" si="237">BH36-BC36</f>
        <v>4.0358796296296351E-2</v>
      </c>
      <c r="BO36" s="1098">
        <f t="shared" ref="BO36:BO47" si="238">BM36-BH36</f>
        <v>6.8287037037036979E-3</v>
      </c>
      <c r="BP36" s="1097">
        <f t="shared" ref="BP36:BP47" si="239">BM36-BH36+BN36</f>
        <v>4.7187500000000049E-2</v>
      </c>
      <c r="BQ36" s="636">
        <f t="shared" ref="BQ36:BQ47" si="240">$BC$7/(MINUTE(BN36)/60+HOUR(BN36)+SECOND(BN36)/3600)</f>
        <v>20.648121594493833</v>
      </c>
      <c r="BR36" s="636">
        <f t="shared" ref="BR36:BR47" si="241">$BC$7/(MINUTE(BP36)/60+HOUR(BP36)+SECOND(BP36)/3600)</f>
        <v>17.660044150110373</v>
      </c>
      <c r="BS36" s="1113"/>
      <c r="BT36" s="1113"/>
      <c r="BU36" s="1113"/>
      <c r="BV36" s="1113"/>
      <c r="BW36" s="1354"/>
      <c r="BX36" s="879"/>
      <c r="BY36" s="1113"/>
      <c r="BZ36" s="1113"/>
      <c r="CA36" s="1113"/>
      <c r="CB36" s="1354"/>
      <c r="CC36" s="879"/>
      <c r="CD36" s="1115"/>
      <c r="CE36" s="1124"/>
      <c r="CF36" s="1115"/>
      <c r="CG36" s="682"/>
      <c r="CH36" s="682"/>
      <c r="CI36" s="1113"/>
      <c r="CJ36" s="1113"/>
      <c r="CK36" s="1113"/>
      <c r="CL36" s="1113"/>
      <c r="CM36" s="1354"/>
      <c r="CN36" s="879"/>
      <c r="CO36" s="1113"/>
      <c r="CP36" s="1113"/>
      <c r="CQ36" s="1113"/>
      <c r="CR36" s="1354"/>
      <c r="CS36" s="879"/>
      <c r="CT36" s="756"/>
      <c r="CU36" s="698"/>
      <c r="CV36" s="756"/>
      <c r="CW36" s="682"/>
      <c r="CX36" s="682"/>
      <c r="CY36" s="1490">
        <f t="shared" ref="CY36:CY47" si="242">$DB$35/(MINUTE(DB36)/60+HOUR(DB36)+SECOND(DB36)/3600)</f>
        <v>19.781578405110242</v>
      </c>
      <c r="CZ36" s="644"/>
      <c r="DA36" s="645">
        <f>R36+AX36+BN36</f>
        <v>0.15954861111111113</v>
      </c>
      <c r="DB36" s="645">
        <f>T36+AZ36+BN36</f>
        <v>0.16850694444444447</v>
      </c>
      <c r="DC36" s="1189"/>
      <c r="DD36" s="646">
        <v>80</v>
      </c>
      <c r="DE36" s="647">
        <f t="shared" ref="DE36:DF38" si="243">MINUTE(DA36)/60+HOUR(DA36)+SECOND(DA36)/3600</f>
        <v>3.8291666666666666</v>
      </c>
      <c r="DF36" s="647">
        <f t="shared" si="243"/>
        <v>4.0441666666666665</v>
      </c>
      <c r="DG36" s="595">
        <v>200</v>
      </c>
      <c r="DH36" s="595">
        <f>-(SECOND(BH36-$BH$36)/60+MINUTE(BH36-$BH$36)+HOUR(BH36-$BH$36)*60)</f>
        <v>0</v>
      </c>
      <c r="DI36" s="648">
        <f>IF((DD36+DG36+DH36)&lt;DD36,DD36,DD36+DG36+DH36)</f>
        <v>280</v>
      </c>
      <c r="DJ36" s="648">
        <f t="shared" ref="DJ36:DJ39" si="244">IF(CN36&gt;$DD$35,0,DI36)</f>
        <v>280</v>
      </c>
      <c r="DK36" s="648">
        <f>IF((S36&gt;$DM$7),0,DJ36)</f>
        <v>280</v>
      </c>
      <c r="DL36" s="648">
        <f>IF((AI36&gt;$DM$7),0,DJ36)</f>
        <v>280</v>
      </c>
      <c r="DM36" s="648">
        <f>IF((AY36&gt;$DM$7),0,DJ36)</f>
        <v>280</v>
      </c>
      <c r="DN36" s="648">
        <f>IF((BO36&gt;$DM$7),0,DJ36)</f>
        <v>280</v>
      </c>
      <c r="DO36" s="648">
        <f t="shared" si="181"/>
        <v>280</v>
      </c>
      <c r="DP36" s="648">
        <f t="shared" si="182"/>
        <v>280</v>
      </c>
      <c r="DQ36" s="649">
        <f>DK36*DL36*DM36*DN36*DO36*DP36/DK36/DL36/DM36/DO36/DP36</f>
        <v>280</v>
      </c>
    </row>
    <row r="37" spans="1:121" s="345" customFormat="1">
      <c r="A37" s="628">
        <f>A36+1</f>
        <v>2</v>
      </c>
      <c r="B37" s="750" t="s">
        <v>5952</v>
      </c>
      <c r="C37" s="751">
        <v>154</v>
      </c>
      <c r="D37" s="1144" t="s">
        <v>4283</v>
      </c>
      <c r="E37" s="1144" t="s">
        <v>216</v>
      </c>
      <c r="F37" s="751"/>
      <c r="G37" s="632">
        <v>0.35416666666666669</v>
      </c>
      <c r="H37" s="1095" t="str">
        <f t="shared" si="202"/>
        <v>09</v>
      </c>
      <c r="I37" s="1095" t="str">
        <f t="shared" si="203"/>
        <v>57</v>
      </c>
      <c r="J37" s="1095" t="str">
        <f t="shared" si="204"/>
        <v>03</v>
      </c>
      <c r="K37" s="1193" t="s">
        <v>5965</v>
      </c>
      <c r="L37" s="683" t="str">
        <f t="shared" si="205"/>
        <v>09:57:03</v>
      </c>
      <c r="M37" s="1095" t="str">
        <f t="shared" si="206"/>
        <v>10</v>
      </c>
      <c r="N37" s="1095" t="str">
        <f t="shared" si="207"/>
        <v>00</v>
      </c>
      <c r="O37" s="1095" t="str">
        <f t="shared" si="208"/>
        <v>39</v>
      </c>
      <c r="P37" s="1193" t="s">
        <v>5966</v>
      </c>
      <c r="Q37" s="683" t="str">
        <f t="shared" si="209"/>
        <v>10:00:39</v>
      </c>
      <c r="R37" s="634">
        <f>L37-G37</f>
        <v>6.0451388888888902E-2</v>
      </c>
      <c r="S37" s="641">
        <f t="shared" si="210"/>
        <v>2.5000000000000022E-3</v>
      </c>
      <c r="T37" s="634">
        <f t="shared" si="211"/>
        <v>6.2951388888888904E-2</v>
      </c>
      <c r="U37" s="636">
        <f t="shared" si="212"/>
        <v>20.67777139574957</v>
      </c>
      <c r="V37" s="636">
        <f t="shared" si="213"/>
        <v>19.856591285162715</v>
      </c>
      <c r="AA37" s="1483"/>
      <c r="AF37" s="1483"/>
      <c r="AK37" s="495"/>
      <c r="AL37" s="495"/>
      <c r="AM37" s="1094">
        <f t="shared" si="214"/>
        <v>0.4379513888888889</v>
      </c>
      <c r="AN37" s="1095" t="str">
        <f t="shared" si="215"/>
        <v>11</v>
      </c>
      <c r="AO37" s="1095" t="str">
        <f t="shared" si="216"/>
        <v>56</v>
      </c>
      <c r="AP37" s="1095" t="str">
        <f t="shared" si="217"/>
        <v>13</v>
      </c>
      <c r="AQ37" s="1193" t="s">
        <v>5967</v>
      </c>
      <c r="AR37" s="683" t="str">
        <f t="shared" si="218"/>
        <v>11:56:13</v>
      </c>
      <c r="AS37" s="1095" t="str">
        <f t="shared" si="219"/>
        <v>12</v>
      </c>
      <c r="AT37" s="1095" t="str">
        <f t="shared" si="220"/>
        <v>00</v>
      </c>
      <c r="AU37" s="1095" t="str">
        <f t="shared" si="221"/>
        <v>53</v>
      </c>
      <c r="AV37" s="1193" t="s">
        <v>5968</v>
      </c>
      <c r="AW37" s="683" t="str">
        <f t="shared" si="222"/>
        <v>12:00:53</v>
      </c>
      <c r="AX37" s="1097">
        <f t="shared" si="223"/>
        <v>5.9421296296296278E-2</v>
      </c>
      <c r="AY37" s="1098">
        <f t="shared" si="224"/>
        <v>3.2407407407407662E-3</v>
      </c>
      <c r="AZ37" s="1097">
        <f t="shared" si="225"/>
        <v>6.2662037037037044E-2</v>
      </c>
      <c r="BA37" s="636">
        <f t="shared" si="226"/>
        <v>21.036229061160888</v>
      </c>
      <c r="BB37" s="636">
        <f t="shared" si="227"/>
        <v>19.94828223125231</v>
      </c>
      <c r="BC37" s="1099">
        <f t="shared" si="228"/>
        <v>0.52839120370370374</v>
      </c>
      <c r="BD37" s="1095" t="str">
        <f t="shared" si="229"/>
        <v>13</v>
      </c>
      <c r="BE37" s="1095" t="str">
        <f t="shared" si="230"/>
        <v>43</v>
      </c>
      <c r="BF37" s="1095" t="str">
        <f t="shared" si="231"/>
        <v>37</v>
      </c>
      <c r="BG37" s="1193" t="s">
        <v>5969</v>
      </c>
      <c r="BH37" s="683" t="str">
        <f t="shared" si="232"/>
        <v>13:43:37</v>
      </c>
      <c r="BI37" s="1095" t="str">
        <f t="shared" si="233"/>
        <v>13</v>
      </c>
      <c r="BJ37" s="1095" t="str">
        <f t="shared" si="234"/>
        <v>50</v>
      </c>
      <c r="BK37" s="1095" t="str">
        <f t="shared" si="235"/>
        <v>27</v>
      </c>
      <c r="BL37" s="1193" t="s">
        <v>5970</v>
      </c>
      <c r="BM37" s="683" t="str">
        <f t="shared" si="236"/>
        <v>13:50:27</v>
      </c>
      <c r="BN37" s="1097">
        <f t="shared" si="237"/>
        <v>4.3564814814814778E-2</v>
      </c>
      <c r="BO37" s="1098">
        <f t="shared" si="238"/>
        <v>4.745370370370372E-3</v>
      </c>
      <c r="BP37" s="1097">
        <f t="shared" si="239"/>
        <v>4.831018518518515E-2</v>
      </c>
      <c r="BQ37" s="636">
        <f t="shared" si="240"/>
        <v>19.128586609989373</v>
      </c>
      <c r="BR37" s="636">
        <f t="shared" si="241"/>
        <v>17.249640632486827</v>
      </c>
      <c r="BS37" s="1113"/>
      <c r="BT37" s="1113"/>
      <c r="BU37" s="1113"/>
      <c r="BV37" s="1113"/>
      <c r="BW37" s="1354"/>
      <c r="BX37" s="879"/>
      <c r="BY37" s="1113"/>
      <c r="BZ37" s="1113"/>
      <c r="CA37" s="1113"/>
      <c r="CB37" s="1354"/>
      <c r="CC37" s="879"/>
      <c r="CD37" s="1115"/>
      <c r="CE37" s="1124"/>
      <c r="CF37" s="1115"/>
      <c r="CG37" s="682"/>
      <c r="CH37" s="682"/>
      <c r="CI37" s="1113"/>
      <c r="CJ37" s="1113"/>
      <c r="CK37" s="1113"/>
      <c r="CL37" s="1113"/>
      <c r="CM37" s="1354"/>
      <c r="CN37" s="879"/>
      <c r="CO37" s="1113"/>
      <c r="CP37" s="1113"/>
      <c r="CQ37" s="1113"/>
      <c r="CR37" s="1354"/>
      <c r="CS37" s="879"/>
      <c r="CT37" s="756"/>
      <c r="CU37" s="698"/>
      <c r="CV37" s="756"/>
      <c r="CW37" s="682"/>
      <c r="CX37" s="682"/>
      <c r="CY37" s="1490">
        <f t="shared" si="242"/>
        <v>19.703085448450437</v>
      </c>
      <c r="CZ37" s="644"/>
      <c r="DA37" s="645">
        <f t="shared" ref="DA37:DA49" si="245">R37+AX37+BN37</f>
        <v>0.16343749999999996</v>
      </c>
      <c r="DB37" s="645">
        <f t="shared" ref="DB37:DB49" si="246">T37+AZ37+BN37</f>
        <v>0.16917824074074073</v>
      </c>
      <c r="DC37" s="1189"/>
      <c r="DD37" s="646">
        <v>96</v>
      </c>
      <c r="DE37" s="647">
        <f t="shared" si="243"/>
        <v>3.9224999999999999</v>
      </c>
      <c r="DF37" s="647">
        <f t="shared" si="243"/>
        <v>4.0602777777777774</v>
      </c>
      <c r="DG37" s="595">
        <f>DG36-5</f>
        <v>195</v>
      </c>
      <c r="DH37" s="595">
        <f>-(SECOND(BH37-$BH$36)/60+MINUTE(BH37-$BH$36)+HOUR(BH37-$BH$36)*60)</f>
        <v>-0.96666666666666667</v>
      </c>
      <c r="DI37" s="648">
        <f>IF((DD37+DG37+DH37)&lt;DD37,DD37,DD37+DG37+DH37)</f>
        <v>290.03333333333336</v>
      </c>
      <c r="DJ37" s="648">
        <f t="shared" si="244"/>
        <v>290.03333333333336</v>
      </c>
      <c r="DK37" s="648">
        <f>IF((S37&gt;$DM$7),0,DJ37)</f>
        <v>290.03333333333336</v>
      </c>
      <c r="DL37" s="648">
        <f>IF((AI37&gt;$DM$7),0,DJ37)</f>
        <v>290.03333333333336</v>
      </c>
      <c r="DM37" s="648">
        <f t="shared" ref="DM37:DM104" si="247">IF((AY37&gt;$DM$7),0,DJ37)</f>
        <v>290.03333333333336</v>
      </c>
      <c r="DN37" s="648">
        <f t="shared" ref="DN37:DN104" si="248">IF((BO37&gt;$DM$7),0,DJ37)</f>
        <v>290.03333333333336</v>
      </c>
      <c r="DO37" s="648">
        <f t="shared" si="181"/>
        <v>290.03333333333336</v>
      </c>
      <c r="DP37" s="648">
        <f t="shared" si="182"/>
        <v>290.03333333333336</v>
      </c>
      <c r="DQ37" s="649">
        <f>DK37*DL37*DM37*DN37*DO37*DP37/DK37/DL37/DM37/DO37/DP37</f>
        <v>290.03333333333336</v>
      </c>
    </row>
    <row r="38" spans="1:121" s="345" customFormat="1">
      <c r="A38" s="628">
        <f t="shared" ref="A38:A40" si="249">A37+1</f>
        <v>3</v>
      </c>
      <c r="B38" s="750" t="s">
        <v>5952</v>
      </c>
      <c r="C38" s="751">
        <v>145</v>
      </c>
      <c r="D38" s="1144" t="s">
        <v>4294</v>
      </c>
      <c r="E38" s="1144" t="s">
        <v>208</v>
      </c>
      <c r="F38" s="751"/>
      <c r="G38" s="632">
        <f>G37</f>
        <v>0.35416666666666669</v>
      </c>
      <c r="H38" s="1095" t="str">
        <f t="shared" si="202"/>
        <v>10</v>
      </c>
      <c r="I38" s="1095" t="str">
        <f t="shared" si="203"/>
        <v>02</v>
      </c>
      <c r="J38" s="1095" t="str">
        <f t="shared" si="204"/>
        <v>41</v>
      </c>
      <c r="K38" s="1193" t="s">
        <v>5959</v>
      </c>
      <c r="L38" s="683" t="str">
        <f t="shared" si="205"/>
        <v>10:02:41</v>
      </c>
      <c r="M38" s="1095" t="str">
        <f t="shared" si="206"/>
        <v>10</v>
      </c>
      <c r="N38" s="1095" t="str">
        <f t="shared" si="207"/>
        <v>05</v>
      </c>
      <c r="O38" s="1095" t="str">
        <f t="shared" si="208"/>
        <v>39</v>
      </c>
      <c r="P38" s="1193" t="s">
        <v>5960</v>
      </c>
      <c r="Q38" s="683" t="str">
        <f t="shared" si="209"/>
        <v>10:05:39</v>
      </c>
      <c r="R38" s="634">
        <f>L38-G38</f>
        <v>6.4363425925925921E-2</v>
      </c>
      <c r="S38" s="641">
        <f t="shared" si="210"/>
        <v>2.0601851851851372E-3</v>
      </c>
      <c r="T38" s="634">
        <f t="shared" si="211"/>
        <v>6.6423611111111058E-2</v>
      </c>
      <c r="U38" s="636">
        <f t="shared" si="212"/>
        <v>19.420967451897141</v>
      </c>
      <c r="V38" s="636">
        <f t="shared" si="213"/>
        <v>18.818609513852586</v>
      </c>
      <c r="AA38" s="1483"/>
      <c r="AF38" s="1483"/>
      <c r="AK38" s="495"/>
      <c r="AL38" s="495"/>
      <c r="AM38" s="1094">
        <f t="shared" si="214"/>
        <v>0.44142361111111106</v>
      </c>
      <c r="AN38" s="1095" t="str">
        <f t="shared" si="215"/>
        <v>12</v>
      </c>
      <c r="AO38" s="1095" t="str">
        <f t="shared" si="216"/>
        <v>01</v>
      </c>
      <c r="AP38" s="1095" t="str">
        <f t="shared" si="217"/>
        <v>30</v>
      </c>
      <c r="AQ38" s="1193" t="s">
        <v>5961</v>
      </c>
      <c r="AR38" s="683" t="str">
        <f t="shared" si="218"/>
        <v>12:01:30</v>
      </c>
      <c r="AS38" s="1095" t="str">
        <f t="shared" si="219"/>
        <v>12</v>
      </c>
      <c r="AT38" s="1095" t="str">
        <f t="shared" si="220"/>
        <v>10</v>
      </c>
      <c r="AU38" s="1095" t="str">
        <f t="shared" si="221"/>
        <v>04</v>
      </c>
      <c r="AV38" s="1193" t="s">
        <v>5962</v>
      </c>
      <c r="AW38" s="683" t="str">
        <f t="shared" si="222"/>
        <v>12:10:04</v>
      </c>
      <c r="AX38" s="1097">
        <f t="shared" si="223"/>
        <v>5.961805555555566E-2</v>
      </c>
      <c r="AY38" s="1098">
        <f t="shared" si="224"/>
        <v>5.9490740740739678E-3</v>
      </c>
      <c r="AZ38" s="1097">
        <f t="shared" si="225"/>
        <v>6.5567129629629628E-2</v>
      </c>
      <c r="BA38" s="636">
        <f t="shared" si="226"/>
        <v>20.9668025626092</v>
      </c>
      <c r="BB38" s="636">
        <f t="shared" si="227"/>
        <v>19.064430714916153</v>
      </c>
      <c r="BC38" s="1099">
        <f t="shared" si="228"/>
        <v>0.53476851851851848</v>
      </c>
      <c r="BD38" s="1095" t="str">
        <f t="shared" si="229"/>
        <v>13</v>
      </c>
      <c r="BE38" s="1095" t="str">
        <f t="shared" si="230"/>
        <v>51</v>
      </c>
      <c r="BF38" s="1095" t="str">
        <f t="shared" si="231"/>
        <v>00</v>
      </c>
      <c r="BG38" s="1193" t="s">
        <v>5963</v>
      </c>
      <c r="BH38" s="683" t="str">
        <f t="shared" si="232"/>
        <v>13:51:00</v>
      </c>
      <c r="BI38" s="1095" t="str">
        <f t="shared" si="233"/>
        <v>14</v>
      </c>
      <c r="BJ38" s="1095" t="str">
        <f t="shared" si="234"/>
        <v>01</v>
      </c>
      <c r="BK38" s="1095" t="str">
        <f t="shared" si="235"/>
        <v>42</v>
      </c>
      <c r="BL38" s="1193" t="s">
        <v>5964</v>
      </c>
      <c r="BM38" s="683" t="str">
        <f t="shared" si="236"/>
        <v>14:01:42</v>
      </c>
      <c r="BN38" s="1097">
        <f t="shared" si="237"/>
        <v>4.2314814814814805E-2</v>
      </c>
      <c r="BO38" s="1098">
        <f t="shared" si="238"/>
        <v>7.4305555555556069E-3</v>
      </c>
      <c r="BP38" s="1097">
        <f t="shared" si="239"/>
        <v>4.9745370370370412E-2</v>
      </c>
      <c r="BQ38" s="636">
        <f t="shared" si="240"/>
        <v>19.693654266958426</v>
      </c>
      <c r="BR38" s="636">
        <f t="shared" si="241"/>
        <v>16.751977664029781</v>
      </c>
      <c r="BS38" s="1113"/>
      <c r="BT38" s="1113"/>
      <c r="BU38" s="1113"/>
      <c r="BV38" s="1113"/>
      <c r="BW38" s="1354"/>
      <c r="BX38" s="755"/>
      <c r="BY38" s="1113"/>
      <c r="BZ38" s="1113"/>
      <c r="CA38" s="1113"/>
      <c r="CB38" s="1354"/>
      <c r="CC38" s="755"/>
      <c r="CD38" s="1115"/>
      <c r="CE38" s="1124"/>
      <c r="CF38" s="1115"/>
      <c r="CG38" s="908"/>
      <c r="CH38" s="682"/>
      <c r="CI38" s="1113"/>
      <c r="CJ38" s="1113"/>
      <c r="CK38" s="1113"/>
      <c r="CL38" s="1113"/>
      <c r="CM38" s="1354"/>
      <c r="CN38" s="755"/>
      <c r="CO38" s="1113"/>
      <c r="CP38" s="1113"/>
      <c r="CQ38" s="1113"/>
      <c r="CR38" s="1354"/>
      <c r="CS38" s="755"/>
      <c r="CT38" s="756"/>
      <c r="CU38" s="698"/>
      <c r="CV38" s="756"/>
      <c r="CW38" s="682"/>
      <c r="CX38" s="682"/>
      <c r="CY38" s="1490">
        <f t="shared" si="242"/>
        <v>19.123505976095615</v>
      </c>
      <c r="CZ38" s="644"/>
      <c r="DA38" s="645">
        <f t="shared" ref="DA38:DA40" si="250">R38+AX38+BN38</f>
        <v>0.16629629629629639</v>
      </c>
      <c r="DB38" s="645">
        <f t="shared" ref="DB38:DB40" si="251">T38+AZ38+BN38</f>
        <v>0.17430555555555549</v>
      </c>
      <c r="DC38" s="589"/>
      <c r="DD38" s="646">
        <v>96</v>
      </c>
      <c r="DE38" s="647">
        <f t="shared" si="243"/>
        <v>3.9911111111111111</v>
      </c>
      <c r="DF38" s="647">
        <f t="shared" si="243"/>
        <v>4.1833333333333336</v>
      </c>
      <c r="DG38" s="595">
        <f t="shared" ref="DG38:DG39" si="252">DG37-5</f>
        <v>190</v>
      </c>
      <c r="DH38" s="595">
        <f t="shared" ref="DH38:DH40" si="253">-(SECOND(BH38-$BH$36)/60+MINUTE(BH38-$BH$36)+HOUR(BH38-$BH$36)*60)</f>
        <v>-8.35</v>
      </c>
      <c r="DI38" s="648">
        <f>IF((DD38+DG38+DH38)&lt;DD38,DD38,DD38+DG38+DH38)</f>
        <v>277.64999999999998</v>
      </c>
      <c r="DJ38" s="648">
        <f t="shared" si="244"/>
        <v>277.64999999999998</v>
      </c>
      <c r="DK38" s="648">
        <f>IF((S38&gt;$DM$7),0,DJ38)</f>
        <v>277.64999999999998</v>
      </c>
      <c r="DL38" s="648">
        <f>IF((AI38&gt;$DM$7),0,DJ38)</f>
        <v>277.64999999999998</v>
      </c>
      <c r="DM38" s="648">
        <f>IF((AY38&gt;$DM$7),0,DJ38)</f>
        <v>277.64999999999998</v>
      </c>
      <c r="DN38" s="648">
        <f>IF((BO38&gt;$DM$7),0,DJ38)</f>
        <v>277.64999999999998</v>
      </c>
      <c r="DO38" s="648">
        <f>IF((CE38&gt;$DM$7),0,DJ38)</f>
        <v>277.64999999999998</v>
      </c>
      <c r="DP38" s="648">
        <f>IF((CU38&gt;$DL$7),0,DJ38)</f>
        <v>277.64999999999998</v>
      </c>
      <c r="DQ38" s="649">
        <f>DK38*DL38*DM38*DN38*DO38*DP38/DK38/DL38/DM38/DO38/DP38</f>
        <v>277.64999999999998</v>
      </c>
    </row>
    <row r="39" spans="1:121" s="345" customFormat="1">
      <c r="A39" s="628">
        <f t="shared" si="249"/>
        <v>4</v>
      </c>
      <c r="B39" s="629">
        <v>80</v>
      </c>
      <c r="C39" s="751">
        <v>115</v>
      </c>
      <c r="D39" s="1144" t="s">
        <v>654</v>
      </c>
      <c r="E39" s="1144" t="s">
        <v>655</v>
      </c>
      <c r="F39" s="751"/>
      <c r="G39" s="632">
        <f>G37</f>
        <v>0.35416666666666669</v>
      </c>
      <c r="H39" s="1095" t="str">
        <f t="shared" si="202"/>
        <v>10</v>
      </c>
      <c r="I39" s="1095" t="str">
        <f t="shared" si="203"/>
        <v>02</v>
      </c>
      <c r="J39" s="1095" t="str">
        <f t="shared" si="204"/>
        <v>27</v>
      </c>
      <c r="K39" s="1193" t="s">
        <v>6072</v>
      </c>
      <c r="L39" s="683" t="str">
        <f t="shared" si="205"/>
        <v>10:02:27</v>
      </c>
      <c r="M39" s="1095" t="str">
        <f t="shared" si="206"/>
        <v>10</v>
      </c>
      <c r="N39" s="1095" t="str">
        <f t="shared" si="207"/>
        <v>05</v>
      </c>
      <c r="O39" s="1095" t="str">
        <f t="shared" si="208"/>
        <v>05</v>
      </c>
      <c r="P39" s="1193" t="s">
        <v>6073</v>
      </c>
      <c r="Q39" s="683" t="str">
        <f t="shared" si="209"/>
        <v>10:05:05</v>
      </c>
      <c r="R39" s="634">
        <f>L39-G39</f>
        <v>6.4201388888888877E-2</v>
      </c>
      <c r="S39" s="641">
        <f t="shared" si="210"/>
        <v>1.8287037037036935E-3</v>
      </c>
      <c r="T39" s="634">
        <f t="shared" si="211"/>
        <v>6.6030092592592571E-2</v>
      </c>
      <c r="U39" s="636">
        <f t="shared" si="212"/>
        <v>19.469983775013521</v>
      </c>
      <c r="V39" s="636">
        <f t="shared" si="213"/>
        <v>18.930762489044696</v>
      </c>
      <c r="AA39" s="1483"/>
      <c r="AF39" s="1483"/>
      <c r="AK39" s="495"/>
      <c r="AL39" s="495"/>
      <c r="AM39" s="1094">
        <f t="shared" si="214"/>
        <v>0.44103009259259257</v>
      </c>
      <c r="AN39" s="1095" t="str">
        <f t="shared" si="215"/>
        <v>12</v>
      </c>
      <c r="AO39" s="1095" t="str">
        <f t="shared" si="216"/>
        <v>02</v>
      </c>
      <c r="AP39" s="1095" t="str">
        <f t="shared" si="217"/>
        <v>45</v>
      </c>
      <c r="AQ39" s="1193" t="s">
        <v>6598</v>
      </c>
      <c r="AR39" s="683" t="str">
        <f t="shared" si="218"/>
        <v>12:02:45</v>
      </c>
      <c r="AS39" s="1095" t="str">
        <f t="shared" si="219"/>
        <v>12</v>
      </c>
      <c r="AT39" s="1095" t="str">
        <f t="shared" si="220"/>
        <v>05</v>
      </c>
      <c r="AU39" s="1095" t="str">
        <f t="shared" si="221"/>
        <v>37</v>
      </c>
      <c r="AV39" s="1193" t="s">
        <v>6074</v>
      </c>
      <c r="AW39" s="683" t="str">
        <f t="shared" si="222"/>
        <v>12:05:37</v>
      </c>
      <c r="AX39" s="1097">
        <f t="shared" si="223"/>
        <v>6.0879629629629617E-2</v>
      </c>
      <c r="AY39" s="1098">
        <f t="shared" si="224"/>
        <v>1.9907407407407929E-3</v>
      </c>
      <c r="AZ39" s="1097">
        <f t="shared" si="225"/>
        <v>6.287037037037041E-2</v>
      </c>
      <c r="BA39" s="636">
        <f t="shared" si="226"/>
        <v>20.532319391634982</v>
      </c>
      <c r="BB39" s="636">
        <f t="shared" si="227"/>
        <v>19.882179675994109</v>
      </c>
      <c r="BC39" s="1099">
        <f t="shared" si="228"/>
        <v>0.53167824074074077</v>
      </c>
      <c r="BD39" s="1095" t="str">
        <f t="shared" si="229"/>
        <v>13</v>
      </c>
      <c r="BE39" s="1095" t="str">
        <f t="shared" si="230"/>
        <v>55</v>
      </c>
      <c r="BF39" s="1095" t="str">
        <f t="shared" si="231"/>
        <v>58</v>
      </c>
      <c r="BG39" s="1193" t="s">
        <v>6075</v>
      </c>
      <c r="BH39" s="683" t="str">
        <f t="shared" si="232"/>
        <v>13:55:58</v>
      </c>
      <c r="BI39" s="1095" t="str">
        <f t="shared" si="233"/>
        <v>14</v>
      </c>
      <c r="BJ39" s="1095" t="str">
        <f t="shared" si="234"/>
        <v>00</v>
      </c>
      <c r="BK39" s="1095" t="str">
        <f t="shared" si="235"/>
        <v>20</v>
      </c>
      <c r="BL39" s="1193" t="s">
        <v>6076</v>
      </c>
      <c r="BM39" s="683" t="str">
        <f t="shared" si="236"/>
        <v>14:00:20</v>
      </c>
      <c r="BN39" s="1097">
        <f t="shared" si="237"/>
        <v>4.8854166666666643E-2</v>
      </c>
      <c r="BO39" s="1098">
        <f t="shared" si="238"/>
        <v>3.0324074074074003E-3</v>
      </c>
      <c r="BP39" s="1097">
        <f t="shared" si="239"/>
        <v>5.1886574074074043E-2</v>
      </c>
      <c r="BQ39" s="636">
        <f t="shared" si="240"/>
        <v>17.057569296375267</v>
      </c>
      <c r="BR39" s="636">
        <f t="shared" si="241"/>
        <v>16.060673656033902</v>
      </c>
      <c r="BS39" s="1113"/>
      <c r="BT39" s="1113"/>
      <c r="BU39" s="1113"/>
      <c r="BV39" s="1113"/>
      <c r="BW39" s="1354"/>
      <c r="BX39" s="879"/>
      <c r="BY39" s="1113"/>
      <c r="BZ39" s="1113"/>
      <c r="CA39" s="1113"/>
      <c r="CB39" s="1354"/>
      <c r="CC39" s="879"/>
      <c r="CD39" s="1115"/>
      <c r="CE39" s="1124"/>
      <c r="CF39" s="1115"/>
      <c r="CG39" s="682"/>
      <c r="CH39" s="682"/>
      <c r="CI39" s="1113"/>
      <c r="CJ39" s="1113"/>
      <c r="CK39" s="1113"/>
      <c r="CL39" s="1113"/>
      <c r="CM39" s="1354"/>
      <c r="CN39" s="879"/>
      <c r="CO39" s="1113"/>
      <c r="CP39" s="1113"/>
      <c r="CQ39" s="1113"/>
      <c r="CR39" s="1354"/>
      <c r="CS39" s="879"/>
      <c r="CT39" s="756"/>
      <c r="CU39" s="698"/>
      <c r="CV39" s="756"/>
      <c r="CW39" s="682"/>
      <c r="CX39" s="682"/>
      <c r="CY39" s="1490">
        <f t="shared" si="242"/>
        <v>18.752441724182837</v>
      </c>
      <c r="CZ39" s="644"/>
      <c r="DA39" s="645">
        <f t="shared" si="250"/>
        <v>0.17393518518518514</v>
      </c>
      <c r="DB39" s="645">
        <f t="shared" si="251"/>
        <v>0.17775462962962962</v>
      </c>
      <c r="DC39" s="1189"/>
      <c r="DD39" s="646">
        <v>80</v>
      </c>
      <c r="DE39" s="647">
        <f t="shared" ref="DE39:DE49" si="254">MINUTE(DA39)/60+HOUR(DA39)+SECOND(DA39)/3600</f>
        <v>4.1744444444444451</v>
      </c>
      <c r="DF39" s="647">
        <f t="shared" ref="DF39:DF49" si="255">MINUTE(DB39)/60+HOUR(DB39)+SECOND(DB39)/3600</f>
        <v>4.266111111111111</v>
      </c>
      <c r="DG39" s="595">
        <f t="shared" si="252"/>
        <v>185</v>
      </c>
      <c r="DH39" s="595">
        <f t="shared" si="253"/>
        <v>-13.316666666666666</v>
      </c>
      <c r="DI39" s="648">
        <f t="shared" ref="DI39:DI47" si="256">IF((DD39+DG39+DH39)&lt;DD39,DD39,DD39+DG39+DH39)</f>
        <v>251.68333333333334</v>
      </c>
      <c r="DJ39" s="648">
        <f t="shared" si="244"/>
        <v>251.68333333333334</v>
      </c>
      <c r="DK39" s="648">
        <f t="shared" ref="DK39:DK47" si="257">IF((S39&gt;$DM$7),0,DJ39)</f>
        <v>251.68333333333334</v>
      </c>
      <c r="DL39" s="648">
        <f t="shared" ref="DL39:DL47" si="258">IF((AI39&gt;$DM$7),0,DJ39)</f>
        <v>251.68333333333334</v>
      </c>
      <c r="DM39" s="648">
        <f t="shared" ref="DM39:DM47" si="259">IF((AY39&gt;$DM$7),0,DJ39)</f>
        <v>251.68333333333334</v>
      </c>
      <c r="DN39" s="648">
        <f t="shared" ref="DN39:DN47" si="260">IF((BO39&gt;$DM$7),0,DJ39)</f>
        <v>251.68333333333334</v>
      </c>
      <c r="DO39" s="648">
        <f t="shared" ref="DO39:DO47" si="261">IF((CE39&gt;$DM$7),0,DJ39)</f>
        <v>251.68333333333334</v>
      </c>
      <c r="DP39" s="648">
        <f t="shared" ref="DP39:DP47" si="262">IF((CU39&gt;$DL$7),0,DJ39)</f>
        <v>251.68333333333334</v>
      </c>
      <c r="DQ39" s="649">
        <f t="shared" ref="DQ39:DQ47" si="263">DK39*DL39*DM39*DN39*DO39*DP39/DK39/DL39/DM39/DO39/DP39</f>
        <v>251.68333333333334</v>
      </c>
    </row>
    <row r="40" spans="1:121" s="345" customFormat="1">
      <c r="A40" s="628">
        <f t="shared" si="249"/>
        <v>5</v>
      </c>
      <c r="B40" s="750" t="s">
        <v>5952</v>
      </c>
      <c r="C40" s="751">
        <v>161</v>
      </c>
      <c r="D40" s="1144" t="s">
        <v>1805</v>
      </c>
      <c r="E40" s="1144" t="s">
        <v>1806</v>
      </c>
      <c r="F40" s="751"/>
      <c r="G40" s="632">
        <v>0.35416666666666669</v>
      </c>
      <c r="H40" s="1095" t="str">
        <f t="shared" si="202"/>
        <v>10</v>
      </c>
      <c r="I40" s="1095" t="str">
        <f t="shared" si="203"/>
        <v>07</v>
      </c>
      <c r="J40" s="1095" t="str">
        <f t="shared" si="204"/>
        <v>17</v>
      </c>
      <c r="K40" s="1193" t="s">
        <v>5953</v>
      </c>
      <c r="L40" s="683" t="str">
        <f t="shared" si="205"/>
        <v>10:07:17</v>
      </c>
      <c r="M40" s="1095" t="str">
        <f t="shared" si="206"/>
        <v>10</v>
      </c>
      <c r="N40" s="1095" t="str">
        <f t="shared" si="207"/>
        <v>12</v>
      </c>
      <c r="O40" s="1095" t="str">
        <f t="shared" si="208"/>
        <v>51</v>
      </c>
      <c r="P40" s="1193" t="s">
        <v>5954</v>
      </c>
      <c r="Q40" s="683" t="str">
        <f t="shared" si="209"/>
        <v>10:12:51</v>
      </c>
      <c r="R40" s="634">
        <f>L40-G40</f>
        <v>6.7557870370370365E-2</v>
      </c>
      <c r="S40" s="641">
        <f t="shared" si="210"/>
        <v>3.8657407407407529E-3</v>
      </c>
      <c r="T40" s="634">
        <f t="shared" si="211"/>
        <v>7.1423611111111118E-2</v>
      </c>
      <c r="U40" s="636">
        <f t="shared" si="212"/>
        <v>18.502655473702244</v>
      </c>
      <c r="V40" s="636">
        <f t="shared" si="213"/>
        <v>17.501215362177931</v>
      </c>
      <c r="AA40" s="1483"/>
      <c r="AF40" s="1483"/>
      <c r="AK40" s="495"/>
      <c r="AL40" s="495"/>
      <c r="AM40" s="1094">
        <f t="shared" si="214"/>
        <v>0.44642361111111112</v>
      </c>
      <c r="AN40" s="1095" t="str">
        <f t="shared" si="215"/>
        <v>12</v>
      </c>
      <c r="AO40" s="1095" t="str">
        <f t="shared" si="216"/>
        <v>18</v>
      </c>
      <c r="AP40" s="1095" t="str">
        <f t="shared" si="217"/>
        <v>12</v>
      </c>
      <c r="AQ40" s="1193" t="s">
        <v>5955</v>
      </c>
      <c r="AR40" s="683" t="str">
        <f t="shared" si="218"/>
        <v>12:18:12</v>
      </c>
      <c r="AS40" s="1095" t="str">
        <f t="shared" si="219"/>
        <v>12</v>
      </c>
      <c r="AT40" s="1095" t="str">
        <f t="shared" si="220"/>
        <v>26</v>
      </c>
      <c r="AU40" s="1095" t="str">
        <f t="shared" si="221"/>
        <v>12</v>
      </c>
      <c r="AV40" s="1193" t="s">
        <v>5956</v>
      </c>
      <c r="AW40" s="683" t="str">
        <f t="shared" si="222"/>
        <v>12:26:12</v>
      </c>
      <c r="AX40" s="1097">
        <f t="shared" si="223"/>
        <v>6.6215277777777748E-2</v>
      </c>
      <c r="AY40" s="1098">
        <f t="shared" si="224"/>
        <v>5.5555555555556468E-3</v>
      </c>
      <c r="AZ40" s="1097">
        <f t="shared" si="225"/>
        <v>7.1770833333333395E-2</v>
      </c>
      <c r="BA40" s="636">
        <f t="shared" si="226"/>
        <v>18.877818563188253</v>
      </c>
      <c r="BB40" s="636">
        <f t="shared" si="227"/>
        <v>17.416545718432509</v>
      </c>
      <c r="BC40" s="1099">
        <f t="shared" si="228"/>
        <v>0.5459722222222223</v>
      </c>
      <c r="BD40" s="1095" t="str">
        <f t="shared" si="229"/>
        <v>13</v>
      </c>
      <c r="BE40" s="1095" t="str">
        <f t="shared" si="230"/>
        <v>59</v>
      </c>
      <c r="BF40" s="1095" t="str">
        <f t="shared" si="231"/>
        <v>58</v>
      </c>
      <c r="BG40" s="1193" t="s">
        <v>5957</v>
      </c>
      <c r="BH40" s="683" t="str">
        <f t="shared" si="232"/>
        <v>13:59:58</v>
      </c>
      <c r="BI40" s="1095" t="str">
        <f t="shared" si="233"/>
        <v>14</v>
      </c>
      <c r="BJ40" s="1095" t="str">
        <f t="shared" si="234"/>
        <v>17</v>
      </c>
      <c r="BK40" s="1095" t="str">
        <f t="shared" si="235"/>
        <v>26</v>
      </c>
      <c r="BL40" s="1193" t="s">
        <v>5958</v>
      </c>
      <c r="BM40" s="683" t="str">
        <f t="shared" si="236"/>
        <v>14:17:26</v>
      </c>
      <c r="BN40" s="1097">
        <f t="shared" si="237"/>
        <v>3.7337962962962878E-2</v>
      </c>
      <c r="BO40" s="1098">
        <f t="shared" si="238"/>
        <v>1.2129629629629601E-2</v>
      </c>
      <c r="BP40" s="1097">
        <f t="shared" si="239"/>
        <v>4.946759259259248E-2</v>
      </c>
      <c r="BQ40" s="636">
        <f t="shared" si="240"/>
        <v>22.318660880347181</v>
      </c>
      <c r="BR40" s="636">
        <f t="shared" si="241"/>
        <v>16.846045858680395</v>
      </c>
      <c r="BS40" s="1113"/>
      <c r="BT40" s="1113"/>
      <c r="BU40" s="1113"/>
      <c r="BV40" s="1113"/>
      <c r="BW40" s="1354"/>
      <c r="BX40" s="879"/>
      <c r="BY40" s="1113"/>
      <c r="BZ40" s="1113"/>
      <c r="CA40" s="1113"/>
      <c r="CB40" s="1354"/>
      <c r="CC40" s="879"/>
      <c r="CD40" s="1115"/>
      <c r="CE40" s="1124"/>
      <c r="CF40" s="1115"/>
      <c r="CG40" s="682"/>
      <c r="CH40" s="682"/>
      <c r="CI40" s="1113"/>
      <c r="CJ40" s="1113"/>
      <c r="CK40" s="1113"/>
      <c r="CL40" s="1113"/>
      <c r="CM40" s="1354"/>
      <c r="CN40" s="879"/>
      <c r="CO40" s="1113"/>
      <c r="CP40" s="1113"/>
      <c r="CQ40" s="1113"/>
      <c r="CR40" s="1354"/>
      <c r="CS40" s="879"/>
      <c r="CT40" s="756"/>
      <c r="CU40" s="698"/>
      <c r="CV40" s="756"/>
      <c r="CW40" s="682"/>
      <c r="CX40" s="682"/>
      <c r="CY40" s="643">
        <f t="shared" si="242"/>
        <v>18.463905628926788</v>
      </c>
      <c r="CZ40" s="644"/>
      <c r="DA40" s="645">
        <f t="shared" si="250"/>
        <v>0.17111111111111099</v>
      </c>
      <c r="DB40" s="645">
        <f t="shared" si="251"/>
        <v>0.18053240740740739</v>
      </c>
      <c r="DC40" s="1189"/>
      <c r="DD40" s="646">
        <v>96</v>
      </c>
      <c r="DE40" s="647">
        <f t="shared" si="254"/>
        <v>4.1066666666666665</v>
      </c>
      <c r="DF40" s="647">
        <f t="shared" si="255"/>
        <v>4.3327777777777774</v>
      </c>
      <c r="DG40" s="595">
        <f t="shared" ref="DG40:DG47" si="264">DG39-5</f>
        <v>180</v>
      </c>
      <c r="DH40" s="595">
        <f t="shared" si="253"/>
        <v>-17.316666666666666</v>
      </c>
      <c r="DI40" s="648">
        <f t="shared" si="256"/>
        <v>258.68333333333334</v>
      </c>
      <c r="DJ40" s="648">
        <f t="shared" ref="DJ40:DJ47" si="265">IF(CN40&gt;$DD$35,0,DI40)</f>
        <v>258.68333333333334</v>
      </c>
      <c r="DK40" s="648">
        <f t="shared" si="257"/>
        <v>258.68333333333334</v>
      </c>
      <c r="DL40" s="648">
        <f t="shared" si="258"/>
        <v>258.68333333333334</v>
      </c>
      <c r="DM40" s="648">
        <f t="shared" si="259"/>
        <v>258.68333333333334</v>
      </c>
      <c r="DN40" s="648">
        <f t="shared" si="260"/>
        <v>258.68333333333334</v>
      </c>
      <c r="DO40" s="648">
        <f t="shared" si="261"/>
        <v>258.68333333333334</v>
      </c>
      <c r="DP40" s="648">
        <f t="shared" si="262"/>
        <v>258.68333333333334</v>
      </c>
      <c r="DQ40" s="649">
        <f t="shared" si="263"/>
        <v>258.68333333333334</v>
      </c>
    </row>
    <row r="41" spans="1:121" s="345" customFormat="1">
      <c r="A41" s="628">
        <f t="shared" ref="A41:A49" si="266">A40+1</f>
        <v>6</v>
      </c>
      <c r="B41" s="750" t="s">
        <v>5952</v>
      </c>
      <c r="C41" s="751">
        <v>159</v>
      </c>
      <c r="D41" s="1144" t="s">
        <v>5971</v>
      </c>
      <c r="E41" s="1144" t="s">
        <v>643</v>
      </c>
      <c r="F41" s="751"/>
      <c r="G41" s="632">
        <f t="shared" ref="G41:G47" si="267">G40</f>
        <v>0.35416666666666669</v>
      </c>
      <c r="H41" s="1095" t="str">
        <f t="shared" si="202"/>
        <v>10</v>
      </c>
      <c r="I41" s="1095" t="str">
        <f t="shared" si="203"/>
        <v>09</v>
      </c>
      <c r="J41" s="1095" t="str">
        <f t="shared" si="204"/>
        <v>11</v>
      </c>
      <c r="K41" s="1193" t="s">
        <v>5972</v>
      </c>
      <c r="L41" s="683" t="str">
        <f t="shared" si="205"/>
        <v>10:09:11</v>
      </c>
      <c r="M41" s="1095" t="str">
        <f t="shared" si="206"/>
        <v>10</v>
      </c>
      <c r="N41" s="1095" t="str">
        <f t="shared" si="207"/>
        <v>12</v>
      </c>
      <c r="O41" s="1095" t="str">
        <f t="shared" si="208"/>
        <v>27</v>
      </c>
      <c r="P41" s="1193" t="s">
        <v>5973</v>
      </c>
      <c r="Q41" s="683" t="str">
        <f t="shared" si="209"/>
        <v>10:12:27</v>
      </c>
      <c r="R41" s="634">
        <f>L41-G41</f>
        <v>6.8877314814814794E-2</v>
      </c>
      <c r="S41" s="641">
        <f t="shared" si="210"/>
        <v>2.2685185185185031E-3</v>
      </c>
      <c r="T41" s="634">
        <f t="shared" si="211"/>
        <v>7.1145833333333297E-2</v>
      </c>
      <c r="U41" s="636">
        <f t="shared" si="212"/>
        <v>18.148210384809275</v>
      </c>
      <c r="V41" s="636">
        <f t="shared" si="213"/>
        <v>17.569546120058565</v>
      </c>
      <c r="AA41" s="1483"/>
      <c r="AF41" s="1483"/>
      <c r="AK41" s="495"/>
      <c r="AL41" s="495"/>
      <c r="AM41" s="1094">
        <f t="shared" si="214"/>
        <v>0.4461458333333333</v>
      </c>
      <c r="AN41" s="1095" t="str">
        <f t="shared" si="215"/>
        <v>12</v>
      </c>
      <c r="AO41" s="1095" t="str">
        <f t="shared" si="216"/>
        <v>15</v>
      </c>
      <c r="AP41" s="1095" t="str">
        <f t="shared" si="217"/>
        <v>09</v>
      </c>
      <c r="AQ41" s="1193" t="s">
        <v>5974</v>
      </c>
      <c r="AR41" s="683" t="str">
        <f t="shared" si="218"/>
        <v>12:15:09</v>
      </c>
      <c r="AS41" s="1095" t="str">
        <f t="shared" si="219"/>
        <v>12</v>
      </c>
      <c r="AT41" s="1095" t="str">
        <f t="shared" si="220"/>
        <v>29</v>
      </c>
      <c r="AU41" s="1095" t="str">
        <f t="shared" si="221"/>
        <v>29</v>
      </c>
      <c r="AV41" s="1193" t="s">
        <v>5975</v>
      </c>
      <c r="AW41" s="683" t="str">
        <f t="shared" si="222"/>
        <v>12:29:29</v>
      </c>
      <c r="AX41" s="1097">
        <f t="shared" si="223"/>
        <v>6.4375000000000016E-2</v>
      </c>
      <c r="AY41" s="1098">
        <f t="shared" si="224"/>
        <v>9.9537037037037424E-3</v>
      </c>
      <c r="AZ41" s="1097">
        <f t="shared" si="225"/>
        <v>7.4328703703703758E-2</v>
      </c>
      <c r="BA41" s="636">
        <f t="shared" si="226"/>
        <v>19.417475728155342</v>
      </c>
      <c r="BB41" s="636">
        <f t="shared" si="227"/>
        <v>16.817190906259732</v>
      </c>
      <c r="BC41" s="1099">
        <f t="shared" si="228"/>
        <v>0.54825231481481485</v>
      </c>
      <c r="BD41" s="1095" t="str">
        <f t="shared" si="229"/>
        <v>14</v>
      </c>
      <c r="BE41" s="1095" t="str">
        <f t="shared" si="230"/>
        <v>13</v>
      </c>
      <c r="BF41" s="1095" t="str">
        <f t="shared" si="231"/>
        <v>12</v>
      </c>
      <c r="BG41" s="1193" t="s">
        <v>6599</v>
      </c>
      <c r="BH41" s="683" t="str">
        <f t="shared" si="232"/>
        <v>14:13:12</v>
      </c>
      <c r="BI41" s="1095" t="str">
        <f t="shared" si="233"/>
        <v>14</v>
      </c>
      <c r="BJ41" s="1095" t="str">
        <f t="shared" si="234"/>
        <v>20</v>
      </c>
      <c r="BK41" s="1095" t="str">
        <f t="shared" si="235"/>
        <v>37</v>
      </c>
      <c r="BL41" s="1193" t="s">
        <v>5976</v>
      </c>
      <c r="BM41" s="683" t="str">
        <f t="shared" si="236"/>
        <v>14:20:37</v>
      </c>
      <c r="BN41" s="1097">
        <f t="shared" si="237"/>
        <v>4.4247685185185182E-2</v>
      </c>
      <c r="BO41" s="1098">
        <f t="shared" si="238"/>
        <v>5.1504629629629539E-3</v>
      </c>
      <c r="BP41" s="1097">
        <f t="shared" si="239"/>
        <v>4.9398148148148135E-2</v>
      </c>
      <c r="BQ41" s="636">
        <f t="shared" si="240"/>
        <v>18.83337692911326</v>
      </c>
      <c r="BR41" s="636">
        <f t="shared" si="241"/>
        <v>16.869728209934397</v>
      </c>
      <c r="BS41" s="1113"/>
      <c r="BT41" s="1113"/>
      <c r="BU41" s="1113"/>
      <c r="BV41" s="1113"/>
      <c r="BW41" s="1354"/>
      <c r="BX41" s="879"/>
      <c r="BY41" s="1113"/>
      <c r="BZ41" s="1113"/>
      <c r="CA41" s="1113"/>
      <c r="CB41" s="1354"/>
      <c r="CC41" s="879"/>
      <c r="CD41" s="1115"/>
      <c r="CE41" s="1124"/>
      <c r="CF41" s="1115"/>
      <c r="CG41" s="682"/>
      <c r="CH41" s="682"/>
      <c r="CI41" s="1113"/>
      <c r="CJ41" s="1113"/>
      <c r="CK41" s="1113"/>
      <c r="CL41" s="1113"/>
      <c r="CM41" s="1354"/>
      <c r="CN41" s="879"/>
      <c r="CO41" s="1113"/>
      <c r="CP41" s="1113"/>
      <c r="CQ41" s="1113"/>
      <c r="CR41" s="1354"/>
      <c r="CS41" s="879"/>
      <c r="CT41" s="756"/>
      <c r="CU41" s="698"/>
      <c r="CV41" s="756"/>
      <c r="CW41" s="682"/>
      <c r="CX41" s="682"/>
      <c r="CY41" s="643">
        <f t="shared" si="242"/>
        <v>17.569546120058568</v>
      </c>
      <c r="CZ41" s="644"/>
      <c r="DA41" s="645">
        <f t="shared" si="245"/>
        <v>0.17749999999999999</v>
      </c>
      <c r="DB41" s="645">
        <f t="shared" si="246"/>
        <v>0.18972222222222224</v>
      </c>
      <c r="DC41" s="1189"/>
      <c r="DD41" s="646">
        <v>80</v>
      </c>
      <c r="DE41" s="647">
        <f t="shared" si="254"/>
        <v>4.26</v>
      </c>
      <c r="DF41" s="647">
        <f t="shared" si="255"/>
        <v>4.5533333333333328</v>
      </c>
      <c r="DG41" s="595">
        <f t="shared" si="264"/>
        <v>175</v>
      </c>
      <c r="DH41" s="595">
        <f t="shared" ref="DH41:DH47" si="268">-(SECOND(BH41-$BH$36)/60+MINUTE(BH41-$BH$36)+HOUR(BH41-$BH$36)*60)</f>
        <v>-30.55</v>
      </c>
      <c r="DI41" s="648">
        <f t="shared" si="256"/>
        <v>224.45</v>
      </c>
      <c r="DJ41" s="648">
        <f t="shared" si="265"/>
        <v>224.45</v>
      </c>
      <c r="DK41" s="648">
        <f t="shared" si="257"/>
        <v>224.45</v>
      </c>
      <c r="DL41" s="648">
        <f t="shared" si="258"/>
        <v>224.45</v>
      </c>
      <c r="DM41" s="648">
        <f t="shared" si="259"/>
        <v>224.45</v>
      </c>
      <c r="DN41" s="648">
        <f t="shared" si="260"/>
        <v>224.45</v>
      </c>
      <c r="DO41" s="648">
        <f t="shared" si="261"/>
        <v>224.45</v>
      </c>
      <c r="DP41" s="648">
        <f t="shared" si="262"/>
        <v>224.45</v>
      </c>
      <c r="DQ41" s="649">
        <f t="shared" si="263"/>
        <v>224.44999999999996</v>
      </c>
    </row>
    <row r="42" spans="1:121" s="345" customFormat="1">
      <c r="A42" s="628">
        <f t="shared" si="266"/>
        <v>7</v>
      </c>
      <c r="B42" s="629">
        <v>80</v>
      </c>
      <c r="C42" s="751">
        <v>165</v>
      </c>
      <c r="D42" s="1144" t="s">
        <v>6077</v>
      </c>
      <c r="E42" s="1144" t="s">
        <v>6078</v>
      </c>
      <c r="F42" s="751"/>
      <c r="G42" s="632">
        <f t="shared" si="267"/>
        <v>0.35416666666666669</v>
      </c>
      <c r="H42" s="1095" t="str">
        <f t="shared" si="202"/>
        <v>09</v>
      </c>
      <c r="I42" s="1095" t="str">
        <f t="shared" si="203"/>
        <v>52</v>
      </c>
      <c r="J42" s="1095" t="str">
        <f t="shared" si="204"/>
        <v>32</v>
      </c>
      <c r="K42" s="1193" t="s">
        <v>6079</v>
      </c>
      <c r="L42" s="683" t="str">
        <f t="shared" si="205"/>
        <v>09:52:32</v>
      </c>
      <c r="M42" s="1095" t="str">
        <f t="shared" si="206"/>
        <v>10</v>
      </c>
      <c r="N42" s="1095" t="str">
        <f t="shared" si="207"/>
        <v>01</v>
      </c>
      <c r="O42" s="1095" t="str">
        <f t="shared" si="208"/>
        <v>11</v>
      </c>
      <c r="P42" s="1193" t="s">
        <v>6080</v>
      </c>
      <c r="Q42" s="683" t="str">
        <f t="shared" si="209"/>
        <v>10:01:11</v>
      </c>
      <c r="R42" s="634">
        <f>L42-G42</f>
        <v>5.7314814814814818E-2</v>
      </c>
      <c r="S42" s="641">
        <f t="shared" si="210"/>
        <v>6.0069444444444398E-3</v>
      </c>
      <c r="T42" s="634">
        <f t="shared" si="211"/>
        <v>6.3321759259259258E-2</v>
      </c>
      <c r="U42" s="636">
        <f t="shared" si="212"/>
        <v>21.80936995153473</v>
      </c>
      <c r="V42" s="636">
        <f t="shared" si="213"/>
        <v>19.740449643575214</v>
      </c>
      <c r="AA42" s="1483"/>
      <c r="AF42" s="1483"/>
      <c r="AK42" s="495"/>
      <c r="AL42" s="495"/>
      <c r="AM42" s="1094">
        <f t="shared" si="214"/>
        <v>0.43832175925925926</v>
      </c>
      <c r="AN42" s="1095" t="str">
        <f t="shared" si="215"/>
        <v>12</v>
      </c>
      <c r="AO42" s="1095" t="str">
        <f t="shared" si="216"/>
        <v>01</v>
      </c>
      <c r="AP42" s="1095" t="str">
        <f t="shared" si="217"/>
        <v>08</v>
      </c>
      <c r="AQ42" s="1193" t="s">
        <v>6081</v>
      </c>
      <c r="AR42" s="683" t="str">
        <f t="shared" si="218"/>
        <v>12:01:08</v>
      </c>
      <c r="AS42" s="1095" t="str">
        <f t="shared" si="219"/>
        <v>12</v>
      </c>
      <c r="AT42" s="1095" t="str">
        <f t="shared" si="220"/>
        <v>09</v>
      </c>
      <c r="AU42" s="1095" t="str">
        <f t="shared" si="221"/>
        <v>53</v>
      </c>
      <c r="AV42" s="1193" t="s">
        <v>6082</v>
      </c>
      <c r="AW42" s="683" t="str">
        <f t="shared" si="222"/>
        <v>12:09:53</v>
      </c>
      <c r="AX42" s="1097">
        <f t="shared" si="223"/>
        <v>6.2465277777777717E-2</v>
      </c>
      <c r="AY42" s="1098">
        <f t="shared" si="224"/>
        <v>6.0763888888889506E-3</v>
      </c>
      <c r="AZ42" s="1097">
        <f t="shared" si="225"/>
        <v>6.8541666666666667E-2</v>
      </c>
      <c r="BA42" s="636">
        <f t="shared" si="226"/>
        <v>20.011117287381879</v>
      </c>
      <c r="BB42" s="636">
        <f t="shared" si="227"/>
        <v>18.237082066869302</v>
      </c>
      <c r="BC42" s="1099">
        <f t="shared" si="228"/>
        <v>0.53464120370370372</v>
      </c>
      <c r="BD42" s="1095" t="str">
        <f t="shared" si="229"/>
        <v>14</v>
      </c>
      <c r="BE42" s="1095" t="str">
        <f t="shared" si="230"/>
        <v>14</v>
      </c>
      <c r="BF42" s="1095" t="str">
        <f t="shared" si="231"/>
        <v>50</v>
      </c>
      <c r="BG42" s="1193" t="s">
        <v>6083</v>
      </c>
      <c r="BH42" s="683" t="str">
        <f t="shared" si="232"/>
        <v>14:14:50</v>
      </c>
      <c r="BI42" s="1095" t="str">
        <f t="shared" si="233"/>
        <v>14</v>
      </c>
      <c r="BJ42" s="1095" t="str">
        <f t="shared" si="234"/>
        <v>25</v>
      </c>
      <c r="BK42" s="1095" t="str">
        <f t="shared" si="235"/>
        <v>23</v>
      </c>
      <c r="BL42" s="1193" t="s">
        <v>6084</v>
      </c>
      <c r="BM42" s="683" t="str">
        <f t="shared" si="236"/>
        <v>14:25:23</v>
      </c>
      <c r="BN42" s="1097">
        <f t="shared" si="237"/>
        <v>5.8993055555555562E-2</v>
      </c>
      <c r="BO42" s="1098">
        <f t="shared" si="238"/>
        <v>7.3263888888888129E-3</v>
      </c>
      <c r="BP42" s="1097">
        <f t="shared" si="239"/>
        <v>6.6319444444444375E-2</v>
      </c>
      <c r="BQ42" s="636">
        <f t="shared" si="240"/>
        <v>14.125956444967629</v>
      </c>
      <c r="BR42" s="636">
        <f t="shared" si="241"/>
        <v>12.56544502617801</v>
      </c>
      <c r="BS42" s="1113"/>
      <c r="BT42" s="1113"/>
      <c r="BU42" s="1113"/>
      <c r="BV42" s="1113"/>
      <c r="BW42" s="1354"/>
      <c r="BX42" s="879"/>
      <c r="BY42" s="1113"/>
      <c r="BZ42" s="1113"/>
      <c r="CA42" s="1113"/>
      <c r="CB42" s="1354"/>
      <c r="CC42" s="879"/>
      <c r="CD42" s="1115"/>
      <c r="CE42" s="1124"/>
      <c r="CF42" s="1115"/>
      <c r="CG42" s="682"/>
      <c r="CH42" s="682"/>
      <c r="CI42" s="1113"/>
      <c r="CJ42" s="1113"/>
      <c r="CK42" s="1113"/>
      <c r="CL42" s="1113"/>
      <c r="CM42" s="1354"/>
      <c r="CN42" s="879"/>
      <c r="CO42" s="1113"/>
      <c r="CP42" s="1113"/>
      <c r="CQ42" s="1113"/>
      <c r="CR42" s="1354"/>
      <c r="CS42" s="879"/>
      <c r="CT42" s="756"/>
      <c r="CU42" s="698"/>
      <c r="CV42" s="756"/>
      <c r="CW42" s="682"/>
      <c r="CX42" s="682"/>
      <c r="CY42" s="643">
        <f t="shared" si="242"/>
        <v>17.465130382049725</v>
      </c>
      <c r="CZ42" s="644"/>
      <c r="DA42" s="645">
        <f t="shared" si="245"/>
        <v>0.1787731481481481</v>
      </c>
      <c r="DB42" s="645">
        <f t="shared" si="246"/>
        <v>0.19085648148148149</v>
      </c>
      <c r="DC42" s="1189"/>
      <c r="DD42" s="646">
        <v>96</v>
      </c>
      <c r="DE42" s="647">
        <f t="shared" si="254"/>
        <v>4.2905555555555557</v>
      </c>
      <c r="DF42" s="647">
        <f t="shared" si="255"/>
        <v>4.5805555555555557</v>
      </c>
      <c r="DG42" s="595">
        <f t="shared" si="264"/>
        <v>170</v>
      </c>
      <c r="DH42" s="595">
        <f t="shared" si="268"/>
        <v>-32.18333333333333</v>
      </c>
      <c r="DI42" s="648">
        <f t="shared" si="256"/>
        <v>233.81666666666666</v>
      </c>
      <c r="DJ42" s="648">
        <f t="shared" si="265"/>
        <v>233.81666666666666</v>
      </c>
      <c r="DK42" s="648">
        <f t="shared" si="257"/>
        <v>233.81666666666666</v>
      </c>
      <c r="DL42" s="648">
        <f t="shared" si="258"/>
        <v>233.81666666666666</v>
      </c>
      <c r="DM42" s="648">
        <f t="shared" si="259"/>
        <v>233.81666666666666</v>
      </c>
      <c r="DN42" s="648">
        <f t="shared" si="260"/>
        <v>233.81666666666666</v>
      </c>
      <c r="DO42" s="648">
        <f t="shared" si="261"/>
        <v>233.81666666666666</v>
      </c>
      <c r="DP42" s="648">
        <f t="shared" si="262"/>
        <v>233.81666666666666</v>
      </c>
      <c r="DQ42" s="649">
        <f t="shared" si="263"/>
        <v>233.81666666666666</v>
      </c>
    </row>
    <row r="43" spans="1:121" s="370" customFormat="1">
      <c r="A43" s="628">
        <f t="shared" si="266"/>
        <v>8</v>
      </c>
      <c r="B43" s="750" t="s">
        <v>5952</v>
      </c>
      <c r="C43" s="751">
        <v>167</v>
      </c>
      <c r="D43" s="1144" t="s">
        <v>5977</v>
      </c>
      <c r="E43" s="1144" t="s">
        <v>290</v>
      </c>
      <c r="F43" s="751"/>
      <c r="G43" s="632">
        <f t="shared" si="267"/>
        <v>0.35416666666666669</v>
      </c>
      <c r="H43" s="1095" t="str">
        <f t="shared" si="202"/>
        <v>10</v>
      </c>
      <c r="I43" s="1095" t="str">
        <f t="shared" si="203"/>
        <v>10</v>
      </c>
      <c r="J43" s="1095" t="str">
        <f t="shared" si="204"/>
        <v>30</v>
      </c>
      <c r="K43" s="1193" t="s">
        <v>5978</v>
      </c>
      <c r="L43" s="683" t="str">
        <f t="shared" si="205"/>
        <v>10:10:30</v>
      </c>
      <c r="M43" s="1095" t="str">
        <f t="shared" si="206"/>
        <v>10</v>
      </c>
      <c r="N43" s="1095" t="str">
        <f t="shared" si="207"/>
        <v>15</v>
      </c>
      <c r="O43" s="1095" t="str">
        <f t="shared" si="208"/>
        <v>02</v>
      </c>
      <c r="P43" s="1193" t="s">
        <v>5979</v>
      </c>
      <c r="Q43" s="683" t="str">
        <f t="shared" si="209"/>
        <v>10:15:02</v>
      </c>
      <c r="R43" s="634">
        <f>L43-G43</f>
        <v>6.9791666666666696E-2</v>
      </c>
      <c r="S43" s="641">
        <f t="shared" si="210"/>
        <v>3.1481481481481222E-3</v>
      </c>
      <c r="T43" s="634">
        <f t="shared" si="211"/>
        <v>7.2939814814814818E-2</v>
      </c>
      <c r="U43" s="636">
        <f t="shared" si="212"/>
        <v>17.910447761194032</v>
      </c>
      <c r="V43" s="636">
        <f t="shared" si="213"/>
        <v>17.137416693113295</v>
      </c>
      <c r="W43" s="345"/>
      <c r="X43" s="345"/>
      <c r="Y43" s="345"/>
      <c r="Z43" s="345"/>
      <c r="AA43" s="1483"/>
      <c r="AB43" s="345"/>
      <c r="AC43" s="345"/>
      <c r="AD43" s="345"/>
      <c r="AE43" s="345"/>
      <c r="AF43" s="1483"/>
      <c r="AG43" s="345"/>
      <c r="AH43" s="345"/>
      <c r="AI43" s="345"/>
      <c r="AJ43" s="345"/>
      <c r="AK43" s="495"/>
      <c r="AL43" s="495"/>
      <c r="AM43" s="1094">
        <f t="shared" si="214"/>
        <v>0.44793981481481482</v>
      </c>
      <c r="AN43" s="1095" t="str">
        <f t="shared" si="215"/>
        <v>12</v>
      </c>
      <c r="AO43" s="1095" t="str">
        <f t="shared" si="216"/>
        <v>37</v>
      </c>
      <c r="AP43" s="1095" t="str">
        <f t="shared" si="217"/>
        <v>37</v>
      </c>
      <c r="AQ43" s="1193" t="s">
        <v>5980</v>
      </c>
      <c r="AR43" s="683" t="str">
        <f t="shared" si="218"/>
        <v>12:37:37</v>
      </c>
      <c r="AS43" s="1095" t="str">
        <f t="shared" si="219"/>
        <v>12</v>
      </c>
      <c r="AT43" s="1095" t="str">
        <f t="shared" si="220"/>
        <v>42</v>
      </c>
      <c r="AU43" s="1095" t="str">
        <f t="shared" si="221"/>
        <v>36</v>
      </c>
      <c r="AV43" s="1193" t="s">
        <v>5981</v>
      </c>
      <c r="AW43" s="683" t="str">
        <f t="shared" si="222"/>
        <v>12:42:36</v>
      </c>
      <c r="AX43" s="1097">
        <f t="shared" si="223"/>
        <v>7.8182870370370305E-2</v>
      </c>
      <c r="AY43" s="1098">
        <f t="shared" si="224"/>
        <v>3.460648148148282E-3</v>
      </c>
      <c r="AZ43" s="1097">
        <f t="shared" si="225"/>
        <v>8.1643518518518587E-2</v>
      </c>
      <c r="BA43" s="636">
        <f t="shared" si="226"/>
        <v>15.988156920799408</v>
      </c>
      <c r="BB43" s="636">
        <f t="shared" si="227"/>
        <v>15.310462149135244</v>
      </c>
      <c r="BC43" s="1099">
        <f t="shared" si="228"/>
        <v>0.5573611111111112</v>
      </c>
      <c r="BD43" s="1095" t="str">
        <f t="shared" si="229"/>
        <v>14</v>
      </c>
      <c r="BE43" s="1095" t="str">
        <f t="shared" si="230"/>
        <v>52</v>
      </c>
      <c r="BF43" s="1095" t="str">
        <f t="shared" si="231"/>
        <v>10</v>
      </c>
      <c r="BG43" s="1193" t="s">
        <v>5982</v>
      </c>
      <c r="BH43" s="683" t="str">
        <f t="shared" si="232"/>
        <v>14:52:10</v>
      </c>
      <c r="BI43" s="1095" t="str">
        <f t="shared" si="233"/>
        <v>14</v>
      </c>
      <c r="BJ43" s="1095" t="str">
        <f t="shared" si="234"/>
        <v>57</v>
      </c>
      <c r="BK43" s="1095" t="str">
        <f t="shared" si="235"/>
        <v>52</v>
      </c>
      <c r="BL43" s="1193" t="s">
        <v>5983</v>
      </c>
      <c r="BM43" s="683" t="str">
        <f t="shared" si="236"/>
        <v>14:57:52</v>
      </c>
      <c r="BN43" s="1097">
        <f t="shared" si="237"/>
        <v>6.219907407407399E-2</v>
      </c>
      <c r="BO43" s="1098">
        <f t="shared" si="238"/>
        <v>3.958333333333286E-3</v>
      </c>
      <c r="BP43" s="1097">
        <f t="shared" si="239"/>
        <v>6.6157407407407276E-2</v>
      </c>
      <c r="BQ43" s="636">
        <f t="shared" si="240"/>
        <v>13.397841458876069</v>
      </c>
      <c r="BR43" s="636">
        <f t="shared" si="241"/>
        <v>12.596221133659901</v>
      </c>
      <c r="BS43" s="1113"/>
      <c r="BT43" s="1113"/>
      <c r="BU43" s="1113"/>
      <c r="BV43" s="1113"/>
      <c r="BW43" s="1354"/>
      <c r="BX43" s="879"/>
      <c r="BY43" s="1113"/>
      <c r="BZ43" s="1113"/>
      <c r="CA43" s="1113"/>
      <c r="CB43" s="1354"/>
      <c r="CC43" s="879"/>
      <c r="CD43" s="1115"/>
      <c r="CE43" s="1124"/>
      <c r="CF43" s="1115"/>
      <c r="CG43" s="682"/>
      <c r="CH43" s="682"/>
      <c r="CI43" s="1113"/>
      <c r="CJ43" s="1113"/>
      <c r="CK43" s="1113"/>
      <c r="CL43" s="1113"/>
      <c r="CM43" s="1354"/>
      <c r="CN43" s="879"/>
      <c r="CO43" s="1113"/>
      <c r="CP43" s="1113"/>
      <c r="CQ43" s="1113"/>
      <c r="CR43" s="1354"/>
      <c r="CS43" s="879"/>
      <c r="CT43" s="756"/>
      <c r="CU43" s="698"/>
      <c r="CV43" s="756"/>
      <c r="CW43" s="682"/>
      <c r="CX43" s="682"/>
      <c r="CY43" s="643">
        <f t="shared" si="242"/>
        <v>15.376401494927922</v>
      </c>
      <c r="CZ43" s="708"/>
      <c r="DA43" s="645">
        <f t="shared" si="245"/>
        <v>0.21017361111111099</v>
      </c>
      <c r="DB43" s="645">
        <f t="shared" si="246"/>
        <v>0.2167824074074074</v>
      </c>
      <c r="DC43" s="1194"/>
      <c r="DD43" s="646">
        <v>96</v>
      </c>
      <c r="DE43" s="647">
        <f t="shared" si="254"/>
        <v>5.0441666666666665</v>
      </c>
      <c r="DF43" s="647">
        <f t="shared" si="255"/>
        <v>5.2027777777777784</v>
      </c>
      <c r="DG43" s="595">
        <f t="shared" si="264"/>
        <v>165</v>
      </c>
      <c r="DH43" s="595">
        <f t="shared" si="268"/>
        <v>-69.516666666666666</v>
      </c>
      <c r="DI43" s="648">
        <f t="shared" si="256"/>
        <v>191.48333333333335</v>
      </c>
      <c r="DJ43" s="648">
        <f t="shared" si="265"/>
        <v>191.48333333333335</v>
      </c>
      <c r="DK43" s="648">
        <f t="shared" si="257"/>
        <v>191.48333333333335</v>
      </c>
      <c r="DL43" s="648">
        <f t="shared" si="258"/>
        <v>191.48333333333335</v>
      </c>
      <c r="DM43" s="648">
        <f t="shared" si="259"/>
        <v>191.48333333333335</v>
      </c>
      <c r="DN43" s="648">
        <f t="shared" si="260"/>
        <v>191.48333333333335</v>
      </c>
      <c r="DO43" s="648">
        <f t="shared" si="261"/>
        <v>191.48333333333335</v>
      </c>
      <c r="DP43" s="648">
        <f t="shared" si="262"/>
        <v>191.48333333333335</v>
      </c>
      <c r="DQ43" s="649">
        <f t="shared" si="263"/>
        <v>191.48333333333338</v>
      </c>
    </row>
    <row r="44" spans="1:121" s="345" customFormat="1">
      <c r="A44" s="628">
        <f t="shared" si="266"/>
        <v>9</v>
      </c>
      <c r="B44" s="750" t="s">
        <v>5952</v>
      </c>
      <c r="C44" s="751">
        <v>174</v>
      </c>
      <c r="D44" s="1144" t="s">
        <v>215</v>
      </c>
      <c r="E44" s="1144" t="s">
        <v>102</v>
      </c>
      <c r="F44" s="751"/>
      <c r="G44" s="632">
        <f t="shared" si="267"/>
        <v>0.35416666666666669</v>
      </c>
      <c r="H44" s="1095" t="str">
        <f t="shared" si="202"/>
        <v>10</v>
      </c>
      <c r="I44" s="1095" t="str">
        <f t="shared" si="203"/>
        <v>05</v>
      </c>
      <c r="J44" s="1095" t="str">
        <f t="shared" si="204"/>
        <v>47</v>
      </c>
      <c r="K44" s="1193" t="s">
        <v>5984</v>
      </c>
      <c r="L44" s="683" t="str">
        <f t="shared" si="205"/>
        <v>10:05:47</v>
      </c>
      <c r="M44" s="1095" t="str">
        <f t="shared" si="206"/>
        <v>10</v>
      </c>
      <c r="N44" s="1095" t="str">
        <f t="shared" si="207"/>
        <v>08</v>
      </c>
      <c r="O44" s="1095" t="str">
        <f t="shared" si="208"/>
        <v>44</v>
      </c>
      <c r="P44" s="1193" t="s">
        <v>5985</v>
      </c>
      <c r="Q44" s="683" t="str">
        <f t="shared" si="209"/>
        <v>10:08:44</v>
      </c>
      <c r="R44" s="634">
        <f>L44-G44</f>
        <v>6.6516203703703702E-2</v>
      </c>
      <c r="S44" s="641">
        <f t="shared" si="210"/>
        <v>2.0486111111110983E-3</v>
      </c>
      <c r="T44" s="634">
        <f t="shared" si="211"/>
        <v>6.8564814814814801E-2</v>
      </c>
      <c r="U44" s="636">
        <f t="shared" si="212"/>
        <v>18.792413433095525</v>
      </c>
      <c r="V44" s="636">
        <f t="shared" si="213"/>
        <v>18.23092505064146</v>
      </c>
      <c r="AA44" s="1483"/>
      <c r="AF44" s="1483"/>
      <c r="AK44" s="495"/>
      <c r="AL44" s="495"/>
      <c r="AM44" s="1094">
        <f t="shared" si="214"/>
        <v>0.4435648148148148</v>
      </c>
      <c r="AN44" s="1095" t="str">
        <f t="shared" si="215"/>
        <v>12</v>
      </c>
      <c r="AO44" s="1095" t="str">
        <f t="shared" si="216"/>
        <v>39</v>
      </c>
      <c r="AP44" s="1095" t="str">
        <f t="shared" si="217"/>
        <v>47</v>
      </c>
      <c r="AQ44" s="1193" t="s">
        <v>5986</v>
      </c>
      <c r="AR44" s="683" t="str">
        <f t="shared" si="218"/>
        <v>12:39:47</v>
      </c>
      <c r="AS44" s="1095" t="str">
        <f t="shared" si="219"/>
        <v>12</v>
      </c>
      <c r="AT44" s="1095" t="str">
        <f t="shared" si="220"/>
        <v>43</v>
      </c>
      <c r="AU44" s="1095" t="str">
        <f t="shared" si="221"/>
        <v>07</v>
      </c>
      <c r="AV44" s="1193" t="s">
        <v>5987</v>
      </c>
      <c r="AW44" s="683" t="str">
        <f t="shared" si="222"/>
        <v>12:43:07</v>
      </c>
      <c r="AX44" s="1097">
        <f t="shared" si="223"/>
        <v>8.406250000000004E-2</v>
      </c>
      <c r="AY44" s="1098">
        <f t="shared" si="224"/>
        <v>2.3148148148147696E-3</v>
      </c>
      <c r="AZ44" s="1097">
        <f t="shared" si="225"/>
        <v>8.637731481481481E-2</v>
      </c>
      <c r="BA44" s="636">
        <f t="shared" si="226"/>
        <v>14.869888475836431</v>
      </c>
      <c r="BB44" s="636">
        <f t="shared" si="227"/>
        <v>14.471392201527534</v>
      </c>
      <c r="BC44" s="1099">
        <f t="shared" si="228"/>
        <v>0.5577199074074074</v>
      </c>
      <c r="BD44" s="1095" t="str">
        <f t="shared" si="229"/>
        <v>14</v>
      </c>
      <c r="BE44" s="1095" t="str">
        <f t="shared" si="230"/>
        <v>58</v>
      </c>
      <c r="BF44" s="1095" t="str">
        <f t="shared" si="231"/>
        <v>07</v>
      </c>
      <c r="BG44" s="1193" t="s">
        <v>5988</v>
      </c>
      <c r="BH44" s="683" t="str">
        <f t="shared" si="232"/>
        <v>14:58:07</v>
      </c>
      <c r="BI44" s="1095" t="str">
        <f t="shared" si="233"/>
        <v>15</v>
      </c>
      <c r="BJ44" s="1095" t="str">
        <f t="shared" si="234"/>
        <v>03</v>
      </c>
      <c r="BK44" s="1095" t="str">
        <f t="shared" si="235"/>
        <v>55</v>
      </c>
      <c r="BL44" s="1193" t="s">
        <v>5989</v>
      </c>
      <c r="BM44" s="683" t="str">
        <f t="shared" si="236"/>
        <v>15:03:55</v>
      </c>
      <c r="BN44" s="1097">
        <f t="shared" si="237"/>
        <v>6.597222222222221E-2</v>
      </c>
      <c r="BO44" s="1098">
        <f t="shared" si="238"/>
        <v>4.0277777777778523E-3</v>
      </c>
      <c r="BP44" s="1097">
        <f t="shared" si="239"/>
        <v>7.0000000000000062E-2</v>
      </c>
      <c r="BQ44" s="636">
        <f t="shared" si="240"/>
        <v>12.631578947368419</v>
      </c>
      <c r="BR44" s="636">
        <f t="shared" si="241"/>
        <v>11.904761904761905</v>
      </c>
      <c r="BS44" s="1113"/>
      <c r="BT44" s="1113"/>
      <c r="BU44" s="1113"/>
      <c r="BV44" s="1113"/>
      <c r="BW44" s="1354"/>
      <c r="BX44" s="879"/>
      <c r="BY44" s="1113"/>
      <c r="BZ44" s="1113"/>
      <c r="CA44" s="1113"/>
      <c r="CB44" s="1354"/>
      <c r="CC44" s="879"/>
      <c r="CD44" s="1115"/>
      <c r="CE44" s="1124"/>
      <c r="CF44" s="1115"/>
      <c r="CG44" s="682"/>
      <c r="CH44" s="682"/>
      <c r="CI44" s="1113"/>
      <c r="CJ44" s="1113"/>
      <c r="CK44" s="1113"/>
      <c r="CL44" s="1113"/>
      <c r="CM44" s="1354"/>
      <c r="CN44" s="879"/>
      <c r="CO44" s="1113"/>
      <c r="CP44" s="1113"/>
      <c r="CQ44" s="1113"/>
      <c r="CR44" s="1354"/>
      <c r="CS44" s="879"/>
      <c r="CT44" s="756"/>
      <c r="CU44" s="698"/>
      <c r="CV44" s="756"/>
      <c r="CW44" s="682"/>
      <c r="CX44" s="682"/>
      <c r="CY44" s="643">
        <f t="shared" si="242"/>
        <v>15.088803897941007</v>
      </c>
      <c r="CZ44" s="644"/>
      <c r="DA44" s="645">
        <f t="shared" si="245"/>
        <v>0.21655092592592595</v>
      </c>
      <c r="DB44" s="645">
        <f t="shared" si="246"/>
        <v>0.22091435185185182</v>
      </c>
      <c r="DC44" s="1189"/>
      <c r="DD44" s="646">
        <f t="shared" ref="DD44:DD48" si="269">DD43</f>
        <v>96</v>
      </c>
      <c r="DE44" s="647">
        <f t="shared" si="254"/>
        <v>5.1972222222222229</v>
      </c>
      <c r="DF44" s="647">
        <f t="shared" si="255"/>
        <v>5.3019444444444446</v>
      </c>
      <c r="DG44" s="595">
        <f t="shared" si="264"/>
        <v>160</v>
      </c>
      <c r="DH44" s="595">
        <f t="shared" si="268"/>
        <v>-75.466666666666669</v>
      </c>
      <c r="DI44" s="648">
        <f t="shared" si="256"/>
        <v>180.53333333333333</v>
      </c>
      <c r="DJ44" s="648">
        <f t="shared" si="265"/>
        <v>180.53333333333333</v>
      </c>
      <c r="DK44" s="648">
        <f t="shared" si="257"/>
        <v>180.53333333333333</v>
      </c>
      <c r="DL44" s="648">
        <f t="shared" si="258"/>
        <v>180.53333333333333</v>
      </c>
      <c r="DM44" s="648">
        <f t="shared" si="259"/>
        <v>180.53333333333333</v>
      </c>
      <c r="DN44" s="648">
        <f t="shared" si="260"/>
        <v>180.53333333333333</v>
      </c>
      <c r="DO44" s="648">
        <f t="shared" si="261"/>
        <v>180.53333333333333</v>
      </c>
      <c r="DP44" s="648">
        <f t="shared" si="262"/>
        <v>180.53333333333333</v>
      </c>
      <c r="DQ44" s="649">
        <f t="shared" si="263"/>
        <v>180.53333333333333</v>
      </c>
    </row>
    <row r="45" spans="1:121" s="345" customFormat="1">
      <c r="A45" s="628">
        <f t="shared" si="266"/>
        <v>10</v>
      </c>
      <c r="B45" s="629">
        <v>80</v>
      </c>
      <c r="C45" s="751">
        <v>135</v>
      </c>
      <c r="D45" s="1144" t="s">
        <v>4670</v>
      </c>
      <c r="E45" s="1144" t="s">
        <v>6085</v>
      </c>
      <c r="F45" s="751"/>
      <c r="G45" s="632">
        <f t="shared" si="267"/>
        <v>0.35416666666666669</v>
      </c>
      <c r="H45" s="1095" t="str">
        <f t="shared" si="202"/>
        <v>10</v>
      </c>
      <c r="I45" s="1095" t="str">
        <f t="shared" si="203"/>
        <v>52</v>
      </c>
      <c r="J45" s="1095" t="str">
        <f t="shared" si="204"/>
        <v>30</v>
      </c>
      <c r="K45" s="1193" t="s">
        <v>6086</v>
      </c>
      <c r="L45" s="683" t="str">
        <f t="shared" si="205"/>
        <v>10:52:30</v>
      </c>
      <c r="M45" s="1095" t="str">
        <f t="shared" si="206"/>
        <v>10</v>
      </c>
      <c r="N45" s="1095" t="str">
        <f t="shared" si="207"/>
        <v>57</v>
      </c>
      <c r="O45" s="1095" t="str">
        <f t="shared" si="208"/>
        <v>35</v>
      </c>
      <c r="P45" s="1193" t="s">
        <v>6087</v>
      </c>
      <c r="Q45" s="683" t="str">
        <f t="shared" si="209"/>
        <v>10:57:35</v>
      </c>
      <c r="R45" s="634">
        <f>L45-G45</f>
        <v>9.8958333333333315E-2</v>
      </c>
      <c r="S45" s="641">
        <f t="shared" si="210"/>
        <v>3.5300925925925708E-3</v>
      </c>
      <c r="T45" s="634">
        <f t="shared" si="211"/>
        <v>0.10248842592592589</v>
      </c>
      <c r="U45" s="636">
        <f t="shared" si="212"/>
        <v>12.631578947368421</v>
      </c>
      <c r="V45" s="636">
        <f t="shared" si="213"/>
        <v>12.196499153020889</v>
      </c>
      <c r="AA45" s="1483"/>
      <c r="AF45" s="1483"/>
      <c r="AK45" s="495"/>
      <c r="AL45" s="495"/>
      <c r="AM45" s="1094">
        <f t="shared" si="214"/>
        <v>0.47748842592592589</v>
      </c>
      <c r="AN45" s="1095" t="str">
        <f t="shared" si="215"/>
        <v>13</v>
      </c>
      <c r="AO45" s="1095" t="str">
        <f t="shared" si="216"/>
        <v>33</v>
      </c>
      <c r="AP45" s="1095" t="str">
        <f t="shared" si="217"/>
        <v>59</v>
      </c>
      <c r="AQ45" s="1193" t="s">
        <v>6088</v>
      </c>
      <c r="AR45" s="683" t="str">
        <f t="shared" si="218"/>
        <v>13:33:59</v>
      </c>
      <c r="AS45" s="1095" t="str">
        <f t="shared" si="219"/>
        <v>13</v>
      </c>
      <c r="AT45" s="1095" t="str">
        <f t="shared" si="220"/>
        <v>44</v>
      </c>
      <c r="AU45" s="1095" t="str">
        <f t="shared" si="221"/>
        <v>18</v>
      </c>
      <c r="AV45" s="1193" t="s">
        <v>6089</v>
      </c>
      <c r="AW45" s="683" t="str">
        <f t="shared" si="222"/>
        <v>13:44:18</v>
      </c>
      <c r="AX45" s="1097">
        <f t="shared" si="223"/>
        <v>8.7777777777777843E-2</v>
      </c>
      <c r="AY45" s="1098">
        <f t="shared" si="224"/>
        <v>7.1643518518518245E-3</v>
      </c>
      <c r="AZ45" s="1097">
        <f t="shared" si="225"/>
        <v>9.4942129629629668E-2</v>
      </c>
      <c r="BA45" s="636">
        <f t="shared" si="226"/>
        <v>14.240506329113922</v>
      </c>
      <c r="BB45" s="636">
        <f t="shared" si="227"/>
        <v>13.165914909179568</v>
      </c>
      <c r="BC45" s="1099">
        <f t="shared" si="228"/>
        <v>0.60020833333333334</v>
      </c>
      <c r="BD45" s="1095" t="str">
        <f t="shared" si="229"/>
        <v>15</v>
      </c>
      <c r="BE45" s="1095" t="str">
        <f t="shared" si="230"/>
        <v>53</v>
      </c>
      <c r="BF45" s="1095" t="str">
        <f t="shared" si="231"/>
        <v>21</v>
      </c>
      <c r="BG45" s="1193" t="s">
        <v>6090</v>
      </c>
      <c r="BH45" s="683" t="str">
        <f t="shared" si="232"/>
        <v>15:53:21</v>
      </c>
      <c r="BI45" s="1095" t="str">
        <f t="shared" si="233"/>
        <v>16</v>
      </c>
      <c r="BJ45" s="1095" t="str">
        <f t="shared" si="234"/>
        <v>00</v>
      </c>
      <c r="BK45" s="1095" t="str">
        <f t="shared" si="235"/>
        <v>26</v>
      </c>
      <c r="BL45" s="1193" t="s">
        <v>6091</v>
      </c>
      <c r="BM45" s="683" t="str">
        <f t="shared" si="236"/>
        <v>16:00:26</v>
      </c>
      <c r="BN45" s="1097">
        <f t="shared" si="237"/>
        <v>6.1840277777777786E-2</v>
      </c>
      <c r="BO45" s="1098">
        <f t="shared" si="238"/>
        <v>4.9189814814813992E-3</v>
      </c>
      <c r="BP45" s="1097">
        <f t="shared" si="239"/>
        <v>6.6759259259259185E-2</v>
      </c>
      <c r="BQ45" s="636">
        <f t="shared" si="240"/>
        <v>13.475575519371141</v>
      </c>
      <c r="BR45" s="636">
        <f t="shared" si="241"/>
        <v>12.482662968099861</v>
      </c>
      <c r="BS45" s="1113"/>
      <c r="BT45" s="1113"/>
      <c r="BU45" s="1113"/>
      <c r="BV45" s="1113"/>
      <c r="BW45" s="1354"/>
      <c r="BX45" s="879"/>
      <c r="BY45" s="1113"/>
      <c r="BZ45" s="1113"/>
      <c r="CA45" s="1113"/>
      <c r="CB45" s="1354"/>
      <c r="CC45" s="879"/>
      <c r="CD45" s="1115"/>
      <c r="CE45" s="1124"/>
      <c r="CF45" s="1115"/>
      <c r="CG45" s="682"/>
      <c r="CH45" s="682"/>
      <c r="CI45" s="1113"/>
      <c r="CJ45" s="1113"/>
      <c r="CK45" s="1113"/>
      <c r="CL45" s="1113"/>
      <c r="CM45" s="1354"/>
      <c r="CN45" s="879"/>
      <c r="CO45" s="1113"/>
      <c r="CP45" s="1113"/>
      <c r="CQ45" s="1113"/>
      <c r="CR45" s="1354"/>
      <c r="CS45" s="879"/>
      <c r="CT45" s="756"/>
      <c r="CU45" s="698"/>
      <c r="CV45" s="756"/>
      <c r="CW45" s="682"/>
      <c r="CX45" s="682"/>
      <c r="CY45" s="643">
        <f t="shared" si="242"/>
        <v>12.856568903173965</v>
      </c>
      <c r="CZ45" s="644"/>
      <c r="DA45" s="645">
        <f t="shared" si="245"/>
        <v>0.24857638888888894</v>
      </c>
      <c r="DB45" s="645">
        <f t="shared" si="246"/>
        <v>0.25927083333333334</v>
      </c>
      <c r="DC45" s="1189"/>
      <c r="DD45" s="646">
        <v>80</v>
      </c>
      <c r="DE45" s="647">
        <f t="shared" si="254"/>
        <v>5.9658333333333333</v>
      </c>
      <c r="DF45" s="647">
        <f t="shared" si="255"/>
        <v>6.2225000000000001</v>
      </c>
      <c r="DG45" s="595">
        <f t="shared" si="264"/>
        <v>155</v>
      </c>
      <c r="DH45" s="595">
        <f t="shared" si="268"/>
        <v>-130.69999999999999</v>
      </c>
      <c r="DI45" s="648">
        <f t="shared" si="256"/>
        <v>104.30000000000001</v>
      </c>
      <c r="DJ45" s="648">
        <f t="shared" si="265"/>
        <v>104.30000000000001</v>
      </c>
      <c r="DK45" s="648">
        <f t="shared" si="257"/>
        <v>104.30000000000001</v>
      </c>
      <c r="DL45" s="648">
        <f t="shared" si="258"/>
        <v>104.30000000000001</v>
      </c>
      <c r="DM45" s="648">
        <f t="shared" si="259"/>
        <v>104.30000000000001</v>
      </c>
      <c r="DN45" s="648">
        <f t="shared" si="260"/>
        <v>104.30000000000001</v>
      </c>
      <c r="DO45" s="648">
        <f t="shared" si="261"/>
        <v>104.30000000000001</v>
      </c>
      <c r="DP45" s="648">
        <f t="shared" si="262"/>
        <v>104.30000000000001</v>
      </c>
      <c r="DQ45" s="649">
        <f t="shared" si="263"/>
        <v>104.3</v>
      </c>
    </row>
    <row r="46" spans="1:121" s="345" customFormat="1">
      <c r="A46" s="628">
        <f t="shared" si="266"/>
        <v>11</v>
      </c>
      <c r="B46" s="629">
        <v>80</v>
      </c>
      <c r="C46" s="751">
        <v>192</v>
      </c>
      <c r="D46" s="1144" t="s">
        <v>4280</v>
      </c>
      <c r="E46" s="1144" t="s">
        <v>6092</v>
      </c>
      <c r="F46" s="751"/>
      <c r="G46" s="632">
        <f t="shared" si="267"/>
        <v>0.35416666666666669</v>
      </c>
      <c r="H46" s="1095" t="str">
        <f t="shared" si="202"/>
        <v>10</v>
      </c>
      <c r="I46" s="1095" t="str">
        <f t="shared" si="203"/>
        <v>32</v>
      </c>
      <c r="J46" s="1095" t="str">
        <f t="shared" si="204"/>
        <v>12</v>
      </c>
      <c r="K46" s="1193" t="s">
        <v>6093</v>
      </c>
      <c r="L46" s="683" t="str">
        <f t="shared" si="205"/>
        <v>10:32:12</v>
      </c>
      <c r="M46" s="1095" t="str">
        <f t="shared" si="206"/>
        <v>10</v>
      </c>
      <c r="N46" s="1095" t="str">
        <f t="shared" si="207"/>
        <v>35</v>
      </c>
      <c r="O46" s="1095" t="str">
        <f t="shared" si="208"/>
        <v>43</v>
      </c>
      <c r="P46" s="1193" t="s">
        <v>6094</v>
      </c>
      <c r="Q46" s="683" t="str">
        <f t="shared" si="209"/>
        <v>10:35:43</v>
      </c>
      <c r="R46" s="634">
        <f>L46-G46</f>
        <v>8.4861111111111109E-2</v>
      </c>
      <c r="S46" s="641">
        <f t="shared" si="210"/>
        <v>2.4421296296295858E-3</v>
      </c>
      <c r="T46" s="634">
        <f t="shared" si="211"/>
        <v>8.7303240740740695E-2</v>
      </c>
      <c r="U46" s="636">
        <f t="shared" si="212"/>
        <v>14.729950900163667</v>
      </c>
      <c r="V46" s="636">
        <f t="shared" si="213"/>
        <v>14.317910645631709</v>
      </c>
      <c r="AA46" s="1483"/>
      <c r="AF46" s="1483"/>
      <c r="AK46" s="495"/>
      <c r="AL46" s="495"/>
      <c r="AM46" s="1094">
        <f t="shared" si="214"/>
        <v>0.4623032407407407</v>
      </c>
      <c r="AN46" s="1095" t="str">
        <f t="shared" si="215"/>
        <v>13</v>
      </c>
      <c r="AO46" s="1095" t="str">
        <f t="shared" si="216"/>
        <v>28</v>
      </c>
      <c r="AP46" s="1095" t="str">
        <f t="shared" si="217"/>
        <v>11</v>
      </c>
      <c r="AQ46" s="1193" t="s">
        <v>6095</v>
      </c>
      <c r="AR46" s="683" t="str">
        <f t="shared" si="218"/>
        <v>13:28:11</v>
      </c>
      <c r="AS46" s="1095" t="str">
        <f t="shared" si="219"/>
        <v>13</v>
      </c>
      <c r="AT46" s="1095" t="str">
        <f t="shared" si="220"/>
        <v>31</v>
      </c>
      <c r="AU46" s="1095" t="str">
        <f t="shared" si="221"/>
        <v>56</v>
      </c>
      <c r="AV46" s="1193" t="s">
        <v>6096</v>
      </c>
      <c r="AW46" s="683" t="str">
        <f t="shared" si="222"/>
        <v>13:31:56</v>
      </c>
      <c r="AX46" s="1097">
        <f t="shared" si="223"/>
        <v>9.8935185185185182E-2</v>
      </c>
      <c r="AY46" s="1098">
        <f t="shared" si="224"/>
        <v>2.6041666666667407E-3</v>
      </c>
      <c r="AZ46" s="1097">
        <f t="shared" si="225"/>
        <v>0.10153935185185192</v>
      </c>
      <c r="BA46" s="636">
        <f t="shared" si="226"/>
        <v>12.634534394010295</v>
      </c>
      <c r="BB46" s="636">
        <f t="shared" si="227"/>
        <v>12.310498119229452</v>
      </c>
      <c r="BC46" s="1099">
        <f t="shared" si="228"/>
        <v>0.59162037037037041</v>
      </c>
      <c r="BD46" s="1095" t="str">
        <f t="shared" si="229"/>
        <v>15</v>
      </c>
      <c r="BE46" s="1095" t="str">
        <f t="shared" si="230"/>
        <v>53</v>
      </c>
      <c r="BF46" s="1095" t="str">
        <f t="shared" si="231"/>
        <v>22</v>
      </c>
      <c r="BG46" s="1193" t="s">
        <v>6097</v>
      </c>
      <c r="BH46" s="683" t="str">
        <f t="shared" si="232"/>
        <v>15:53:22</v>
      </c>
      <c r="BI46" s="1095" t="str">
        <f t="shared" si="233"/>
        <v>15</v>
      </c>
      <c r="BJ46" s="1095" t="str">
        <f t="shared" si="234"/>
        <v>58</v>
      </c>
      <c r="BK46" s="1095" t="str">
        <f t="shared" si="235"/>
        <v>11</v>
      </c>
      <c r="BL46" s="1193" t="s">
        <v>6098</v>
      </c>
      <c r="BM46" s="683" t="str">
        <f t="shared" si="236"/>
        <v>15:58:11</v>
      </c>
      <c r="BN46" s="1097">
        <f t="shared" si="237"/>
        <v>7.0439814814814761E-2</v>
      </c>
      <c r="BO46" s="1098">
        <f t="shared" si="238"/>
        <v>3.3449074074074492E-3</v>
      </c>
      <c r="BP46" s="1097">
        <f t="shared" si="239"/>
        <v>7.378472222222221E-2</v>
      </c>
      <c r="BQ46" s="636">
        <f t="shared" si="240"/>
        <v>11.830430496220835</v>
      </c>
      <c r="BR46" s="636">
        <f t="shared" si="241"/>
        <v>11.294117647058824</v>
      </c>
      <c r="BS46" s="1113"/>
      <c r="BT46" s="1113"/>
      <c r="BU46" s="1113"/>
      <c r="BV46" s="1113"/>
      <c r="BW46" s="1354"/>
      <c r="BX46" s="879"/>
      <c r="BY46" s="1113"/>
      <c r="BZ46" s="1113"/>
      <c r="CA46" s="1113"/>
      <c r="CB46" s="1354"/>
      <c r="CC46" s="879"/>
      <c r="CD46" s="1115"/>
      <c r="CE46" s="1124"/>
      <c r="CF46" s="1115"/>
      <c r="CG46" s="682"/>
      <c r="CH46" s="682"/>
      <c r="CI46" s="1113"/>
      <c r="CJ46" s="1113"/>
      <c r="CK46" s="1113"/>
      <c r="CL46" s="1113"/>
      <c r="CM46" s="1354"/>
      <c r="CN46" s="879"/>
      <c r="CO46" s="1113"/>
      <c r="CP46" s="1113"/>
      <c r="CQ46" s="1113"/>
      <c r="CR46" s="1354"/>
      <c r="CS46" s="879"/>
      <c r="CT46" s="756"/>
      <c r="CU46" s="698"/>
      <c r="CV46" s="756"/>
      <c r="CW46" s="682"/>
      <c r="CX46" s="682"/>
      <c r="CY46" s="643">
        <f t="shared" si="242"/>
        <v>12.855995000446388</v>
      </c>
      <c r="CZ46" s="644"/>
      <c r="DA46" s="645">
        <f t="shared" si="245"/>
        <v>0.25423611111111105</v>
      </c>
      <c r="DB46" s="645">
        <f t="shared" si="246"/>
        <v>0.25928240740740738</v>
      </c>
      <c r="DC46" s="1189"/>
      <c r="DD46" s="646">
        <f t="shared" si="269"/>
        <v>80</v>
      </c>
      <c r="DE46" s="647">
        <f t="shared" si="254"/>
        <v>6.1016666666666666</v>
      </c>
      <c r="DF46" s="647">
        <f t="shared" si="255"/>
        <v>6.222777777777778</v>
      </c>
      <c r="DG46" s="595">
        <f t="shared" si="264"/>
        <v>150</v>
      </c>
      <c r="DH46" s="595">
        <f t="shared" si="268"/>
        <v>-130.71666666666667</v>
      </c>
      <c r="DI46" s="648">
        <f t="shared" si="256"/>
        <v>99.283333333333331</v>
      </c>
      <c r="DJ46" s="648">
        <f t="shared" si="265"/>
        <v>99.283333333333331</v>
      </c>
      <c r="DK46" s="648">
        <f t="shared" si="257"/>
        <v>99.283333333333331</v>
      </c>
      <c r="DL46" s="648">
        <f t="shared" si="258"/>
        <v>99.283333333333331</v>
      </c>
      <c r="DM46" s="648">
        <f t="shared" si="259"/>
        <v>99.283333333333331</v>
      </c>
      <c r="DN46" s="648">
        <f t="shared" si="260"/>
        <v>99.283333333333331</v>
      </c>
      <c r="DO46" s="648">
        <f t="shared" si="261"/>
        <v>99.283333333333331</v>
      </c>
      <c r="DP46" s="648">
        <f t="shared" si="262"/>
        <v>99.283333333333331</v>
      </c>
      <c r="DQ46" s="649">
        <f t="shared" si="263"/>
        <v>99.283333333333331</v>
      </c>
    </row>
    <row r="47" spans="1:121" s="345" customFormat="1">
      <c r="A47" s="628">
        <f t="shared" si="266"/>
        <v>12</v>
      </c>
      <c r="B47" s="629">
        <v>80</v>
      </c>
      <c r="C47" s="751">
        <v>182</v>
      </c>
      <c r="D47" s="1144" t="s">
        <v>4309</v>
      </c>
      <c r="E47" s="1144" t="s">
        <v>6099</v>
      </c>
      <c r="F47" s="751"/>
      <c r="G47" s="632">
        <f t="shared" si="267"/>
        <v>0.35416666666666669</v>
      </c>
      <c r="H47" s="1095" t="str">
        <f t="shared" si="202"/>
        <v>10</v>
      </c>
      <c r="I47" s="1095" t="str">
        <f t="shared" si="203"/>
        <v>52</v>
      </c>
      <c r="J47" s="1095" t="str">
        <f t="shared" si="204"/>
        <v>32</v>
      </c>
      <c r="K47" s="1193" t="s">
        <v>6100</v>
      </c>
      <c r="L47" s="683" t="str">
        <f t="shared" si="205"/>
        <v>10:52:32</v>
      </c>
      <c r="M47" s="1095" t="str">
        <f t="shared" si="206"/>
        <v>10</v>
      </c>
      <c r="N47" s="1095" t="str">
        <f t="shared" si="207"/>
        <v>57</v>
      </c>
      <c r="O47" s="1095" t="str">
        <f t="shared" si="208"/>
        <v>35</v>
      </c>
      <c r="P47" s="1193" t="s">
        <v>6087</v>
      </c>
      <c r="Q47" s="683" t="str">
        <f t="shared" si="209"/>
        <v>10:57:35</v>
      </c>
      <c r="R47" s="634">
        <f>L47-G47</f>
        <v>9.8981481481481448E-2</v>
      </c>
      <c r="S47" s="641">
        <f t="shared" si="210"/>
        <v>3.5069444444444375E-3</v>
      </c>
      <c r="T47" s="634">
        <f t="shared" si="211"/>
        <v>0.10248842592592589</v>
      </c>
      <c r="U47" s="636">
        <f t="shared" si="212"/>
        <v>12.628624883068287</v>
      </c>
      <c r="V47" s="636">
        <f t="shared" si="213"/>
        <v>12.196499153020889</v>
      </c>
      <c r="AA47" s="1483"/>
      <c r="AF47" s="1483"/>
      <c r="AK47" s="495"/>
      <c r="AL47" s="495"/>
      <c r="AM47" s="1094">
        <f t="shared" si="214"/>
        <v>0.47748842592592589</v>
      </c>
      <c r="AN47" s="1095" t="str">
        <f t="shared" si="215"/>
        <v>13</v>
      </c>
      <c r="AO47" s="1095" t="str">
        <f t="shared" si="216"/>
        <v>47</v>
      </c>
      <c r="AP47" s="1095" t="str">
        <f t="shared" si="217"/>
        <v>41</v>
      </c>
      <c r="AQ47" s="1193" t="s">
        <v>6101</v>
      </c>
      <c r="AR47" s="683" t="str">
        <f t="shared" si="218"/>
        <v>13:47:41</v>
      </c>
      <c r="AS47" s="1095" t="str">
        <f t="shared" si="219"/>
        <v>13</v>
      </c>
      <c r="AT47" s="1095" t="str">
        <f t="shared" si="220"/>
        <v>51</v>
      </c>
      <c r="AU47" s="1095" t="str">
        <f t="shared" si="221"/>
        <v>07</v>
      </c>
      <c r="AV47" s="1193" t="s">
        <v>6102</v>
      </c>
      <c r="AW47" s="683" t="str">
        <f t="shared" si="222"/>
        <v>13:51:07</v>
      </c>
      <c r="AX47" s="1097">
        <f t="shared" si="223"/>
        <v>9.7291666666666776E-2</v>
      </c>
      <c r="AY47" s="1098">
        <f t="shared" si="224"/>
        <v>2.3842592592592249E-3</v>
      </c>
      <c r="AZ47" s="1097">
        <f t="shared" si="225"/>
        <v>9.9675925925926001E-2</v>
      </c>
      <c r="BA47" s="636">
        <f t="shared" si="226"/>
        <v>12.847965738758031</v>
      </c>
      <c r="BB47" s="636">
        <f t="shared" si="227"/>
        <v>12.540640966093822</v>
      </c>
      <c r="BC47" s="1099">
        <f t="shared" si="228"/>
        <v>0.60494212962962968</v>
      </c>
      <c r="BD47" s="1095" t="str">
        <f t="shared" si="229"/>
        <v>15</v>
      </c>
      <c r="BE47" s="1095" t="str">
        <f t="shared" si="230"/>
        <v>59</v>
      </c>
      <c r="BF47" s="1095" t="str">
        <f t="shared" si="231"/>
        <v>02</v>
      </c>
      <c r="BG47" s="1193" t="s">
        <v>6103</v>
      </c>
      <c r="BH47" s="683" t="str">
        <f t="shared" si="232"/>
        <v>15:59:02</v>
      </c>
      <c r="BI47" s="1095" t="str">
        <f t="shared" si="233"/>
        <v>16</v>
      </c>
      <c r="BJ47" s="1095" t="str">
        <f t="shared" si="234"/>
        <v>05</v>
      </c>
      <c r="BK47" s="1095" t="str">
        <f t="shared" si="235"/>
        <v>32</v>
      </c>
      <c r="BL47" s="1193" t="s">
        <v>6104</v>
      </c>
      <c r="BM47" s="683" t="str">
        <f t="shared" si="236"/>
        <v>16:05:32</v>
      </c>
      <c r="BN47" s="1097">
        <f t="shared" si="237"/>
        <v>6.10532407407407E-2</v>
      </c>
      <c r="BO47" s="1098">
        <f t="shared" si="238"/>
        <v>4.5138888888889284E-3</v>
      </c>
      <c r="BP47" s="1097">
        <f t="shared" si="239"/>
        <v>6.5567129629629628E-2</v>
      </c>
      <c r="BQ47" s="636">
        <f t="shared" si="240"/>
        <v>13.649289099526067</v>
      </c>
      <c r="BR47" s="636">
        <f t="shared" si="241"/>
        <v>12.709620476610768</v>
      </c>
      <c r="BS47" s="1113"/>
      <c r="BT47" s="1113"/>
      <c r="BU47" s="1113"/>
      <c r="BV47" s="1113"/>
      <c r="BW47" s="1354"/>
      <c r="BX47" s="879"/>
      <c r="BY47" s="1113"/>
      <c r="BZ47" s="1113"/>
      <c r="CA47" s="1113"/>
      <c r="CB47" s="1354"/>
      <c r="CC47" s="879"/>
      <c r="CD47" s="1115"/>
      <c r="CE47" s="1124"/>
      <c r="CF47" s="1115"/>
      <c r="CG47" s="682"/>
      <c r="CH47" s="682"/>
      <c r="CI47" s="1113"/>
      <c r="CJ47" s="1113"/>
      <c r="CK47" s="1113"/>
      <c r="CL47" s="1113"/>
      <c r="CM47" s="1354"/>
      <c r="CN47" s="879"/>
      <c r="CO47" s="1113"/>
      <c r="CP47" s="1113"/>
      <c r="CQ47" s="1113"/>
      <c r="CR47" s="1354"/>
      <c r="CS47" s="879"/>
      <c r="CT47" s="756"/>
      <c r="CU47" s="698"/>
      <c r="CV47" s="756"/>
      <c r="CW47" s="682"/>
      <c r="CX47" s="682"/>
      <c r="CY47" s="643">
        <f t="shared" si="242"/>
        <v>12.663793861577698</v>
      </c>
      <c r="CZ47" s="644"/>
      <c r="DA47" s="645">
        <f t="shared" si="245"/>
        <v>0.25732638888888892</v>
      </c>
      <c r="DB47" s="645">
        <f t="shared" si="246"/>
        <v>0.26321759259259259</v>
      </c>
      <c r="DC47" s="1189"/>
      <c r="DD47" s="646">
        <f t="shared" si="269"/>
        <v>80</v>
      </c>
      <c r="DE47" s="647">
        <f t="shared" si="254"/>
        <v>6.1758333333333333</v>
      </c>
      <c r="DF47" s="647">
        <f t="shared" si="255"/>
        <v>6.3172222222222221</v>
      </c>
      <c r="DG47" s="595">
        <f t="shared" si="264"/>
        <v>145</v>
      </c>
      <c r="DH47" s="595">
        <f t="shared" si="268"/>
        <v>-136.38333333333333</v>
      </c>
      <c r="DI47" s="648">
        <f t="shared" si="256"/>
        <v>88.616666666666674</v>
      </c>
      <c r="DJ47" s="648">
        <f t="shared" si="265"/>
        <v>88.616666666666674</v>
      </c>
      <c r="DK47" s="648">
        <f t="shared" si="257"/>
        <v>88.616666666666674</v>
      </c>
      <c r="DL47" s="648">
        <f t="shared" si="258"/>
        <v>88.616666666666674</v>
      </c>
      <c r="DM47" s="648">
        <f t="shared" si="259"/>
        <v>88.616666666666674</v>
      </c>
      <c r="DN47" s="648">
        <f t="shared" si="260"/>
        <v>88.616666666666674</v>
      </c>
      <c r="DO47" s="648">
        <f t="shared" si="261"/>
        <v>88.616666666666674</v>
      </c>
      <c r="DP47" s="648">
        <f t="shared" si="262"/>
        <v>88.616666666666674</v>
      </c>
      <c r="DQ47" s="649">
        <f t="shared" si="263"/>
        <v>88.616666666666674</v>
      </c>
    </row>
    <row r="48" spans="1:121" s="370" customFormat="1">
      <c r="A48" s="691">
        <f t="shared" si="266"/>
        <v>13</v>
      </c>
      <c r="B48" s="692">
        <v>80</v>
      </c>
      <c r="C48" s="765">
        <v>103</v>
      </c>
      <c r="D48" s="1145" t="s">
        <v>6105</v>
      </c>
      <c r="E48" s="1145" t="s">
        <v>4609</v>
      </c>
      <c r="F48" s="765" t="s">
        <v>81</v>
      </c>
      <c r="G48" s="700">
        <f t="shared" ref="G48:G49" si="270">G47</f>
        <v>0.35416666666666669</v>
      </c>
      <c r="H48" s="1140" t="str">
        <f t="shared" ref="H48:H49" si="271">LEFT(K48,2)</f>
        <v>10</v>
      </c>
      <c r="I48" s="1140" t="str">
        <f t="shared" ref="I48:I49" si="272">MID(K48,3,2)</f>
        <v>08</v>
      </c>
      <c r="J48" s="1140" t="str">
        <f t="shared" ref="J48:J49" si="273">RIGHT(K48,2)</f>
        <v>59</v>
      </c>
      <c r="K48" s="1193" t="s">
        <v>6042</v>
      </c>
      <c r="L48" s="704" t="str">
        <f t="shared" ref="L48:L49" si="274">CONCATENATE(H48&amp;":"&amp;I48&amp;":"&amp;J48)</f>
        <v>10:08:59</v>
      </c>
      <c r="M48" s="1140" t="str">
        <f t="shared" ref="M48:M49" si="275">LEFT(P48,2)</f>
        <v>10</v>
      </c>
      <c r="N48" s="1140" t="str">
        <f t="shared" ref="N48:N49" si="276">MID(P48,3,2)</f>
        <v>11</v>
      </c>
      <c r="O48" s="1140" t="str">
        <f t="shared" ref="O48:O49" si="277">RIGHT(P48,2)</f>
        <v>17</v>
      </c>
      <c r="P48" s="1193" t="s">
        <v>6106</v>
      </c>
      <c r="Q48" s="704" t="str">
        <f t="shared" ref="Q48:Q49" si="278">CONCATENATE(M48&amp;":"&amp;N48&amp;":"&amp;O48)</f>
        <v>10:11:17</v>
      </c>
      <c r="R48" s="641">
        <f>L48-G48</f>
        <v>6.8738425925925883E-2</v>
      </c>
      <c r="S48" s="641">
        <f t="shared" ref="S48:S49" si="279">Q48-L48</f>
        <v>1.5972222222222499E-3</v>
      </c>
      <c r="T48" s="641">
        <f t="shared" ref="T48:T49" si="280">Q48-L48+R48</f>
        <v>7.0335648148148133E-2</v>
      </c>
      <c r="U48" s="701">
        <f t="shared" ref="U48:U49" si="281">$G$3/(MINUTE(R48)/60+HOUR(R48)+SECOND(R48)/3600)</f>
        <v>18.184879609361847</v>
      </c>
      <c r="V48" s="701">
        <f t="shared" ref="V48:V49" si="282">$G$3/(MINUTE(T48)/60+HOUR(T48)+SECOND(T48)/3600)</f>
        <v>17.771926937633701</v>
      </c>
      <c r="AA48" s="1488"/>
      <c r="AF48" s="1488"/>
      <c r="AK48" s="1495"/>
      <c r="AL48" s="1495"/>
      <c r="AM48" s="1139">
        <f t="shared" ref="AM48" si="283">Q48+"00:30"</f>
        <v>0.44533564814814813</v>
      </c>
      <c r="AN48" s="1140" t="str">
        <f t="shared" ref="AN48:AN49" si="284">LEFT(AQ48,2)</f>
        <v>12</v>
      </c>
      <c r="AO48" s="1140" t="str">
        <f t="shared" ref="AO48:AO49" si="285">MID(AQ48,3,2)</f>
        <v>15</v>
      </c>
      <c r="AP48" s="1140" t="str">
        <f t="shared" ref="AP48:AP49" si="286">RIGHT(AQ48,2)</f>
        <v>11</v>
      </c>
      <c r="AQ48" s="1193" t="s">
        <v>6107</v>
      </c>
      <c r="AR48" s="704" t="str">
        <f t="shared" ref="AR48" si="287">CONCATENATE(AN48&amp;":"&amp;AO48&amp;":"&amp;AP48)</f>
        <v>12:15:11</v>
      </c>
      <c r="AS48" s="1140" t="str">
        <f t="shared" ref="AS48" si="288">LEFT(AV48,2)</f>
        <v>12</v>
      </c>
      <c r="AT48" s="1140" t="str">
        <f t="shared" ref="AT48" si="289">MID(AV48,3,2)</f>
        <v>17</v>
      </c>
      <c r="AU48" s="1140" t="str">
        <f t="shared" ref="AU48" si="290">RIGHT(AV48,2)</f>
        <v>44</v>
      </c>
      <c r="AV48" s="1193" t="s">
        <v>6108</v>
      </c>
      <c r="AW48" s="704" t="str">
        <f t="shared" ref="AW48" si="291">CONCATENATE(AS48&amp;":"&amp;AT48&amp;":"&amp;AU48)</f>
        <v>12:17:44</v>
      </c>
      <c r="AX48" s="1098">
        <f t="shared" ref="AX48" si="292">AR48-AM48</f>
        <v>6.5208333333333368E-2</v>
      </c>
      <c r="AY48" s="1098">
        <f t="shared" ref="AY48" si="293">AW48-AR48</f>
        <v>1.7708333333332771E-3</v>
      </c>
      <c r="AZ48" s="1098">
        <f t="shared" ref="AZ48" si="294">AW48-AR48+AX48</f>
        <v>6.6979166666666645E-2</v>
      </c>
      <c r="BA48" s="701">
        <f t="shared" ref="BA48" si="295">$AM$7/(MINUTE(AX48)/60+HOUR(AX48)+SECOND(AX48)/3600)</f>
        <v>19.16932907348243</v>
      </c>
      <c r="BB48" s="701">
        <f t="shared" ref="BB48" si="296">$AM$7/(MINUTE(AZ48)/60+HOUR(AZ48)+SECOND(AZ48)/3600)</f>
        <v>18.662519440124417</v>
      </c>
      <c r="BC48" s="1121">
        <f t="shared" ref="BC48" si="297">AW48+"0:40"</f>
        <v>0.54009259259259257</v>
      </c>
      <c r="BD48" s="1140" t="str">
        <f t="shared" ref="BD48" si="298">LEFT(BG48,2)</f>
        <v>14</v>
      </c>
      <c r="BE48" s="1140" t="str">
        <f t="shared" ref="BE48" si="299">MID(BG48,3,2)</f>
        <v>02</v>
      </c>
      <c r="BF48" s="1140" t="str">
        <f t="shared" ref="BF48" si="300">RIGHT(BG48,2)</f>
        <v>43</v>
      </c>
      <c r="BG48" s="1193" t="s">
        <v>6109</v>
      </c>
      <c r="BH48" s="704" t="str">
        <f t="shared" ref="BH48" si="301">CONCATENATE(BD48&amp;":"&amp;BE48&amp;":"&amp;BF48)</f>
        <v>14:02:43</v>
      </c>
      <c r="BI48" s="1140" t="str">
        <f t="shared" ref="BI48" si="302">LEFT(BL48,2)</f>
        <v/>
      </c>
      <c r="BJ48" s="1140" t="str">
        <f t="shared" ref="BJ48" si="303">MID(BL48,3,2)</f>
        <v/>
      </c>
      <c r="BK48" s="1140" t="str">
        <f t="shared" ref="BK48" si="304">RIGHT(BL48,2)</f>
        <v/>
      </c>
      <c r="BL48" s="1193"/>
      <c r="BM48" s="704"/>
      <c r="BN48" s="1098"/>
      <c r="BO48" s="1098"/>
      <c r="BP48" s="1098"/>
      <c r="BQ48" s="701"/>
      <c r="BR48" s="701"/>
      <c r="BS48" s="1118"/>
      <c r="BT48" s="1118"/>
      <c r="BU48" s="1118"/>
      <c r="BV48" s="1118"/>
      <c r="BW48" s="1489"/>
      <c r="BX48" s="881"/>
      <c r="BY48" s="1118"/>
      <c r="BZ48" s="1118"/>
      <c r="CA48" s="1118"/>
      <c r="CB48" s="1489"/>
      <c r="CC48" s="881"/>
      <c r="CD48" s="1122"/>
      <c r="CE48" s="1124"/>
      <c r="CF48" s="1122"/>
      <c r="CG48" s="699"/>
      <c r="CH48" s="699"/>
      <c r="CI48" s="1118"/>
      <c r="CJ48" s="1118"/>
      <c r="CK48" s="1118"/>
      <c r="CL48" s="1118"/>
      <c r="CM48" s="1489"/>
      <c r="CN48" s="881"/>
      <c r="CO48" s="1118"/>
      <c r="CP48" s="1118"/>
      <c r="CQ48" s="1118"/>
      <c r="CR48" s="1489"/>
      <c r="CS48" s="881"/>
      <c r="CT48" s="775"/>
      <c r="CU48" s="698"/>
      <c r="CV48" s="775"/>
      <c r="CW48" s="699"/>
      <c r="CX48" s="699"/>
      <c r="CY48" s="795"/>
      <c r="CZ48" s="708"/>
      <c r="DA48" s="709">
        <f t="shared" si="245"/>
        <v>0.13394675925925925</v>
      </c>
      <c r="DB48" s="709">
        <f t="shared" si="246"/>
        <v>0.13731481481481478</v>
      </c>
      <c r="DC48" s="1194"/>
      <c r="DD48" s="711">
        <f t="shared" si="269"/>
        <v>80</v>
      </c>
      <c r="DE48" s="712">
        <f t="shared" si="254"/>
        <v>3.2147222222222225</v>
      </c>
      <c r="DF48" s="712">
        <f t="shared" si="255"/>
        <v>3.2955555555555556</v>
      </c>
      <c r="DG48" s="713"/>
      <c r="DH48" s="713"/>
      <c r="DI48" s="714"/>
      <c r="DJ48" s="714"/>
      <c r="DK48" s="714"/>
      <c r="DL48" s="714"/>
      <c r="DM48" s="714"/>
      <c r="DN48" s="714"/>
      <c r="DO48" s="714"/>
      <c r="DP48" s="714"/>
      <c r="DQ48" s="715"/>
    </row>
    <row r="49" spans="1:121" s="370" customFormat="1">
      <c r="A49" s="691">
        <f t="shared" si="266"/>
        <v>14</v>
      </c>
      <c r="B49" s="792" t="s">
        <v>5952</v>
      </c>
      <c r="C49" s="765">
        <v>158</v>
      </c>
      <c r="D49" s="1145" t="s">
        <v>5470</v>
      </c>
      <c r="E49" s="1145" t="s">
        <v>5471</v>
      </c>
      <c r="F49" s="765" t="s">
        <v>81</v>
      </c>
      <c r="G49" s="700">
        <f t="shared" si="270"/>
        <v>0.35416666666666669</v>
      </c>
      <c r="H49" s="1140" t="str">
        <f t="shared" si="271"/>
        <v>09</v>
      </c>
      <c r="I49" s="1140" t="str">
        <f t="shared" si="272"/>
        <v>52</v>
      </c>
      <c r="J49" s="1140" t="str">
        <f t="shared" si="273"/>
        <v>49</v>
      </c>
      <c r="K49" s="1193" t="s">
        <v>5990</v>
      </c>
      <c r="L49" s="704" t="str">
        <f t="shared" si="274"/>
        <v>09:52:49</v>
      </c>
      <c r="M49" s="1140" t="str">
        <f t="shared" si="275"/>
        <v>09</v>
      </c>
      <c r="N49" s="1140" t="str">
        <f t="shared" si="276"/>
        <v>57</v>
      </c>
      <c r="O49" s="1140" t="str">
        <f t="shared" si="277"/>
        <v>14</v>
      </c>
      <c r="P49" s="1193" t="s">
        <v>5991</v>
      </c>
      <c r="Q49" s="704" t="str">
        <f t="shared" si="278"/>
        <v>09:57:14</v>
      </c>
      <c r="R49" s="641">
        <f>L49-G49</f>
        <v>5.7511574074074034E-2</v>
      </c>
      <c r="S49" s="641">
        <f t="shared" si="279"/>
        <v>3.067129629629628E-3</v>
      </c>
      <c r="T49" s="641">
        <f t="shared" si="280"/>
        <v>6.0578703703703662E-2</v>
      </c>
      <c r="U49" s="701">
        <f t="shared" si="281"/>
        <v>21.734755484000807</v>
      </c>
      <c r="V49" s="701">
        <f t="shared" si="282"/>
        <v>20.634314100114636</v>
      </c>
      <c r="AA49" s="1488"/>
      <c r="AF49" s="1488"/>
      <c r="AK49" s="1495"/>
      <c r="AL49" s="1495"/>
      <c r="AM49" s="1139"/>
      <c r="AN49" s="1140" t="str">
        <f t="shared" si="284"/>
        <v/>
      </c>
      <c r="AO49" s="1140" t="str">
        <f t="shared" si="285"/>
        <v/>
      </c>
      <c r="AP49" s="1140" t="str">
        <f t="shared" si="286"/>
        <v/>
      </c>
      <c r="AQ49" s="1193"/>
      <c r="AR49" s="704"/>
      <c r="AS49" s="1140"/>
      <c r="AT49" s="1140"/>
      <c r="AU49" s="1140"/>
      <c r="AV49" s="1336"/>
      <c r="AW49" s="704"/>
      <c r="AX49" s="1098"/>
      <c r="AY49" s="1098"/>
      <c r="AZ49" s="1098"/>
      <c r="BA49" s="701"/>
      <c r="BB49" s="701"/>
      <c r="BC49" s="1121"/>
      <c r="BD49" s="1140"/>
      <c r="BE49" s="1140"/>
      <c r="BF49" s="1140"/>
      <c r="BG49" s="1193"/>
      <c r="BH49" s="704"/>
      <c r="BI49" s="1140"/>
      <c r="BJ49" s="1140"/>
      <c r="BK49" s="1140"/>
      <c r="BL49" s="1193"/>
      <c r="BM49" s="704"/>
      <c r="BN49" s="1098"/>
      <c r="BO49" s="1098"/>
      <c r="BP49" s="1098"/>
      <c r="BQ49" s="701"/>
      <c r="BR49" s="701"/>
      <c r="BS49" s="1118"/>
      <c r="BT49" s="1118"/>
      <c r="BU49" s="1118"/>
      <c r="BV49" s="1118"/>
      <c r="BW49" s="1489"/>
      <c r="BX49" s="881"/>
      <c r="BY49" s="1118"/>
      <c r="BZ49" s="1118"/>
      <c r="CA49" s="1118"/>
      <c r="CB49" s="1489"/>
      <c r="CC49" s="881"/>
      <c r="CD49" s="1122"/>
      <c r="CE49" s="1124"/>
      <c r="CF49" s="1122"/>
      <c r="CG49" s="699"/>
      <c r="CH49" s="699"/>
      <c r="CI49" s="1118"/>
      <c r="CJ49" s="1118"/>
      <c r="CK49" s="1118"/>
      <c r="CL49" s="1118"/>
      <c r="CM49" s="1489"/>
      <c r="CN49" s="881"/>
      <c r="CO49" s="1118"/>
      <c r="CP49" s="1118"/>
      <c r="CQ49" s="1118"/>
      <c r="CR49" s="1489"/>
      <c r="CS49" s="881"/>
      <c r="CT49" s="775"/>
      <c r="CU49" s="698"/>
      <c r="CV49" s="775"/>
      <c r="CW49" s="699"/>
      <c r="CX49" s="699"/>
      <c r="CY49" s="795"/>
      <c r="CZ49" s="708"/>
      <c r="DA49" s="709">
        <f t="shared" si="245"/>
        <v>5.7511574074074034E-2</v>
      </c>
      <c r="DB49" s="709">
        <f t="shared" si="246"/>
        <v>6.0578703703703662E-2</v>
      </c>
      <c r="DC49" s="1194"/>
      <c r="DD49" s="711">
        <v>96</v>
      </c>
      <c r="DE49" s="712">
        <f t="shared" si="254"/>
        <v>1.3802777777777777</v>
      </c>
      <c r="DF49" s="712">
        <f t="shared" si="255"/>
        <v>1.4538888888888888</v>
      </c>
      <c r="DG49" s="713"/>
      <c r="DH49" s="713"/>
      <c r="DI49" s="714"/>
      <c r="DJ49" s="714"/>
      <c r="DK49" s="714"/>
      <c r="DL49" s="714"/>
      <c r="DM49" s="714"/>
      <c r="DN49" s="714"/>
      <c r="DO49" s="714"/>
      <c r="DP49" s="714"/>
      <c r="DQ49" s="715"/>
    </row>
    <row r="50" spans="1:121">
      <c r="A50" s="730" t="s">
        <v>0</v>
      </c>
      <c r="B50" s="731">
        <v>80</v>
      </c>
      <c r="C50" s="1649" t="s">
        <v>50</v>
      </c>
      <c r="D50" s="1650"/>
      <c r="E50" s="1650"/>
      <c r="F50" s="1651"/>
      <c r="G50" s="783"/>
      <c r="H50" s="783"/>
      <c r="I50" s="783"/>
      <c r="J50" s="783"/>
      <c r="K50" s="785"/>
      <c r="L50" s="783"/>
      <c r="M50" s="783"/>
      <c r="N50" s="783"/>
      <c r="O50" s="783"/>
      <c r="P50" s="785"/>
      <c r="Q50" s="783"/>
      <c r="R50" s="783"/>
      <c r="S50" s="783"/>
      <c r="T50" s="783"/>
      <c r="U50" s="783"/>
      <c r="V50" s="783"/>
      <c r="W50" s="783"/>
      <c r="X50" s="783"/>
      <c r="Y50" s="783"/>
      <c r="Z50" s="783"/>
      <c r="AA50" s="785"/>
      <c r="AB50" s="783"/>
      <c r="AC50" s="783"/>
      <c r="AD50" s="783"/>
      <c r="AE50" s="783"/>
      <c r="AF50" s="785"/>
      <c r="AG50" s="783"/>
      <c r="AH50" s="783"/>
      <c r="AI50" s="783"/>
      <c r="AJ50" s="783"/>
      <c r="AK50" s="783"/>
      <c r="AL50" s="783"/>
      <c r="AM50" s="784"/>
      <c r="AN50" s="784"/>
      <c r="AO50" s="784"/>
      <c r="AP50" s="784"/>
      <c r="AQ50" s="785"/>
      <c r="AR50" s="784"/>
      <c r="AS50" s="784"/>
      <c r="AT50" s="784"/>
      <c r="AU50" s="784"/>
      <c r="AV50" s="785"/>
      <c r="AW50" s="784"/>
      <c r="AX50" s="784"/>
      <c r="AY50" s="1363"/>
      <c r="AZ50" s="784"/>
      <c r="BA50" s="784"/>
      <c r="BB50" s="784"/>
      <c r="BC50" s="784"/>
      <c r="BD50" s="784"/>
      <c r="BE50" s="784"/>
      <c r="BF50" s="784"/>
      <c r="BG50" s="784"/>
      <c r="BH50" s="784"/>
      <c r="BI50" s="784"/>
      <c r="BJ50" s="784"/>
      <c r="BK50" s="784"/>
      <c r="BL50" s="785"/>
      <c r="BM50" s="784"/>
      <c r="BN50" s="784"/>
      <c r="BO50" s="1363"/>
      <c r="BP50" s="784"/>
      <c r="BQ50" s="784"/>
      <c r="BR50" s="784"/>
      <c r="BS50" s="784"/>
      <c r="BT50" s="784"/>
      <c r="BU50" s="784"/>
      <c r="BV50" s="784"/>
      <c r="BW50" s="784"/>
      <c r="BX50" s="784"/>
      <c r="BY50" s="784"/>
      <c r="BZ50" s="784"/>
      <c r="CA50" s="784"/>
      <c r="CB50" s="784"/>
      <c r="CC50" s="784"/>
      <c r="CD50" s="784"/>
      <c r="CE50" s="784"/>
      <c r="CF50" s="784"/>
      <c r="CG50" s="784"/>
      <c r="CH50" s="784"/>
      <c r="CI50" s="784"/>
      <c r="CJ50" s="784"/>
      <c r="CK50" s="784"/>
      <c r="CL50" s="784"/>
      <c r="CM50" s="784"/>
      <c r="CN50" s="784"/>
      <c r="CO50" s="784"/>
      <c r="CP50" s="784"/>
      <c r="CQ50" s="784"/>
      <c r="CR50" s="784"/>
      <c r="CS50" s="784"/>
      <c r="CT50" s="784"/>
      <c r="CU50" s="784"/>
      <c r="CV50" s="784"/>
      <c r="CW50" s="784"/>
      <c r="CX50" s="784"/>
      <c r="CY50" s="784"/>
      <c r="CZ50" s="784"/>
      <c r="DA50" s="784"/>
      <c r="DB50" s="731">
        <v>80</v>
      </c>
      <c r="DC50" s="589"/>
      <c r="DD50" s="1371" t="s">
        <v>5596</v>
      </c>
      <c r="DE50" s="1195"/>
      <c r="DF50" s="748"/>
      <c r="DG50" s="748"/>
      <c r="DH50" s="748"/>
      <c r="DI50" s="748"/>
      <c r="DJ50" s="748"/>
      <c r="DK50" s="748"/>
      <c r="DL50" s="748"/>
      <c r="DM50" s="748"/>
      <c r="DN50" s="748"/>
      <c r="DO50" s="748"/>
      <c r="DP50" s="748"/>
      <c r="DQ50" s="748"/>
    </row>
    <row r="51" spans="1:121" s="345" customFormat="1">
      <c r="A51" s="628">
        <v>1</v>
      </c>
      <c r="B51" s="750" t="s">
        <v>5952</v>
      </c>
      <c r="C51" s="751">
        <v>126</v>
      </c>
      <c r="D51" s="1144" t="s">
        <v>165</v>
      </c>
      <c r="E51" s="1144" t="s">
        <v>166</v>
      </c>
      <c r="F51" s="726"/>
      <c r="G51" s="632">
        <v>0.35416666666666669</v>
      </c>
      <c r="H51" s="1095" t="str">
        <f t="shared" ref="H51:H62" si="305">LEFT(K51,2)</f>
        <v>09</v>
      </c>
      <c r="I51" s="1095" t="str">
        <f t="shared" ref="I51:I62" si="306">MID(K51,3,2)</f>
        <v>56</v>
      </c>
      <c r="J51" s="1095" t="str">
        <f t="shared" ref="J51:J62" si="307">RIGHT(K51,2)</f>
        <v>33</v>
      </c>
      <c r="K51" s="1193" t="s">
        <v>5946</v>
      </c>
      <c r="L51" s="683" t="str">
        <f t="shared" ref="L51:L62" si="308">CONCATENATE(H51&amp;":"&amp;I51&amp;":"&amp;J51)</f>
        <v>09:56:33</v>
      </c>
      <c r="M51" s="1095" t="str">
        <f t="shared" ref="M51:M62" si="309">LEFT(P51,2)</f>
        <v>09</v>
      </c>
      <c r="N51" s="1095" t="str">
        <f t="shared" ref="N51:N62" si="310">MID(P51,3,2)</f>
        <v>59</v>
      </c>
      <c r="O51" s="1095" t="str">
        <f t="shared" ref="O51:O62" si="311">RIGHT(P51,2)</f>
        <v>03</v>
      </c>
      <c r="P51" s="1193" t="s">
        <v>5947</v>
      </c>
      <c r="Q51" s="683" t="str">
        <f t="shared" ref="Q51:Q62" si="312">CONCATENATE(M51&amp;":"&amp;N51&amp;":"&amp;O51)</f>
        <v>09:59:03</v>
      </c>
      <c r="R51" s="634">
        <f>L51-G51</f>
        <v>6.0104166666666681E-2</v>
      </c>
      <c r="S51" s="641">
        <f t="shared" ref="S51:S62" si="313">Q51-L51</f>
        <v>1.7361111111111049E-3</v>
      </c>
      <c r="T51" s="634">
        <f t="shared" ref="T51:T62" si="314">Q51-L51+R51</f>
        <v>6.1840277777777786E-2</v>
      </c>
      <c r="U51" s="636">
        <f t="shared" ref="U51:U62" si="315">$G$3/(MINUTE(R51)/60+HOUR(R51)+SECOND(R51)/3600)</f>
        <v>20.797227036395146</v>
      </c>
      <c r="V51" s="636">
        <f t="shared" ref="V51:V62" si="316">$G$3/(MINUTE(T51)/60+HOUR(T51)+SECOND(T51)/3600)</f>
        <v>20.213363279056711</v>
      </c>
      <c r="W51" s="1502"/>
      <c r="X51" s="1197"/>
      <c r="Y51" s="1197"/>
      <c r="Z51" s="1197"/>
      <c r="AA51" s="1305"/>
      <c r="AB51" s="1503"/>
      <c r="AC51" s="1197"/>
      <c r="AD51" s="1197"/>
      <c r="AE51" s="1197"/>
      <c r="AF51" s="1305"/>
      <c r="AG51" s="1395"/>
      <c r="AH51" s="493"/>
      <c r="AI51" s="1504"/>
      <c r="AJ51" s="493"/>
      <c r="AK51" s="495"/>
      <c r="AL51" s="495"/>
      <c r="AM51" s="1094">
        <f t="shared" ref="AM51:AM62" si="317">Q51+"00:30"</f>
        <v>0.43684027777777779</v>
      </c>
      <c r="AN51" s="1095" t="str">
        <f t="shared" ref="AN51:AN62" si="318">LEFT(AQ51,2)</f>
        <v>11</v>
      </c>
      <c r="AO51" s="1095" t="str">
        <f t="shared" ref="AO51:AO62" si="319">MID(AQ51,3,2)</f>
        <v>55</v>
      </c>
      <c r="AP51" s="1095" t="str">
        <f t="shared" ref="AP51:AP62" si="320">RIGHT(AQ51,2)</f>
        <v>46</v>
      </c>
      <c r="AQ51" s="1193" t="s">
        <v>5948</v>
      </c>
      <c r="AR51" s="683" t="str">
        <f t="shared" ref="AR51:AR62" si="321">CONCATENATE(AN51&amp;":"&amp;AO51&amp;":"&amp;AP51)</f>
        <v>11:55:46</v>
      </c>
      <c r="AS51" s="1095" t="str">
        <f t="shared" ref="AS51:AS62" si="322">LEFT(AV51,2)</f>
        <v>11</v>
      </c>
      <c r="AT51" s="1095" t="str">
        <f t="shared" ref="AT51:AT62" si="323">MID(AV51,3,2)</f>
        <v>59</v>
      </c>
      <c r="AU51" s="1095" t="str">
        <f t="shared" ref="AU51:AU62" si="324">RIGHT(AV51,2)</f>
        <v>34</v>
      </c>
      <c r="AV51" s="1193" t="s">
        <v>5949</v>
      </c>
      <c r="AW51" s="683" t="str">
        <f t="shared" ref="AW51:AW62" si="325">CONCATENATE(AS51&amp;":"&amp;AT51&amp;":"&amp;AU51)</f>
        <v>11:59:34</v>
      </c>
      <c r="AX51" s="1097">
        <f t="shared" ref="AX51:AX62" si="326">AR51-AM51</f>
        <v>6.0219907407407403E-2</v>
      </c>
      <c r="AY51" s="1098">
        <f t="shared" ref="AY51:AY62" si="327">AW51-AR51</f>
        <v>2.6388888888889128E-3</v>
      </c>
      <c r="AZ51" s="1097">
        <f t="shared" ref="AZ51:AZ62" si="328">AW51-AR51+AX51</f>
        <v>6.2858796296296315E-2</v>
      </c>
      <c r="BA51" s="636">
        <f t="shared" ref="BA51:BA62" si="329">$AM$7/(MINUTE(AX51)/60+HOUR(AX51)+SECOND(AX51)/3600)</f>
        <v>20.757255429559869</v>
      </c>
      <c r="BB51" s="636">
        <f t="shared" ref="BB51:BB62" si="330">$AM$7/(MINUTE(AZ51)/60+HOUR(AZ51)+SECOND(AZ51)/3600)</f>
        <v>19.885840545019335</v>
      </c>
      <c r="BC51" s="1099">
        <f t="shared" ref="BC51:BC62" si="331">AW51+"0:40"</f>
        <v>0.52747685185185189</v>
      </c>
      <c r="BD51" s="1095" t="str">
        <f t="shared" ref="BD51:BD62" si="332">LEFT(BG51,2)</f>
        <v>13</v>
      </c>
      <c r="BE51" s="1095" t="str">
        <f t="shared" ref="BE51:BE62" si="333">MID(BG51,3,2)</f>
        <v>34</v>
      </c>
      <c r="BF51" s="1095" t="str">
        <f t="shared" ref="BF51:BF62" si="334">RIGHT(BG51,2)</f>
        <v>19</v>
      </c>
      <c r="BG51" s="1193" t="s">
        <v>5950</v>
      </c>
      <c r="BH51" s="633" t="str">
        <f t="shared" ref="BH51:BH62" si="335">CONCATENATE(BD51&amp;":"&amp;BE51&amp;":"&amp;BF51)</f>
        <v>13:34:19</v>
      </c>
      <c r="BI51" s="1095" t="str">
        <f t="shared" ref="BI51:BI62" si="336">LEFT(BL51,2)</f>
        <v>13</v>
      </c>
      <c r="BJ51" s="1095" t="str">
        <f t="shared" ref="BJ51:BJ62" si="337">MID(BL51,3,2)</f>
        <v>39</v>
      </c>
      <c r="BK51" s="1095" t="str">
        <f t="shared" ref="BK51:BK62" si="338">RIGHT(BL51,2)</f>
        <v>34</v>
      </c>
      <c r="BL51" s="1193" t="s">
        <v>5951</v>
      </c>
      <c r="BM51" s="633" t="str">
        <f t="shared" ref="BM51:BM62" si="339">CONCATENATE(BI51&amp;":"&amp;BJ51&amp;":"&amp;BK51)</f>
        <v>13:39:34</v>
      </c>
      <c r="BN51" s="1097">
        <f t="shared" ref="BN51:BN62" si="340">BH51-BC51</f>
        <v>3.8020833333333282E-2</v>
      </c>
      <c r="BO51" s="1098">
        <f t="shared" ref="BO51:BO62" si="341">BM51-BH51</f>
        <v>3.6458333333333481E-3</v>
      </c>
      <c r="BP51" s="1097">
        <f t="shared" ref="BP51:BP62" si="342">BM51-BH51+BN51</f>
        <v>4.166666666666663E-2</v>
      </c>
      <c r="BQ51" s="636">
        <f t="shared" ref="BQ51:BQ62" si="343">$BC$7/(MINUTE(BN51)/60+HOUR(BN51)+SECOND(BN51)/3600)</f>
        <v>21.917808219178081</v>
      </c>
      <c r="BR51" s="636">
        <f t="shared" ref="BR51:BR62" si="344">$BC$7/(MINUTE(BP51)/60+HOUR(BP51)+SECOND(BP51)/3600)</f>
        <v>20</v>
      </c>
      <c r="BS51" s="1113"/>
      <c r="BT51" s="1113"/>
      <c r="BU51" s="1113"/>
      <c r="BV51" s="1113"/>
      <c r="BW51" s="1354"/>
      <c r="BX51" s="755"/>
      <c r="BY51" s="1113"/>
      <c r="BZ51" s="1113"/>
      <c r="CA51" s="1113"/>
      <c r="CB51" s="1354"/>
      <c r="CC51" s="755"/>
      <c r="CD51" s="1115"/>
      <c r="CE51" s="1124"/>
      <c r="CF51" s="1115"/>
      <c r="CG51" s="908"/>
      <c r="CH51" s="682"/>
      <c r="CI51" s="1113"/>
      <c r="CJ51" s="1113"/>
      <c r="CK51" s="1113"/>
      <c r="CL51" s="1113"/>
      <c r="CM51" s="1354"/>
      <c r="CN51" s="755"/>
      <c r="CO51" s="1113"/>
      <c r="CP51" s="1113"/>
      <c r="CQ51" s="1113"/>
      <c r="CR51" s="1354"/>
      <c r="CS51" s="755"/>
      <c r="CT51" s="756"/>
      <c r="CU51" s="698"/>
      <c r="CV51" s="756"/>
      <c r="CW51" s="682"/>
      <c r="CX51" s="682"/>
      <c r="CY51" s="643">
        <f>$DB$50/(MINUTE(DB51)/60+HOUR(DB51)+SECOND(DB51)/3600)</f>
        <v>20.485098513407781</v>
      </c>
      <c r="CZ51" s="644"/>
      <c r="DA51" s="645">
        <f>R51+AH51+AX51+BN51</f>
        <v>0.15834490740740736</v>
      </c>
      <c r="DB51" s="645">
        <f>T51+AJ51+AZ51+BN51</f>
        <v>0.16271990740740738</v>
      </c>
      <c r="DC51" s="589"/>
      <c r="DD51" s="646">
        <v>96</v>
      </c>
      <c r="DE51" s="647">
        <f t="shared" ref="DE51:DF52" si="345">MINUTE(DA51)/60+HOUR(DA51)+SECOND(DA51)/3600</f>
        <v>3.8002777777777776</v>
      </c>
      <c r="DF51" s="647">
        <f t="shared" si="345"/>
        <v>3.9052777777777776</v>
      </c>
      <c r="DG51" s="595">
        <v>200</v>
      </c>
      <c r="DH51" s="595">
        <f t="shared" ref="DH51:DH61" si="346">-(SECOND(BH51-$BH$51)/60+MINUTE(BH51-$BH$51)+HOUR(BH51-$BH$51)*60)</f>
        <v>0</v>
      </c>
      <c r="DI51" s="648">
        <f t="shared" ref="DI51:DI52" si="347">IF((DD51+DG51+DH51)&lt;DD51,DD51,DD51+DG51+DH51)</f>
        <v>296</v>
      </c>
      <c r="DJ51" s="648">
        <f t="shared" ref="DJ51:DJ61" si="348">IF(CN51&gt;$DD$50,0,DI51)</f>
        <v>296</v>
      </c>
      <c r="DK51" s="648">
        <f>IF((S51&gt;$DM$7),0,DJ51)</f>
        <v>296</v>
      </c>
      <c r="DL51" s="648">
        <f>IF((AI51&gt;$DM$7),0,DJ51)</f>
        <v>296</v>
      </c>
      <c r="DM51" s="648">
        <f t="shared" si="247"/>
        <v>296</v>
      </c>
      <c r="DN51" s="648">
        <f t="shared" si="248"/>
        <v>296</v>
      </c>
      <c r="DO51" s="648">
        <f t="shared" si="181"/>
        <v>296</v>
      </c>
      <c r="DP51" s="648">
        <f t="shared" si="182"/>
        <v>296</v>
      </c>
      <c r="DQ51" s="649">
        <f t="shared" ref="DQ51:DQ52" si="349">DK51*DL51*DM51*DN51*DO51*DP51/DK51/DL51/DM51/DO51/DP51</f>
        <v>296</v>
      </c>
    </row>
    <row r="52" spans="1:121" s="345" customFormat="1">
      <c r="A52" s="628">
        <f>A51+1</f>
        <v>2</v>
      </c>
      <c r="B52" s="629">
        <v>80</v>
      </c>
      <c r="C52" s="751">
        <v>105</v>
      </c>
      <c r="D52" s="1144" t="s">
        <v>169</v>
      </c>
      <c r="E52" s="1144" t="s">
        <v>5127</v>
      </c>
      <c r="F52" s="726"/>
      <c r="G52" s="632">
        <f t="shared" ref="G52:G62" si="350">G51</f>
        <v>0.35416666666666669</v>
      </c>
      <c r="H52" s="1095" t="str">
        <f t="shared" si="305"/>
        <v>09</v>
      </c>
      <c r="I52" s="1095" t="str">
        <f t="shared" si="306"/>
        <v>58</v>
      </c>
      <c r="J52" s="1095" t="str">
        <f t="shared" si="307"/>
        <v>18</v>
      </c>
      <c r="K52" s="1193" t="s">
        <v>6054</v>
      </c>
      <c r="L52" s="683" t="str">
        <f t="shared" si="308"/>
        <v>09:58:18</v>
      </c>
      <c r="M52" s="1095" t="str">
        <f t="shared" si="309"/>
        <v>10</v>
      </c>
      <c r="N52" s="1095" t="str">
        <f t="shared" si="310"/>
        <v>05</v>
      </c>
      <c r="O52" s="1095" t="str">
        <f t="shared" si="311"/>
        <v>28</v>
      </c>
      <c r="P52" s="1193" t="s">
        <v>6055</v>
      </c>
      <c r="Q52" s="683" t="str">
        <f t="shared" si="312"/>
        <v>10:05:28</v>
      </c>
      <c r="R52" s="634">
        <f>L52-G52</f>
        <v>6.1319444444444371E-2</v>
      </c>
      <c r="S52" s="641">
        <f t="shared" si="313"/>
        <v>4.9768518518519267E-3</v>
      </c>
      <c r="T52" s="634">
        <f t="shared" si="314"/>
        <v>6.6296296296296298E-2</v>
      </c>
      <c r="U52" s="636">
        <f t="shared" si="315"/>
        <v>20.385050962627407</v>
      </c>
      <c r="V52" s="636">
        <f t="shared" si="316"/>
        <v>18.854748603351954</v>
      </c>
      <c r="W52" s="1502"/>
      <c r="X52" s="1197"/>
      <c r="Y52" s="1197"/>
      <c r="Z52" s="1197"/>
      <c r="AA52" s="1305"/>
      <c r="AB52" s="1503"/>
      <c r="AC52" s="1197"/>
      <c r="AD52" s="1197"/>
      <c r="AE52" s="1197"/>
      <c r="AF52" s="1305"/>
      <c r="AG52" s="1503"/>
      <c r="AH52" s="493"/>
      <c r="AI52" s="1504"/>
      <c r="AJ52" s="493"/>
      <c r="AK52" s="495"/>
      <c r="AL52" s="495"/>
      <c r="AM52" s="1094">
        <f t="shared" si="317"/>
        <v>0.4412962962962963</v>
      </c>
      <c r="AN52" s="1095" t="str">
        <f t="shared" si="318"/>
        <v>11</v>
      </c>
      <c r="AO52" s="1095" t="str">
        <f t="shared" si="319"/>
        <v>55</v>
      </c>
      <c r="AP52" s="1095" t="str">
        <f t="shared" si="320"/>
        <v>50</v>
      </c>
      <c r="AQ52" s="1193" t="s">
        <v>6056</v>
      </c>
      <c r="AR52" s="683" t="str">
        <f t="shared" si="321"/>
        <v>11:55:50</v>
      </c>
      <c r="AS52" s="1095" t="str">
        <f t="shared" si="322"/>
        <v>12</v>
      </c>
      <c r="AT52" s="1095" t="str">
        <f t="shared" si="323"/>
        <v>03</v>
      </c>
      <c r="AU52" s="1095" t="str">
        <f t="shared" si="324"/>
        <v>02</v>
      </c>
      <c r="AV52" s="1193" t="s">
        <v>6057</v>
      </c>
      <c r="AW52" s="683" t="str">
        <f t="shared" si="325"/>
        <v>12:03:02</v>
      </c>
      <c r="AX52" s="1097">
        <f t="shared" si="326"/>
        <v>5.5810185185185157E-2</v>
      </c>
      <c r="AY52" s="1098">
        <f t="shared" si="327"/>
        <v>5.00000000000006E-3</v>
      </c>
      <c r="AZ52" s="1097">
        <f t="shared" si="328"/>
        <v>6.0810185185185217E-2</v>
      </c>
      <c r="BA52" s="636">
        <f t="shared" si="329"/>
        <v>22.397345499792618</v>
      </c>
      <c r="BB52" s="636">
        <f t="shared" si="330"/>
        <v>20.555767034640276</v>
      </c>
      <c r="BC52" s="1099">
        <f t="shared" si="331"/>
        <v>0.5298842592592593</v>
      </c>
      <c r="BD52" s="1095" t="str">
        <f t="shared" si="332"/>
        <v>13</v>
      </c>
      <c r="BE52" s="1095" t="str">
        <f t="shared" si="333"/>
        <v>36</v>
      </c>
      <c r="BF52" s="1095" t="str">
        <f t="shared" si="334"/>
        <v>29</v>
      </c>
      <c r="BG52" s="1193" t="s">
        <v>6058</v>
      </c>
      <c r="BH52" s="633" t="str">
        <f t="shared" si="335"/>
        <v>13:36:29</v>
      </c>
      <c r="BI52" s="1095" t="str">
        <f t="shared" si="336"/>
        <v>13</v>
      </c>
      <c r="BJ52" s="1095" t="str">
        <f t="shared" si="337"/>
        <v>49</v>
      </c>
      <c r="BK52" s="1095" t="str">
        <f t="shared" si="338"/>
        <v>27</v>
      </c>
      <c r="BL52" s="1193" t="s">
        <v>6059</v>
      </c>
      <c r="BM52" s="633" t="str">
        <f t="shared" si="339"/>
        <v>13:49:27</v>
      </c>
      <c r="BN52" s="1097">
        <f t="shared" si="340"/>
        <v>3.7118055555555474E-2</v>
      </c>
      <c r="BO52" s="1098">
        <f t="shared" si="341"/>
        <v>9.004629629629668E-3</v>
      </c>
      <c r="BP52" s="1097">
        <f t="shared" si="342"/>
        <v>4.6122685185185142E-2</v>
      </c>
      <c r="BQ52" s="636">
        <f t="shared" si="343"/>
        <v>22.450888681010291</v>
      </c>
      <c r="BR52" s="636">
        <f t="shared" si="344"/>
        <v>18.067754077791719</v>
      </c>
      <c r="BS52" s="1113"/>
      <c r="BT52" s="1113"/>
      <c r="BU52" s="1113"/>
      <c r="BV52" s="1113"/>
      <c r="BW52" s="1354"/>
      <c r="BX52" s="755"/>
      <c r="BY52" s="1113"/>
      <c r="BZ52" s="1113"/>
      <c r="CA52" s="1113"/>
      <c r="CB52" s="1354"/>
      <c r="CC52" s="755"/>
      <c r="CD52" s="1115"/>
      <c r="CE52" s="1124"/>
      <c r="CF52" s="1115"/>
      <c r="CG52" s="908"/>
      <c r="CH52" s="682"/>
      <c r="CI52" s="1113"/>
      <c r="CJ52" s="1113"/>
      <c r="CK52" s="1113"/>
      <c r="CL52" s="1113"/>
      <c r="CM52" s="1354"/>
      <c r="CN52" s="755"/>
      <c r="CO52" s="1113"/>
      <c r="CP52" s="1113"/>
      <c r="CQ52" s="1113"/>
      <c r="CR52" s="1354"/>
      <c r="CS52" s="755"/>
      <c r="CT52" s="756"/>
      <c r="CU52" s="698"/>
      <c r="CV52" s="756"/>
      <c r="CW52" s="682"/>
      <c r="CX52" s="682"/>
      <c r="CY52" s="643">
        <f t="shared" ref="CY52:CY61" si="351">$DB$50/(MINUTE(DB52)/60+HOUR(DB52)+SECOND(DB52)/3600)</f>
        <v>20.297413489322714</v>
      </c>
      <c r="CZ52" s="644"/>
      <c r="DA52" s="645">
        <f t="shared" ref="DA52:DA62" si="352">R52+AH52+AX52+BN52</f>
        <v>0.154247685185185</v>
      </c>
      <c r="DB52" s="645">
        <f t="shared" ref="DB52:DB62" si="353">T52+AJ52+AZ52+BN52</f>
        <v>0.16422453703703699</v>
      </c>
      <c r="DC52" s="589"/>
      <c r="DD52" s="646">
        <v>80</v>
      </c>
      <c r="DE52" s="647">
        <f t="shared" si="345"/>
        <v>3.7019444444444445</v>
      </c>
      <c r="DF52" s="647">
        <f t="shared" si="345"/>
        <v>3.9413888888888891</v>
      </c>
      <c r="DG52" s="595">
        <f t="shared" ref="DG52:DG61" si="354">DG51-5</f>
        <v>195</v>
      </c>
      <c r="DH52" s="595">
        <f t="shared" si="346"/>
        <v>-2.1666666666666665</v>
      </c>
      <c r="DI52" s="648">
        <f t="shared" si="347"/>
        <v>272.83333333333331</v>
      </c>
      <c r="DJ52" s="648">
        <f t="shared" si="348"/>
        <v>272.83333333333331</v>
      </c>
      <c r="DK52" s="648">
        <f>IF((S52&gt;$DM$7),0,DJ52)</f>
        <v>272.83333333333331</v>
      </c>
      <c r="DL52" s="648">
        <f>IF((AI52&gt;$DM$7),0,DJ52)</f>
        <v>272.83333333333331</v>
      </c>
      <c r="DM52" s="648">
        <f t="shared" si="247"/>
        <v>272.83333333333331</v>
      </c>
      <c r="DN52" s="648">
        <f t="shared" si="248"/>
        <v>272.83333333333331</v>
      </c>
      <c r="DO52" s="648">
        <f t="shared" si="181"/>
        <v>272.83333333333331</v>
      </c>
      <c r="DP52" s="648">
        <f t="shared" si="182"/>
        <v>272.83333333333331</v>
      </c>
      <c r="DQ52" s="649">
        <f t="shared" si="349"/>
        <v>272.83333333333331</v>
      </c>
    </row>
    <row r="53" spans="1:121" s="345" customFormat="1">
      <c r="A53" s="628">
        <f t="shared" ref="A53:A55" si="355">A52+1</f>
        <v>3</v>
      </c>
      <c r="B53" s="629">
        <v>80</v>
      </c>
      <c r="C53" s="751">
        <v>199</v>
      </c>
      <c r="D53" s="1144" t="s">
        <v>6047</v>
      </c>
      <c r="E53" s="1144" t="s">
        <v>168</v>
      </c>
      <c r="F53" s="726"/>
      <c r="G53" s="632">
        <f t="shared" si="350"/>
        <v>0.35416666666666669</v>
      </c>
      <c r="H53" s="1095" t="str">
        <f t="shared" si="305"/>
        <v>09</v>
      </c>
      <c r="I53" s="1095" t="str">
        <f t="shared" si="306"/>
        <v>56</v>
      </c>
      <c r="J53" s="1095" t="str">
        <f t="shared" si="307"/>
        <v>44</v>
      </c>
      <c r="K53" s="1193" t="s">
        <v>6048</v>
      </c>
      <c r="L53" s="683" t="str">
        <f t="shared" si="308"/>
        <v>09:56:44</v>
      </c>
      <c r="M53" s="1095" t="str">
        <f t="shared" si="309"/>
        <v>10</v>
      </c>
      <c r="N53" s="1095" t="str">
        <f t="shared" si="310"/>
        <v>01</v>
      </c>
      <c r="O53" s="1095" t="str">
        <f t="shared" si="311"/>
        <v>41</v>
      </c>
      <c r="P53" s="1193" t="s">
        <v>6049</v>
      </c>
      <c r="Q53" s="683" t="str">
        <f t="shared" si="312"/>
        <v>10:01:41</v>
      </c>
      <c r="R53" s="634">
        <f>L53-G53</f>
        <v>6.0231481481481497E-2</v>
      </c>
      <c r="S53" s="641">
        <f t="shared" si="313"/>
        <v>3.4374999999999822E-3</v>
      </c>
      <c r="T53" s="634">
        <f t="shared" si="314"/>
        <v>6.3668981481481479E-2</v>
      </c>
      <c r="U53" s="636">
        <f t="shared" si="315"/>
        <v>20.753266717909302</v>
      </c>
      <c r="V53" s="636">
        <f t="shared" si="316"/>
        <v>19.632794037447738</v>
      </c>
      <c r="W53" s="1502"/>
      <c r="X53" s="1197"/>
      <c r="Y53" s="1197"/>
      <c r="Z53" s="1197"/>
      <c r="AA53" s="1305"/>
      <c r="AB53" s="1503"/>
      <c r="AC53" s="1197"/>
      <c r="AD53" s="1197"/>
      <c r="AE53" s="1197"/>
      <c r="AF53" s="1305"/>
      <c r="AG53" s="1503"/>
      <c r="AH53" s="493"/>
      <c r="AI53" s="1504"/>
      <c r="AJ53" s="493"/>
      <c r="AK53" s="495"/>
      <c r="AL53" s="495"/>
      <c r="AM53" s="1094">
        <f t="shared" si="317"/>
        <v>0.43866898148148148</v>
      </c>
      <c r="AN53" s="1095" t="str">
        <f t="shared" si="318"/>
        <v>11</v>
      </c>
      <c r="AO53" s="1095" t="str">
        <f t="shared" si="319"/>
        <v>55</v>
      </c>
      <c r="AP53" s="1095" t="str">
        <f t="shared" si="320"/>
        <v>53</v>
      </c>
      <c r="AQ53" s="1193" t="s">
        <v>6050</v>
      </c>
      <c r="AR53" s="683" t="str">
        <f t="shared" si="321"/>
        <v>11:55:53</v>
      </c>
      <c r="AS53" s="1095" t="str">
        <f t="shared" si="322"/>
        <v>12</v>
      </c>
      <c r="AT53" s="1095" t="str">
        <f t="shared" si="323"/>
        <v>03</v>
      </c>
      <c r="AU53" s="1095" t="str">
        <f t="shared" si="324"/>
        <v>07</v>
      </c>
      <c r="AV53" s="1193" t="s">
        <v>6051</v>
      </c>
      <c r="AW53" s="683" t="str">
        <f t="shared" si="325"/>
        <v>12:03:07</v>
      </c>
      <c r="AX53" s="1097">
        <f t="shared" si="326"/>
        <v>5.8472222222222259E-2</v>
      </c>
      <c r="AY53" s="1098">
        <f t="shared" si="327"/>
        <v>5.0231481481480822E-3</v>
      </c>
      <c r="AZ53" s="1097">
        <f t="shared" si="328"/>
        <v>6.3495370370370341E-2</v>
      </c>
      <c r="BA53" s="636">
        <f t="shared" si="329"/>
        <v>21.37767220902613</v>
      </c>
      <c r="BB53" s="636">
        <f t="shared" si="330"/>
        <v>19.686474662777982</v>
      </c>
      <c r="BC53" s="1099">
        <f t="shared" si="331"/>
        <v>0.52994212962962961</v>
      </c>
      <c r="BD53" s="1095" t="str">
        <f t="shared" si="332"/>
        <v>13</v>
      </c>
      <c r="BE53" s="1095" t="str">
        <f t="shared" si="333"/>
        <v>36</v>
      </c>
      <c r="BF53" s="1095" t="str">
        <f t="shared" si="334"/>
        <v>30</v>
      </c>
      <c r="BG53" s="1193" t="s">
        <v>6052</v>
      </c>
      <c r="BH53" s="633" t="str">
        <f t="shared" si="335"/>
        <v>13:36:30</v>
      </c>
      <c r="BI53" s="1095" t="str">
        <f t="shared" si="336"/>
        <v>13</v>
      </c>
      <c r="BJ53" s="1095" t="str">
        <f t="shared" si="337"/>
        <v>49</v>
      </c>
      <c r="BK53" s="1095" t="str">
        <f t="shared" si="338"/>
        <v>40</v>
      </c>
      <c r="BL53" s="1193" t="s">
        <v>6053</v>
      </c>
      <c r="BM53" s="633" t="str">
        <f t="shared" si="339"/>
        <v>13:49:40</v>
      </c>
      <c r="BN53" s="1097">
        <f t="shared" si="340"/>
        <v>3.7071759259259207E-2</v>
      </c>
      <c r="BO53" s="1098">
        <f t="shared" si="341"/>
        <v>9.1435185185185786E-3</v>
      </c>
      <c r="BP53" s="1097">
        <f t="shared" si="342"/>
        <v>4.6215277777777786E-2</v>
      </c>
      <c r="BQ53" s="636">
        <f t="shared" si="343"/>
        <v>22.478926006868562</v>
      </c>
      <c r="BR53" s="636">
        <f t="shared" si="344"/>
        <v>18.031555221637863</v>
      </c>
      <c r="BS53" s="1113"/>
      <c r="BT53" s="1113"/>
      <c r="BU53" s="1113"/>
      <c r="BV53" s="1113"/>
      <c r="BW53" s="1354"/>
      <c r="BX53" s="755"/>
      <c r="BY53" s="1113"/>
      <c r="BZ53" s="1113"/>
      <c r="CA53" s="1113"/>
      <c r="CB53" s="1354"/>
      <c r="CC53" s="755"/>
      <c r="CD53" s="1115"/>
      <c r="CE53" s="1124"/>
      <c r="CF53" s="1115"/>
      <c r="CG53" s="908"/>
      <c r="CH53" s="682"/>
      <c r="CI53" s="1113"/>
      <c r="CJ53" s="1113"/>
      <c r="CK53" s="1113"/>
      <c r="CL53" s="1113"/>
      <c r="CM53" s="1354"/>
      <c r="CN53" s="755"/>
      <c r="CO53" s="1113"/>
      <c r="CP53" s="1113"/>
      <c r="CQ53" s="1113"/>
      <c r="CR53" s="1354"/>
      <c r="CS53" s="755"/>
      <c r="CT53" s="756"/>
      <c r="CU53" s="698"/>
      <c r="CV53" s="756"/>
      <c r="CW53" s="682"/>
      <c r="CX53" s="682"/>
      <c r="CY53" s="643">
        <f t="shared" si="351"/>
        <v>20.29598308668076</v>
      </c>
      <c r="CZ53" s="644"/>
      <c r="DA53" s="645">
        <f t="shared" si="352"/>
        <v>0.15577546296296296</v>
      </c>
      <c r="DB53" s="645">
        <f t="shared" si="353"/>
        <v>0.16423611111111103</v>
      </c>
      <c r="DC53" s="589"/>
      <c r="DD53" s="646">
        <f t="shared" ref="DD53:DD61" si="356">DD52</f>
        <v>80</v>
      </c>
      <c r="DE53" s="647">
        <f t="shared" ref="DE53:DE62" si="357">MINUTE(DA53)/60+HOUR(DA53)+SECOND(DA53)/3600</f>
        <v>3.7386111111111111</v>
      </c>
      <c r="DF53" s="647">
        <f t="shared" ref="DF53:DF62" si="358">MINUTE(DB53)/60+HOUR(DB53)+SECOND(DB53)/3600</f>
        <v>3.9416666666666669</v>
      </c>
      <c r="DG53" s="595">
        <f t="shared" si="354"/>
        <v>190</v>
      </c>
      <c r="DH53" s="595">
        <f t="shared" si="346"/>
        <v>-2.1833333333333331</v>
      </c>
      <c r="DI53" s="648">
        <f t="shared" ref="DI53:DI61" si="359">IF((DD53+DG53+DH53)&lt;DD53,DD53,DD53+DG53+DH53)</f>
        <v>267.81666666666666</v>
      </c>
      <c r="DJ53" s="648">
        <f t="shared" si="348"/>
        <v>267.81666666666666</v>
      </c>
      <c r="DK53" s="648">
        <f t="shared" ref="DK53:DK61" si="360">IF((S53&gt;$DM$7),0,DJ53)</f>
        <v>267.81666666666666</v>
      </c>
      <c r="DL53" s="648">
        <f t="shared" ref="DL53:DL61" si="361">IF((AI53&gt;$DM$7),0,DJ53)</f>
        <v>267.81666666666666</v>
      </c>
      <c r="DM53" s="648">
        <f t="shared" ref="DM53:DM61" si="362">IF((AY53&gt;$DM$7),0,DJ53)</f>
        <v>267.81666666666666</v>
      </c>
      <c r="DN53" s="648">
        <f t="shared" ref="DN53:DN61" si="363">IF((BO53&gt;$DM$7),0,DJ53)</f>
        <v>267.81666666666666</v>
      </c>
      <c r="DO53" s="648">
        <f t="shared" ref="DO53:DO61" si="364">IF((CE53&gt;$DM$7),0,DJ53)</f>
        <v>267.81666666666666</v>
      </c>
      <c r="DP53" s="648">
        <f t="shared" ref="DP53:DP61" si="365">IF((CU53&gt;$DL$7),0,DJ53)</f>
        <v>267.81666666666666</v>
      </c>
      <c r="DQ53" s="649">
        <f t="shared" ref="DQ53:DQ61" si="366">DK53*DL53*DM53*DN53*DO53*DP53/DK53/DL53/DM53/DO53/DP53</f>
        <v>267.81666666666666</v>
      </c>
    </row>
    <row r="54" spans="1:121" s="345" customFormat="1">
      <c r="A54" s="628">
        <f t="shared" si="355"/>
        <v>4</v>
      </c>
      <c r="B54" s="629">
        <v>80</v>
      </c>
      <c r="C54" s="751">
        <v>172</v>
      </c>
      <c r="D54" s="1144" t="s">
        <v>2222</v>
      </c>
      <c r="E54" s="1144" t="s">
        <v>6060</v>
      </c>
      <c r="F54" s="726"/>
      <c r="G54" s="632">
        <f t="shared" si="350"/>
        <v>0.35416666666666669</v>
      </c>
      <c r="H54" s="1095" t="str">
        <f t="shared" si="305"/>
        <v>10</v>
      </c>
      <c r="I54" s="1095" t="str">
        <f t="shared" si="306"/>
        <v>06</v>
      </c>
      <c r="J54" s="1095" t="str">
        <f t="shared" si="307"/>
        <v>20</v>
      </c>
      <c r="K54" s="1193" t="s">
        <v>6061</v>
      </c>
      <c r="L54" s="683" t="str">
        <f t="shared" si="308"/>
        <v>10:06:20</v>
      </c>
      <c r="M54" s="1095" t="str">
        <f t="shared" si="309"/>
        <v>10</v>
      </c>
      <c r="N54" s="1095" t="str">
        <f t="shared" si="310"/>
        <v>09</v>
      </c>
      <c r="O54" s="1095" t="str">
        <f t="shared" si="311"/>
        <v>58</v>
      </c>
      <c r="P54" s="1193" t="s">
        <v>6062</v>
      </c>
      <c r="Q54" s="683" t="str">
        <f t="shared" si="312"/>
        <v>10:09:58</v>
      </c>
      <c r="R54" s="634">
        <f>L54-G54</f>
        <v>6.6898148148148151E-2</v>
      </c>
      <c r="S54" s="641">
        <f t="shared" si="313"/>
        <v>2.52314814814808E-3</v>
      </c>
      <c r="T54" s="634">
        <f t="shared" si="314"/>
        <v>6.9421296296296231E-2</v>
      </c>
      <c r="U54" s="636">
        <f t="shared" si="315"/>
        <v>18.685121107266436</v>
      </c>
      <c r="V54" s="636">
        <f t="shared" si="316"/>
        <v>18.006002000666889</v>
      </c>
      <c r="W54" s="1502"/>
      <c r="X54" s="1197"/>
      <c r="Y54" s="1197"/>
      <c r="Z54" s="1197"/>
      <c r="AA54" s="1305"/>
      <c r="AB54" s="1503"/>
      <c r="AC54" s="1197"/>
      <c r="AD54" s="1197"/>
      <c r="AE54" s="1197"/>
      <c r="AF54" s="1305"/>
      <c r="AG54" s="1503"/>
      <c r="AH54" s="493"/>
      <c r="AI54" s="1504"/>
      <c r="AJ54" s="493"/>
      <c r="AK54" s="495"/>
      <c r="AL54" s="495"/>
      <c r="AM54" s="1094">
        <f t="shared" si="317"/>
        <v>0.44442129629629623</v>
      </c>
      <c r="AN54" s="1095" t="str">
        <f t="shared" si="318"/>
        <v>12</v>
      </c>
      <c r="AO54" s="1095" t="str">
        <f t="shared" si="319"/>
        <v>18</v>
      </c>
      <c r="AP54" s="1095" t="str">
        <f t="shared" si="320"/>
        <v>04</v>
      </c>
      <c r="AQ54" s="1193" t="s">
        <v>6063</v>
      </c>
      <c r="AR54" s="683" t="str">
        <f t="shared" si="321"/>
        <v>12:18:04</v>
      </c>
      <c r="AS54" s="1095" t="str">
        <f t="shared" si="322"/>
        <v>12</v>
      </c>
      <c r="AT54" s="1095" t="str">
        <f t="shared" si="323"/>
        <v>20</v>
      </c>
      <c r="AU54" s="1095" t="str">
        <f t="shared" si="324"/>
        <v>54</v>
      </c>
      <c r="AV54" s="1193" t="s">
        <v>6064</v>
      </c>
      <c r="AW54" s="683" t="str">
        <f t="shared" si="325"/>
        <v>12:20:54</v>
      </c>
      <c r="AX54" s="1097">
        <f t="shared" si="326"/>
        <v>6.8125000000000102E-2</v>
      </c>
      <c r="AY54" s="1098">
        <f t="shared" si="327"/>
        <v>1.9675925925924931E-3</v>
      </c>
      <c r="AZ54" s="1097">
        <f t="shared" si="328"/>
        <v>7.0092592592592595E-2</v>
      </c>
      <c r="BA54" s="636">
        <f t="shared" si="329"/>
        <v>18.348623853211009</v>
      </c>
      <c r="BB54" s="636">
        <f t="shared" si="330"/>
        <v>17.833553500660503</v>
      </c>
      <c r="BC54" s="1099">
        <f t="shared" si="331"/>
        <v>0.54229166666666662</v>
      </c>
      <c r="BD54" s="1095" t="str">
        <f t="shared" si="332"/>
        <v>14</v>
      </c>
      <c r="BE54" s="1095" t="str">
        <f t="shared" si="333"/>
        <v>05</v>
      </c>
      <c r="BF54" s="1095" t="str">
        <f t="shared" si="334"/>
        <v>19</v>
      </c>
      <c r="BG54" s="1193" t="s">
        <v>6065</v>
      </c>
      <c r="BH54" s="633" t="str">
        <f t="shared" si="335"/>
        <v>14:05:19</v>
      </c>
      <c r="BI54" s="1095" t="str">
        <f t="shared" si="336"/>
        <v>14</v>
      </c>
      <c r="BJ54" s="1095" t="str">
        <f t="shared" si="337"/>
        <v>09</v>
      </c>
      <c r="BK54" s="1095" t="str">
        <f t="shared" si="338"/>
        <v>21</v>
      </c>
      <c r="BL54" s="1193" t="s">
        <v>6066</v>
      </c>
      <c r="BM54" s="633" t="str">
        <f t="shared" si="339"/>
        <v>14:09:21</v>
      </c>
      <c r="BN54" s="1097">
        <f t="shared" si="340"/>
        <v>4.4733796296296369E-2</v>
      </c>
      <c r="BO54" s="1098">
        <f t="shared" si="341"/>
        <v>2.8009259259259567E-3</v>
      </c>
      <c r="BP54" s="1097">
        <f t="shared" si="342"/>
        <v>4.7534722222222325E-2</v>
      </c>
      <c r="BQ54" s="636">
        <f t="shared" si="343"/>
        <v>18.628719275549805</v>
      </c>
      <c r="BR54" s="636">
        <f t="shared" si="344"/>
        <v>17.531044558071585</v>
      </c>
      <c r="BS54" s="1113"/>
      <c r="BT54" s="1113"/>
      <c r="BU54" s="1113"/>
      <c r="BV54" s="1113"/>
      <c r="BW54" s="1354"/>
      <c r="BX54" s="755"/>
      <c r="BY54" s="1113"/>
      <c r="BZ54" s="1113"/>
      <c r="CA54" s="1113"/>
      <c r="CB54" s="1354"/>
      <c r="CC54" s="755"/>
      <c r="CD54" s="1115"/>
      <c r="CE54" s="1124"/>
      <c r="CF54" s="1115"/>
      <c r="CG54" s="908"/>
      <c r="CH54" s="682"/>
      <c r="CI54" s="1113"/>
      <c r="CJ54" s="1113"/>
      <c r="CK54" s="1113"/>
      <c r="CL54" s="1113"/>
      <c r="CM54" s="1354"/>
      <c r="CN54" s="755"/>
      <c r="CO54" s="1113"/>
      <c r="CP54" s="1113"/>
      <c r="CQ54" s="1113"/>
      <c r="CR54" s="1354"/>
      <c r="CS54" s="755"/>
      <c r="CT54" s="756"/>
      <c r="CU54" s="698"/>
      <c r="CV54" s="756"/>
      <c r="CW54" s="682"/>
      <c r="CX54" s="682"/>
      <c r="CY54" s="643">
        <f t="shared" si="351"/>
        <v>18.091588667629875</v>
      </c>
      <c r="CZ54" s="644"/>
      <c r="DA54" s="645">
        <f t="shared" si="352"/>
        <v>0.17975694444444462</v>
      </c>
      <c r="DB54" s="645">
        <f t="shared" si="353"/>
        <v>0.18424768518518519</v>
      </c>
      <c r="DC54" s="589"/>
      <c r="DD54" s="646">
        <f t="shared" si="356"/>
        <v>80</v>
      </c>
      <c r="DE54" s="647">
        <f t="shared" si="357"/>
        <v>4.3141666666666669</v>
      </c>
      <c r="DF54" s="647">
        <f t="shared" si="358"/>
        <v>4.4219444444444447</v>
      </c>
      <c r="DG54" s="595">
        <f t="shared" si="354"/>
        <v>185</v>
      </c>
      <c r="DH54" s="595">
        <f t="shared" si="346"/>
        <v>-31</v>
      </c>
      <c r="DI54" s="648">
        <f t="shared" si="359"/>
        <v>234</v>
      </c>
      <c r="DJ54" s="648">
        <f t="shared" si="348"/>
        <v>234</v>
      </c>
      <c r="DK54" s="648">
        <f t="shared" si="360"/>
        <v>234</v>
      </c>
      <c r="DL54" s="648">
        <f t="shared" si="361"/>
        <v>234</v>
      </c>
      <c r="DM54" s="648">
        <f t="shared" si="362"/>
        <v>234</v>
      </c>
      <c r="DN54" s="648">
        <f t="shared" si="363"/>
        <v>234</v>
      </c>
      <c r="DO54" s="648">
        <f t="shared" si="364"/>
        <v>234</v>
      </c>
      <c r="DP54" s="648">
        <f t="shared" si="365"/>
        <v>234</v>
      </c>
      <c r="DQ54" s="649">
        <f t="shared" si="366"/>
        <v>234</v>
      </c>
    </row>
    <row r="55" spans="1:121" s="345" customFormat="1">
      <c r="A55" s="628">
        <f t="shared" si="355"/>
        <v>5</v>
      </c>
      <c r="B55" s="629">
        <v>80</v>
      </c>
      <c r="C55" s="751">
        <v>112</v>
      </c>
      <c r="D55" s="1144" t="s">
        <v>4300</v>
      </c>
      <c r="E55" s="1144" t="s">
        <v>3688</v>
      </c>
      <c r="F55" s="726"/>
      <c r="G55" s="632">
        <f t="shared" si="350"/>
        <v>0.35416666666666669</v>
      </c>
      <c r="H55" s="1095" t="str">
        <f t="shared" si="305"/>
        <v>10</v>
      </c>
      <c r="I55" s="1095" t="str">
        <f t="shared" si="306"/>
        <v>05</v>
      </c>
      <c r="J55" s="1095" t="str">
        <f t="shared" si="307"/>
        <v>46</v>
      </c>
      <c r="K55" s="1193" t="s">
        <v>6041</v>
      </c>
      <c r="L55" s="683" t="str">
        <f t="shared" si="308"/>
        <v>10:05:46</v>
      </c>
      <c r="M55" s="1095" t="str">
        <f t="shared" si="309"/>
        <v>10</v>
      </c>
      <c r="N55" s="1095" t="str">
        <f t="shared" si="310"/>
        <v>08</v>
      </c>
      <c r="O55" s="1095" t="str">
        <f t="shared" si="311"/>
        <v>59</v>
      </c>
      <c r="P55" s="1193" t="s">
        <v>6042</v>
      </c>
      <c r="Q55" s="683" t="str">
        <f t="shared" si="312"/>
        <v>10:08:59</v>
      </c>
      <c r="R55" s="634">
        <f>L55-G55</f>
        <v>6.6504629629629664E-2</v>
      </c>
      <c r="S55" s="641">
        <f t="shared" si="313"/>
        <v>2.2337962962962199E-3</v>
      </c>
      <c r="T55" s="634">
        <f t="shared" si="314"/>
        <v>6.8738425925925883E-2</v>
      </c>
      <c r="U55" s="636">
        <f t="shared" si="315"/>
        <v>18.795683954054994</v>
      </c>
      <c r="V55" s="636">
        <f t="shared" si="316"/>
        <v>18.184879609361847</v>
      </c>
      <c r="W55" s="1502"/>
      <c r="X55" s="1197"/>
      <c r="Y55" s="1197"/>
      <c r="Z55" s="1197"/>
      <c r="AA55" s="1305"/>
      <c r="AB55" s="1503"/>
      <c r="AC55" s="1197"/>
      <c r="AD55" s="1197"/>
      <c r="AE55" s="1197"/>
      <c r="AF55" s="1305"/>
      <c r="AG55" s="1503"/>
      <c r="AH55" s="493"/>
      <c r="AI55" s="1504"/>
      <c r="AJ55" s="493"/>
      <c r="AK55" s="495"/>
      <c r="AL55" s="495"/>
      <c r="AM55" s="1094">
        <f t="shared" si="317"/>
        <v>0.44373842592592588</v>
      </c>
      <c r="AN55" s="1095" t="str">
        <f t="shared" si="318"/>
        <v>12</v>
      </c>
      <c r="AO55" s="1095" t="str">
        <f t="shared" si="319"/>
        <v>15</v>
      </c>
      <c r="AP55" s="1095" t="str">
        <f t="shared" si="320"/>
        <v>20</v>
      </c>
      <c r="AQ55" s="1193" t="s">
        <v>6043</v>
      </c>
      <c r="AR55" s="683" t="str">
        <f t="shared" si="321"/>
        <v>12:15:20</v>
      </c>
      <c r="AS55" s="1095" t="str">
        <f t="shared" si="322"/>
        <v>12</v>
      </c>
      <c r="AT55" s="1095" t="str">
        <f t="shared" si="323"/>
        <v>24</v>
      </c>
      <c r="AU55" s="1095" t="str">
        <f t="shared" si="324"/>
        <v>24</v>
      </c>
      <c r="AV55" s="1193" t="s">
        <v>6044</v>
      </c>
      <c r="AW55" s="683" t="str">
        <f t="shared" si="325"/>
        <v>12:24:24</v>
      </c>
      <c r="AX55" s="1097">
        <f t="shared" si="326"/>
        <v>6.6909722222222301E-2</v>
      </c>
      <c r="AY55" s="1098">
        <f t="shared" si="327"/>
        <v>6.2962962962962443E-3</v>
      </c>
      <c r="AZ55" s="1097">
        <f t="shared" si="328"/>
        <v>7.3206018518518545E-2</v>
      </c>
      <c r="BA55" s="636">
        <f t="shared" si="329"/>
        <v>18.681888946549037</v>
      </c>
      <c r="BB55" s="636">
        <f t="shared" si="330"/>
        <v>17.07509881422925</v>
      </c>
      <c r="BC55" s="1099">
        <f t="shared" si="331"/>
        <v>0.54472222222222222</v>
      </c>
      <c r="BD55" s="1095" t="str">
        <f t="shared" si="332"/>
        <v>14</v>
      </c>
      <c r="BE55" s="1095" t="str">
        <f t="shared" si="333"/>
        <v>02</v>
      </c>
      <c r="BF55" s="1095" t="str">
        <f t="shared" si="334"/>
        <v>10</v>
      </c>
      <c r="BG55" s="1193" t="s">
        <v>6045</v>
      </c>
      <c r="BH55" s="633" t="str">
        <f t="shared" si="335"/>
        <v>14:02:10</v>
      </c>
      <c r="BI55" s="1095" t="str">
        <f t="shared" si="336"/>
        <v>14</v>
      </c>
      <c r="BJ55" s="1095" t="str">
        <f t="shared" si="337"/>
        <v>10</v>
      </c>
      <c r="BK55" s="1095" t="str">
        <f t="shared" si="338"/>
        <v>01</v>
      </c>
      <c r="BL55" s="1193" t="s">
        <v>6046</v>
      </c>
      <c r="BM55" s="633" t="str">
        <f t="shared" si="339"/>
        <v>14:10:01</v>
      </c>
      <c r="BN55" s="1097">
        <f t="shared" si="340"/>
        <v>4.0115740740740757E-2</v>
      </c>
      <c r="BO55" s="1098">
        <f t="shared" si="341"/>
        <v>5.4513888888888529E-3</v>
      </c>
      <c r="BP55" s="1097">
        <f t="shared" si="342"/>
        <v>4.556712962962961E-2</v>
      </c>
      <c r="BQ55" s="636">
        <f t="shared" si="343"/>
        <v>20.773225620311599</v>
      </c>
      <c r="BR55" s="636">
        <f t="shared" si="344"/>
        <v>18.288036576073154</v>
      </c>
      <c r="BS55" s="1113"/>
      <c r="BT55" s="1113"/>
      <c r="BU55" s="1113"/>
      <c r="BV55" s="1113"/>
      <c r="BW55" s="1354"/>
      <c r="BX55" s="755"/>
      <c r="BY55" s="1113"/>
      <c r="BZ55" s="1113"/>
      <c r="CA55" s="1113"/>
      <c r="CB55" s="1354"/>
      <c r="CC55" s="755"/>
      <c r="CD55" s="1115"/>
      <c r="CE55" s="1124"/>
      <c r="CF55" s="1115"/>
      <c r="CG55" s="908"/>
      <c r="CH55" s="682"/>
      <c r="CI55" s="1113"/>
      <c r="CJ55" s="1113"/>
      <c r="CK55" s="1113"/>
      <c r="CL55" s="1113"/>
      <c r="CM55" s="1354"/>
      <c r="CN55" s="755"/>
      <c r="CO55" s="1113"/>
      <c r="CP55" s="1113"/>
      <c r="CQ55" s="1113"/>
      <c r="CR55" s="1354"/>
      <c r="CS55" s="755"/>
      <c r="CT55" s="756"/>
      <c r="CU55" s="698"/>
      <c r="CV55" s="756"/>
      <c r="CW55" s="682"/>
      <c r="CX55" s="682"/>
      <c r="CY55" s="643">
        <f t="shared" si="351"/>
        <v>18.308963763509219</v>
      </c>
      <c r="CZ55" s="644"/>
      <c r="DA55" s="645">
        <f t="shared" si="352"/>
        <v>0.17353009259259272</v>
      </c>
      <c r="DB55" s="645">
        <f t="shared" si="353"/>
        <v>0.18206018518518519</v>
      </c>
      <c r="DC55" s="589"/>
      <c r="DD55" s="646">
        <f t="shared" si="356"/>
        <v>80</v>
      </c>
      <c r="DE55" s="647">
        <f t="shared" si="357"/>
        <v>4.1647222222222222</v>
      </c>
      <c r="DF55" s="647">
        <f t="shared" si="358"/>
        <v>4.3694444444444445</v>
      </c>
      <c r="DG55" s="595">
        <f t="shared" si="354"/>
        <v>180</v>
      </c>
      <c r="DH55" s="595">
        <f t="shared" si="346"/>
        <v>-27.85</v>
      </c>
      <c r="DI55" s="648">
        <f t="shared" si="359"/>
        <v>232.15</v>
      </c>
      <c r="DJ55" s="648">
        <f t="shared" si="348"/>
        <v>232.15</v>
      </c>
      <c r="DK55" s="648">
        <f t="shared" si="360"/>
        <v>232.15</v>
      </c>
      <c r="DL55" s="648">
        <f t="shared" si="361"/>
        <v>232.15</v>
      </c>
      <c r="DM55" s="648">
        <f t="shared" si="362"/>
        <v>232.15</v>
      </c>
      <c r="DN55" s="648">
        <f t="shared" si="363"/>
        <v>232.15</v>
      </c>
      <c r="DO55" s="648">
        <f t="shared" si="364"/>
        <v>232.15</v>
      </c>
      <c r="DP55" s="648">
        <f t="shared" si="365"/>
        <v>232.15</v>
      </c>
      <c r="DQ55" s="649">
        <f t="shared" si="366"/>
        <v>232.15</v>
      </c>
    </row>
    <row r="56" spans="1:121" s="345" customFormat="1">
      <c r="A56" s="628">
        <f t="shared" ref="A56:A62" si="367">A55+1</f>
        <v>6</v>
      </c>
      <c r="B56" s="629">
        <v>80</v>
      </c>
      <c r="C56" s="751">
        <v>500</v>
      </c>
      <c r="D56" s="1144" t="s">
        <v>6032</v>
      </c>
      <c r="E56" s="1144" t="s">
        <v>6033</v>
      </c>
      <c r="F56" s="726"/>
      <c r="G56" s="632">
        <f t="shared" si="350"/>
        <v>0.35416666666666669</v>
      </c>
      <c r="H56" s="1095" t="str">
        <f t="shared" si="305"/>
        <v>10</v>
      </c>
      <c r="I56" s="1095" t="str">
        <f t="shared" si="306"/>
        <v>09</v>
      </c>
      <c r="J56" s="1095" t="str">
        <f t="shared" si="307"/>
        <v>12</v>
      </c>
      <c r="K56" s="1193" t="s">
        <v>6034</v>
      </c>
      <c r="L56" s="683" t="str">
        <f t="shared" si="308"/>
        <v>10:09:12</v>
      </c>
      <c r="M56" s="1095" t="str">
        <f t="shared" si="309"/>
        <v>10</v>
      </c>
      <c r="N56" s="1095" t="str">
        <f t="shared" si="310"/>
        <v>14</v>
      </c>
      <c r="O56" s="1095" t="str">
        <f t="shared" si="311"/>
        <v>39</v>
      </c>
      <c r="P56" s="1193" t="s">
        <v>6035</v>
      </c>
      <c r="Q56" s="683" t="str">
        <f t="shared" si="312"/>
        <v>10:14:39</v>
      </c>
      <c r="R56" s="634">
        <f>L56-G56</f>
        <v>6.8888888888888833E-2</v>
      </c>
      <c r="S56" s="641">
        <f t="shared" si="313"/>
        <v>3.7847222222222587E-3</v>
      </c>
      <c r="T56" s="634">
        <f t="shared" si="314"/>
        <v>7.2673611111111092E-2</v>
      </c>
      <c r="U56" s="636">
        <f t="shared" si="315"/>
        <v>18.14516129032258</v>
      </c>
      <c r="V56" s="636">
        <f t="shared" si="316"/>
        <v>17.200191113234592</v>
      </c>
      <c r="W56" s="1502"/>
      <c r="X56" s="1197"/>
      <c r="Y56" s="1197"/>
      <c r="Z56" s="1197"/>
      <c r="AA56" s="1305"/>
      <c r="AB56" s="1503"/>
      <c r="AC56" s="1197"/>
      <c r="AD56" s="1197"/>
      <c r="AE56" s="1197"/>
      <c r="AF56" s="1305"/>
      <c r="AG56" s="1503"/>
      <c r="AH56" s="493"/>
      <c r="AI56" s="1504"/>
      <c r="AJ56" s="493"/>
      <c r="AK56" s="495"/>
      <c r="AL56" s="495"/>
      <c r="AM56" s="1094">
        <f t="shared" si="317"/>
        <v>0.44767361111111109</v>
      </c>
      <c r="AN56" s="1095" t="str">
        <f t="shared" si="318"/>
        <v>12</v>
      </c>
      <c r="AO56" s="1095" t="str">
        <f t="shared" si="319"/>
        <v>14</v>
      </c>
      <c r="AP56" s="1095" t="str">
        <f t="shared" si="320"/>
        <v>39</v>
      </c>
      <c r="AQ56" s="1193" t="s">
        <v>6036</v>
      </c>
      <c r="AR56" s="683" t="str">
        <f t="shared" si="321"/>
        <v>12:14:39</v>
      </c>
      <c r="AS56" s="1095" t="str">
        <f t="shared" si="322"/>
        <v>12</v>
      </c>
      <c r="AT56" s="1095" t="str">
        <f t="shared" si="323"/>
        <v>24</v>
      </c>
      <c r="AU56" s="1095" t="str">
        <f t="shared" si="324"/>
        <v>37</v>
      </c>
      <c r="AV56" s="1193" t="s">
        <v>6037</v>
      </c>
      <c r="AW56" s="683" t="str">
        <f t="shared" si="325"/>
        <v>12:24:37</v>
      </c>
      <c r="AX56" s="1097">
        <f t="shared" si="326"/>
        <v>6.2500000000000056E-2</v>
      </c>
      <c r="AY56" s="1098">
        <f t="shared" si="327"/>
        <v>6.921296296296231E-3</v>
      </c>
      <c r="AZ56" s="1097">
        <f t="shared" si="328"/>
        <v>6.9421296296296287E-2</v>
      </c>
      <c r="BA56" s="636">
        <f t="shared" si="329"/>
        <v>20</v>
      </c>
      <c r="BB56" s="636">
        <f t="shared" si="330"/>
        <v>18.006002000666889</v>
      </c>
      <c r="BC56" s="1099">
        <f t="shared" si="331"/>
        <v>0.54487268518518517</v>
      </c>
      <c r="BD56" s="1095" t="str">
        <f t="shared" si="332"/>
        <v>14</v>
      </c>
      <c r="BE56" s="1095" t="str">
        <f t="shared" si="333"/>
        <v>06</v>
      </c>
      <c r="BF56" s="1095" t="str">
        <f t="shared" si="334"/>
        <v>30</v>
      </c>
      <c r="BG56" s="1193" t="s">
        <v>6038</v>
      </c>
      <c r="BH56" s="633" t="str">
        <f t="shared" si="335"/>
        <v>14:06:30</v>
      </c>
      <c r="BI56" s="1095" t="str">
        <f t="shared" si="336"/>
        <v>14</v>
      </c>
      <c r="BJ56" s="1095" t="str">
        <f t="shared" si="337"/>
        <v>18</v>
      </c>
      <c r="BK56" s="1095" t="str">
        <f t="shared" si="338"/>
        <v>16</v>
      </c>
      <c r="BL56" s="1193" t="s">
        <v>6039</v>
      </c>
      <c r="BM56" s="633" t="str">
        <f t="shared" si="339"/>
        <v>14:18:16</v>
      </c>
      <c r="BN56" s="1097">
        <f t="shared" si="340"/>
        <v>4.2974537037037019E-2</v>
      </c>
      <c r="BO56" s="1098">
        <f t="shared" si="341"/>
        <v>8.1712962962963154E-3</v>
      </c>
      <c r="BP56" s="1097">
        <f t="shared" si="342"/>
        <v>5.1145833333333335E-2</v>
      </c>
      <c r="BQ56" s="636">
        <f t="shared" si="343"/>
        <v>19.391327767304066</v>
      </c>
      <c r="BR56" s="636">
        <f t="shared" si="344"/>
        <v>16.293279022403258</v>
      </c>
      <c r="BS56" s="1113"/>
      <c r="BT56" s="1113"/>
      <c r="BU56" s="1113"/>
      <c r="BV56" s="1113"/>
      <c r="BW56" s="1354"/>
      <c r="BX56" s="755"/>
      <c r="BY56" s="1113"/>
      <c r="BZ56" s="1113"/>
      <c r="CA56" s="1113"/>
      <c r="CB56" s="1354"/>
      <c r="CC56" s="755"/>
      <c r="CD56" s="1115"/>
      <c r="CE56" s="1124"/>
      <c r="CF56" s="1115"/>
      <c r="CG56" s="908"/>
      <c r="CH56" s="682"/>
      <c r="CI56" s="1113"/>
      <c r="CJ56" s="1113"/>
      <c r="CK56" s="1113"/>
      <c r="CL56" s="1113"/>
      <c r="CM56" s="1354"/>
      <c r="CN56" s="755"/>
      <c r="CO56" s="1113"/>
      <c r="CP56" s="1113"/>
      <c r="CQ56" s="1113"/>
      <c r="CR56" s="1354"/>
      <c r="CS56" s="755"/>
      <c r="CT56" s="756"/>
      <c r="CU56" s="698"/>
      <c r="CV56" s="756"/>
      <c r="CW56" s="682"/>
      <c r="CX56" s="682"/>
      <c r="CY56" s="643">
        <f t="shared" si="351"/>
        <v>18.011257035647276</v>
      </c>
      <c r="CZ56" s="644"/>
      <c r="DA56" s="645">
        <f t="shared" si="352"/>
        <v>0.17436342592592591</v>
      </c>
      <c r="DB56" s="645">
        <f t="shared" si="353"/>
        <v>0.1850694444444444</v>
      </c>
      <c r="DC56" s="589"/>
      <c r="DD56" s="646">
        <f t="shared" si="356"/>
        <v>80</v>
      </c>
      <c r="DE56" s="647">
        <f t="shared" si="357"/>
        <v>4.1847222222222227</v>
      </c>
      <c r="DF56" s="647">
        <f t="shared" si="358"/>
        <v>4.4416666666666673</v>
      </c>
      <c r="DG56" s="595">
        <f t="shared" si="354"/>
        <v>175</v>
      </c>
      <c r="DH56" s="595">
        <f t="shared" si="346"/>
        <v>-32.18333333333333</v>
      </c>
      <c r="DI56" s="648">
        <f t="shared" si="359"/>
        <v>222.81666666666666</v>
      </c>
      <c r="DJ56" s="648">
        <f t="shared" si="348"/>
        <v>222.81666666666666</v>
      </c>
      <c r="DK56" s="648">
        <f t="shared" si="360"/>
        <v>222.81666666666666</v>
      </c>
      <c r="DL56" s="648">
        <f t="shared" si="361"/>
        <v>222.81666666666666</v>
      </c>
      <c r="DM56" s="648">
        <f t="shared" si="362"/>
        <v>222.81666666666666</v>
      </c>
      <c r="DN56" s="648">
        <f t="shared" si="363"/>
        <v>222.81666666666666</v>
      </c>
      <c r="DO56" s="648">
        <f t="shared" si="364"/>
        <v>222.81666666666666</v>
      </c>
      <c r="DP56" s="648">
        <f t="shared" si="365"/>
        <v>222.81666666666666</v>
      </c>
      <c r="DQ56" s="649">
        <f t="shared" si="366"/>
        <v>222.81666666666666</v>
      </c>
    </row>
    <row r="57" spans="1:121" s="345" customFormat="1">
      <c r="A57" s="628">
        <f t="shared" si="367"/>
        <v>7</v>
      </c>
      <c r="B57" s="629">
        <v>80</v>
      </c>
      <c r="C57" s="751">
        <v>195</v>
      </c>
      <c r="D57" s="1144" t="s">
        <v>6024</v>
      </c>
      <c r="E57" s="1144" t="s">
        <v>6025</v>
      </c>
      <c r="F57" s="726"/>
      <c r="G57" s="632">
        <f t="shared" si="350"/>
        <v>0.35416666666666669</v>
      </c>
      <c r="H57" s="1095" t="str">
        <f t="shared" si="305"/>
        <v>10</v>
      </c>
      <c r="I57" s="1095" t="str">
        <f t="shared" si="306"/>
        <v>11</v>
      </c>
      <c r="J57" s="1095" t="str">
        <f t="shared" si="307"/>
        <v>29</v>
      </c>
      <c r="K57" s="1193" t="s">
        <v>6026</v>
      </c>
      <c r="L57" s="683" t="str">
        <f t="shared" si="308"/>
        <v>10:11:29</v>
      </c>
      <c r="M57" s="1095" t="str">
        <f t="shared" si="309"/>
        <v>10</v>
      </c>
      <c r="N57" s="1095" t="str">
        <f t="shared" si="310"/>
        <v>14</v>
      </c>
      <c r="O57" s="1095" t="str">
        <f t="shared" si="311"/>
        <v>19</v>
      </c>
      <c r="P57" s="1193" t="s">
        <v>6027</v>
      </c>
      <c r="Q57" s="683" t="str">
        <f t="shared" si="312"/>
        <v>10:14:19</v>
      </c>
      <c r="R57" s="634">
        <f>L57-G57</f>
        <v>7.0474537037037044E-2</v>
      </c>
      <c r="S57" s="641">
        <f t="shared" si="313"/>
        <v>1.9675925925926041E-3</v>
      </c>
      <c r="T57" s="634">
        <f t="shared" si="314"/>
        <v>7.2442129629629648E-2</v>
      </c>
      <c r="U57" s="636">
        <f t="shared" si="315"/>
        <v>17.736902611266217</v>
      </c>
      <c r="V57" s="636">
        <f t="shared" si="316"/>
        <v>17.255152580284392</v>
      </c>
      <c r="W57" s="1502"/>
      <c r="X57" s="1197"/>
      <c r="Y57" s="1197"/>
      <c r="Z57" s="1197"/>
      <c r="AA57" s="1305"/>
      <c r="AB57" s="1503"/>
      <c r="AC57" s="1197"/>
      <c r="AD57" s="1197"/>
      <c r="AE57" s="1197"/>
      <c r="AF57" s="1305"/>
      <c r="AG57" s="1503"/>
      <c r="AH57" s="493"/>
      <c r="AI57" s="1504"/>
      <c r="AJ57" s="493"/>
      <c r="AK57" s="495"/>
      <c r="AL57" s="495"/>
      <c r="AM57" s="1094">
        <f t="shared" si="317"/>
        <v>0.44744212962962965</v>
      </c>
      <c r="AN57" s="1095" t="str">
        <f t="shared" si="318"/>
        <v>12</v>
      </c>
      <c r="AO57" s="1095" t="str">
        <f t="shared" si="319"/>
        <v>23</v>
      </c>
      <c r="AP57" s="1095" t="str">
        <f t="shared" si="320"/>
        <v>44</v>
      </c>
      <c r="AQ57" s="1193" t="s">
        <v>6028</v>
      </c>
      <c r="AR57" s="683" t="str">
        <f t="shared" si="321"/>
        <v>12:23:44</v>
      </c>
      <c r="AS57" s="1095" t="str">
        <f t="shared" si="322"/>
        <v>12</v>
      </c>
      <c r="AT57" s="1095" t="str">
        <f t="shared" si="323"/>
        <v>28</v>
      </c>
      <c r="AU57" s="1095" t="str">
        <f t="shared" si="324"/>
        <v>54</v>
      </c>
      <c r="AV57" s="1193" t="s">
        <v>6029</v>
      </c>
      <c r="AW57" s="683" t="str">
        <f t="shared" si="325"/>
        <v>12:28:54</v>
      </c>
      <c r="AX57" s="1097">
        <f t="shared" si="326"/>
        <v>6.9039351851851782E-2</v>
      </c>
      <c r="AY57" s="1098">
        <f t="shared" si="327"/>
        <v>3.5879629629630427E-3</v>
      </c>
      <c r="AZ57" s="1097">
        <f t="shared" si="328"/>
        <v>7.2627314814814825E-2</v>
      </c>
      <c r="BA57" s="636">
        <f t="shared" si="329"/>
        <v>18.105616093880972</v>
      </c>
      <c r="BB57" s="636">
        <f t="shared" si="330"/>
        <v>17.211155378486055</v>
      </c>
      <c r="BC57" s="1099">
        <f t="shared" si="331"/>
        <v>0.54784722222222226</v>
      </c>
      <c r="BD57" s="1095" t="str">
        <f t="shared" si="332"/>
        <v>14</v>
      </c>
      <c r="BE57" s="1095" t="str">
        <f t="shared" si="333"/>
        <v>22</v>
      </c>
      <c r="BF57" s="1095" t="str">
        <f t="shared" si="334"/>
        <v>36</v>
      </c>
      <c r="BG57" s="1193" t="s">
        <v>6030</v>
      </c>
      <c r="BH57" s="633" t="str">
        <f t="shared" si="335"/>
        <v>14:22:36</v>
      </c>
      <c r="BI57" s="1095" t="str">
        <f t="shared" si="336"/>
        <v>14</v>
      </c>
      <c r="BJ57" s="1095" t="str">
        <f t="shared" si="337"/>
        <v>30</v>
      </c>
      <c r="BK57" s="1095" t="str">
        <f t="shared" si="338"/>
        <v>47</v>
      </c>
      <c r="BL57" s="1193" t="s">
        <v>6031</v>
      </c>
      <c r="BM57" s="633" t="str">
        <f t="shared" si="339"/>
        <v>14:30:47</v>
      </c>
      <c r="BN57" s="1097">
        <f t="shared" si="340"/>
        <v>5.1180555555555562E-2</v>
      </c>
      <c r="BO57" s="1098">
        <f t="shared" si="341"/>
        <v>5.6828703703702965E-3</v>
      </c>
      <c r="BP57" s="1097">
        <f t="shared" si="342"/>
        <v>5.6863425925925859E-2</v>
      </c>
      <c r="BQ57" s="636">
        <f t="shared" si="343"/>
        <v>16.282225237449115</v>
      </c>
      <c r="BR57" s="636">
        <f t="shared" si="344"/>
        <v>14.654996946875634</v>
      </c>
      <c r="BS57" s="1113"/>
      <c r="BT57" s="1113"/>
      <c r="BU57" s="1113"/>
      <c r="BV57" s="1113"/>
      <c r="BW57" s="1354"/>
      <c r="BX57" s="755"/>
      <c r="BY57" s="1113"/>
      <c r="BZ57" s="1113"/>
      <c r="CA57" s="1113"/>
      <c r="CB57" s="1354"/>
      <c r="CC57" s="755"/>
      <c r="CD57" s="1115"/>
      <c r="CE57" s="1124"/>
      <c r="CF57" s="1115"/>
      <c r="CG57" s="908"/>
      <c r="CH57" s="682"/>
      <c r="CI57" s="1113"/>
      <c r="CJ57" s="1113"/>
      <c r="CK57" s="1113"/>
      <c r="CL57" s="1113"/>
      <c r="CM57" s="1354"/>
      <c r="CN57" s="755"/>
      <c r="CO57" s="1113"/>
      <c r="CP57" s="1113"/>
      <c r="CQ57" s="1113"/>
      <c r="CR57" s="1354"/>
      <c r="CS57" s="755"/>
      <c r="CT57" s="756"/>
      <c r="CU57" s="698"/>
      <c r="CV57" s="756"/>
      <c r="CW57" s="682"/>
      <c r="CX57" s="682"/>
      <c r="CY57" s="643">
        <f t="shared" si="351"/>
        <v>16.985138004246284</v>
      </c>
      <c r="CZ57" s="644"/>
      <c r="DA57" s="645">
        <f t="shared" si="352"/>
        <v>0.19069444444444439</v>
      </c>
      <c r="DB57" s="645">
        <f t="shared" si="353"/>
        <v>0.19625000000000004</v>
      </c>
      <c r="DC57" s="589"/>
      <c r="DD57" s="646">
        <f t="shared" si="356"/>
        <v>80</v>
      </c>
      <c r="DE57" s="647">
        <f t="shared" si="357"/>
        <v>4.5766666666666662</v>
      </c>
      <c r="DF57" s="647">
        <f t="shared" si="358"/>
        <v>4.71</v>
      </c>
      <c r="DG57" s="595">
        <f t="shared" si="354"/>
        <v>170</v>
      </c>
      <c r="DH57" s="595">
        <f t="shared" si="346"/>
        <v>-48.283333333333331</v>
      </c>
      <c r="DI57" s="648">
        <f t="shared" si="359"/>
        <v>201.71666666666667</v>
      </c>
      <c r="DJ57" s="648">
        <f t="shared" si="348"/>
        <v>201.71666666666667</v>
      </c>
      <c r="DK57" s="648">
        <f t="shared" si="360"/>
        <v>201.71666666666667</v>
      </c>
      <c r="DL57" s="648">
        <f t="shared" si="361"/>
        <v>201.71666666666667</v>
      </c>
      <c r="DM57" s="648">
        <f t="shared" si="362"/>
        <v>201.71666666666667</v>
      </c>
      <c r="DN57" s="648">
        <f t="shared" si="363"/>
        <v>201.71666666666667</v>
      </c>
      <c r="DO57" s="648">
        <f t="shared" si="364"/>
        <v>201.71666666666667</v>
      </c>
      <c r="DP57" s="648">
        <f t="shared" si="365"/>
        <v>201.71666666666667</v>
      </c>
      <c r="DQ57" s="649">
        <f t="shared" si="366"/>
        <v>201.71666666666667</v>
      </c>
    </row>
    <row r="58" spans="1:121" s="345" customFormat="1">
      <c r="A58" s="628">
        <f t="shared" si="367"/>
        <v>8</v>
      </c>
      <c r="B58" s="629">
        <v>80</v>
      </c>
      <c r="C58" s="751">
        <v>189</v>
      </c>
      <c r="D58" s="1144" t="s">
        <v>2189</v>
      </c>
      <c r="E58" s="1144" t="s">
        <v>2190</v>
      </c>
      <c r="F58" s="726"/>
      <c r="G58" s="632">
        <f t="shared" si="350"/>
        <v>0.35416666666666669</v>
      </c>
      <c r="H58" s="1095" t="str">
        <f t="shared" si="305"/>
        <v>10</v>
      </c>
      <c r="I58" s="1095" t="str">
        <f t="shared" si="306"/>
        <v>07</v>
      </c>
      <c r="J58" s="1095" t="str">
        <f t="shared" si="307"/>
        <v>20</v>
      </c>
      <c r="K58" s="1193" t="s">
        <v>6018</v>
      </c>
      <c r="L58" s="683" t="str">
        <f t="shared" si="308"/>
        <v>10:07:20</v>
      </c>
      <c r="M58" s="1095" t="str">
        <f t="shared" si="309"/>
        <v>10</v>
      </c>
      <c r="N58" s="1095" t="str">
        <f t="shared" si="310"/>
        <v>11</v>
      </c>
      <c r="O58" s="1095" t="str">
        <f t="shared" si="311"/>
        <v>28</v>
      </c>
      <c r="P58" s="1193" t="s">
        <v>6019</v>
      </c>
      <c r="Q58" s="683" t="str">
        <f t="shared" si="312"/>
        <v>10:11:28</v>
      </c>
      <c r="R58" s="634">
        <f>L58-G58</f>
        <v>6.7592592592592537E-2</v>
      </c>
      <c r="S58" s="641">
        <f t="shared" si="313"/>
        <v>2.870370370370412E-3</v>
      </c>
      <c r="T58" s="634">
        <f t="shared" si="314"/>
        <v>7.0462962962962949E-2</v>
      </c>
      <c r="U58" s="636">
        <f t="shared" si="315"/>
        <v>18.493150684931507</v>
      </c>
      <c r="V58" s="636">
        <f t="shared" si="316"/>
        <v>17.739816031537451</v>
      </c>
      <c r="W58" s="1502"/>
      <c r="X58" s="1197"/>
      <c r="Y58" s="1197"/>
      <c r="Z58" s="1197"/>
      <c r="AA58" s="1305"/>
      <c r="AB58" s="1503"/>
      <c r="AC58" s="1197"/>
      <c r="AD58" s="1197"/>
      <c r="AE58" s="1197"/>
      <c r="AF58" s="1305"/>
      <c r="AG58" s="1503"/>
      <c r="AH58" s="493"/>
      <c r="AI58" s="1504"/>
      <c r="AJ58" s="493"/>
      <c r="AK58" s="495"/>
      <c r="AL58" s="495"/>
      <c r="AM58" s="1094">
        <f t="shared" si="317"/>
        <v>0.44546296296296295</v>
      </c>
      <c r="AN58" s="1095" t="str">
        <f t="shared" si="318"/>
        <v>12</v>
      </c>
      <c r="AO58" s="1095" t="str">
        <f t="shared" si="319"/>
        <v>18</v>
      </c>
      <c r="AP58" s="1095" t="str">
        <f t="shared" si="320"/>
        <v>33</v>
      </c>
      <c r="AQ58" s="1193" t="s">
        <v>6020</v>
      </c>
      <c r="AR58" s="683" t="str">
        <f t="shared" si="321"/>
        <v>12:18:33</v>
      </c>
      <c r="AS58" s="1095" t="str">
        <f t="shared" si="322"/>
        <v>12</v>
      </c>
      <c r="AT58" s="1095" t="str">
        <f t="shared" si="323"/>
        <v>26</v>
      </c>
      <c r="AU58" s="1095" t="str">
        <f t="shared" si="324"/>
        <v>19</v>
      </c>
      <c r="AV58" s="1193" t="s">
        <v>6021</v>
      </c>
      <c r="AW58" s="683" t="str">
        <f t="shared" si="325"/>
        <v>12:26:19</v>
      </c>
      <c r="AX58" s="1097">
        <f t="shared" si="326"/>
        <v>6.741898148148151E-2</v>
      </c>
      <c r="AY58" s="1098">
        <f t="shared" si="327"/>
        <v>5.3935185185185475E-3</v>
      </c>
      <c r="AZ58" s="1097">
        <f t="shared" si="328"/>
        <v>7.2812500000000058E-2</v>
      </c>
      <c r="BA58" s="636">
        <f t="shared" si="329"/>
        <v>18.540772532188839</v>
      </c>
      <c r="BB58" s="636">
        <f t="shared" si="330"/>
        <v>17.167381974248926</v>
      </c>
      <c r="BC58" s="1099">
        <f t="shared" si="331"/>
        <v>0.5460532407407408</v>
      </c>
      <c r="BD58" s="1095" t="str">
        <f t="shared" si="332"/>
        <v>14</v>
      </c>
      <c r="BE58" s="1095" t="str">
        <f t="shared" si="333"/>
        <v>22</v>
      </c>
      <c r="BF58" s="1095" t="str">
        <f t="shared" si="334"/>
        <v>41</v>
      </c>
      <c r="BG58" s="1193" t="s">
        <v>6022</v>
      </c>
      <c r="BH58" s="633" t="str">
        <f t="shared" si="335"/>
        <v>14:22:41</v>
      </c>
      <c r="BI58" s="1095" t="str">
        <f t="shared" si="336"/>
        <v>14</v>
      </c>
      <c r="BJ58" s="1095" t="str">
        <f t="shared" si="337"/>
        <v>34</v>
      </c>
      <c r="BK58" s="1095" t="str">
        <f t="shared" si="338"/>
        <v>51</v>
      </c>
      <c r="BL58" s="1193" t="s">
        <v>6023</v>
      </c>
      <c r="BM58" s="633" t="str">
        <f t="shared" si="339"/>
        <v>14:34:51</v>
      </c>
      <c r="BN58" s="1097">
        <f t="shared" si="340"/>
        <v>5.3032407407407334E-2</v>
      </c>
      <c r="BO58" s="1098">
        <f t="shared" si="341"/>
        <v>8.4490740740740256E-3</v>
      </c>
      <c r="BP58" s="1097">
        <f t="shared" si="342"/>
        <v>6.1481481481481359E-2</v>
      </c>
      <c r="BQ58" s="636">
        <f t="shared" si="343"/>
        <v>15.71366215626364</v>
      </c>
      <c r="BR58" s="636">
        <f t="shared" si="344"/>
        <v>13.554216867469878</v>
      </c>
      <c r="BS58" s="1113"/>
      <c r="BT58" s="1113"/>
      <c r="BU58" s="1113"/>
      <c r="BV58" s="1113"/>
      <c r="BW58" s="1354"/>
      <c r="BX58" s="755"/>
      <c r="BY58" s="1113"/>
      <c r="BZ58" s="1113"/>
      <c r="CA58" s="1113"/>
      <c r="CB58" s="1354"/>
      <c r="CC58" s="755"/>
      <c r="CD58" s="1115"/>
      <c r="CE58" s="1124"/>
      <c r="CF58" s="1115"/>
      <c r="CG58" s="908"/>
      <c r="CH58" s="682"/>
      <c r="CI58" s="1113"/>
      <c r="CJ58" s="1113"/>
      <c r="CK58" s="1113"/>
      <c r="CL58" s="1113"/>
      <c r="CM58" s="1354"/>
      <c r="CN58" s="755"/>
      <c r="CO58" s="1113"/>
      <c r="CP58" s="1113"/>
      <c r="CQ58" s="1113"/>
      <c r="CR58" s="1354"/>
      <c r="CS58" s="755"/>
      <c r="CT58" s="756"/>
      <c r="CU58" s="698"/>
      <c r="CV58" s="756"/>
      <c r="CW58" s="682"/>
      <c r="CX58" s="682"/>
      <c r="CY58" s="643">
        <f t="shared" si="351"/>
        <v>16.980130888508931</v>
      </c>
      <c r="CZ58" s="644"/>
      <c r="DA58" s="645">
        <f t="shared" si="352"/>
        <v>0.18804398148148138</v>
      </c>
      <c r="DB58" s="645">
        <f t="shared" si="353"/>
        <v>0.19630787037037034</v>
      </c>
      <c r="DC58" s="589"/>
      <c r="DD58" s="646">
        <f t="shared" si="356"/>
        <v>80</v>
      </c>
      <c r="DE58" s="647">
        <f t="shared" si="357"/>
        <v>4.5130555555555558</v>
      </c>
      <c r="DF58" s="647">
        <f t="shared" si="358"/>
        <v>4.7113888888888891</v>
      </c>
      <c r="DG58" s="595">
        <f t="shared" si="354"/>
        <v>165</v>
      </c>
      <c r="DH58" s="595">
        <f t="shared" si="346"/>
        <v>-48.366666666666667</v>
      </c>
      <c r="DI58" s="648">
        <f t="shared" si="359"/>
        <v>196.63333333333333</v>
      </c>
      <c r="DJ58" s="648">
        <f t="shared" si="348"/>
        <v>196.63333333333333</v>
      </c>
      <c r="DK58" s="648">
        <f t="shared" si="360"/>
        <v>196.63333333333333</v>
      </c>
      <c r="DL58" s="648">
        <f t="shared" si="361"/>
        <v>196.63333333333333</v>
      </c>
      <c r="DM58" s="648">
        <f t="shared" si="362"/>
        <v>196.63333333333333</v>
      </c>
      <c r="DN58" s="648">
        <f t="shared" si="363"/>
        <v>196.63333333333333</v>
      </c>
      <c r="DO58" s="648">
        <f t="shared" si="364"/>
        <v>196.63333333333333</v>
      </c>
      <c r="DP58" s="648">
        <f t="shared" si="365"/>
        <v>196.63333333333333</v>
      </c>
      <c r="DQ58" s="649">
        <f t="shared" si="366"/>
        <v>196.63333333333333</v>
      </c>
    </row>
    <row r="59" spans="1:121" s="345" customFormat="1">
      <c r="A59" s="628">
        <f t="shared" si="367"/>
        <v>9</v>
      </c>
      <c r="B59" s="629">
        <v>80</v>
      </c>
      <c r="C59" s="751">
        <v>147</v>
      </c>
      <c r="D59" s="1144" t="s">
        <v>6011</v>
      </c>
      <c r="E59" s="1144" t="s">
        <v>682</v>
      </c>
      <c r="F59" s="726"/>
      <c r="G59" s="632">
        <f t="shared" si="350"/>
        <v>0.35416666666666669</v>
      </c>
      <c r="H59" s="1095" t="str">
        <f t="shared" si="305"/>
        <v>10</v>
      </c>
      <c r="I59" s="1095" t="str">
        <f t="shared" si="306"/>
        <v>11</v>
      </c>
      <c r="J59" s="1095" t="str">
        <f t="shared" si="307"/>
        <v>12</v>
      </c>
      <c r="K59" s="1193" t="s">
        <v>6012</v>
      </c>
      <c r="L59" s="683" t="str">
        <f t="shared" si="308"/>
        <v>10:11:12</v>
      </c>
      <c r="M59" s="1095" t="str">
        <f t="shared" si="309"/>
        <v>10</v>
      </c>
      <c r="N59" s="1095" t="str">
        <f t="shared" si="310"/>
        <v>16</v>
      </c>
      <c r="O59" s="1095" t="str">
        <f t="shared" si="311"/>
        <v>50</v>
      </c>
      <c r="P59" s="1193" t="s">
        <v>6013</v>
      </c>
      <c r="Q59" s="683" t="str">
        <f t="shared" si="312"/>
        <v>10:16:50</v>
      </c>
      <c r="R59" s="634">
        <f>L59-G59</f>
        <v>7.0277777777777772E-2</v>
      </c>
      <c r="S59" s="641">
        <f t="shared" si="313"/>
        <v>3.9120370370370194E-3</v>
      </c>
      <c r="T59" s="634">
        <f t="shared" si="314"/>
        <v>7.4189814814814792E-2</v>
      </c>
      <c r="U59" s="636">
        <f t="shared" si="315"/>
        <v>17.786561264822133</v>
      </c>
      <c r="V59" s="636">
        <f t="shared" si="316"/>
        <v>16.848673946957881</v>
      </c>
      <c r="W59" s="1502"/>
      <c r="X59" s="1197"/>
      <c r="Y59" s="1197"/>
      <c r="Z59" s="1197"/>
      <c r="AA59" s="1305"/>
      <c r="AB59" s="1503"/>
      <c r="AC59" s="1197"/>
      <c r="AD59" s="1197"/>
      <c r="AE59" s="1197"/>
      <c r="AF59" s="1305"/>
      <c r="AG59" s="1503"/>
      <c r="AH59" s="493"/>
      <c r="AI59" s="1504"/>
      <c r="AJ59" s="493"/>
      <c r="AK59" s="495"/>
      <c r="AL59" s="495"/>
      <c r="AM59" s="1094">
        <f t="shared" si="317"/>
        <v>0.44918981481481479</v>
      </c>
      <c r="AN59" s="1095" t="str">
        <f t="shared" si="318"/>
        <v>12</v>
      </c>
      <c r="AO59" s="1095" t="str">
        <f t="shared" si="319"/>
        <v>26</v>
      </c>
      <c r="AP59" s="1095" t="str">
        <f t="shared" si="320"/>
        <v>47</v>
      </c>
      <c r="AQ59" s="1193" t="s">
        <v>6014</v>
      </c>
      <c r="AR59" s="683" t="str">
        <f t="shared" si="321"/>
        <v>12:26:47</v>
      </c>
      <c r="AS59" s="1095" t="str">
        <f t="shared" si="322"/>
        <v>12</v>
      </c>
      <c r="AT59" s="1095" t="str">
        <f t="shared" si="323"/>
        <v>32</v>
      </c>
      <c r="AU59" s="1095" t="str">
        <f t="shared" si="324"/>
        <v>15</v>
      </c>
      <c r="AV59" s="1193" t="s">
        <v>6015</v>
      </c>
      <c r="AW59" s="683" t="str">
        <f t="shared" si="325"/>
        <v>12:32:15</v>
      </c>
      <c r="AX59" s="1097">
        <f t="shared" si="326"/>
        <v>6.9409722222222192E-2</v>
      </c>
      <c r="AY59" s="1098">
        <f t="shared" si="327"/>
        <v>3.7962962962962976E-3</v>
      </c>
      <c r="AZ59" s="1097">
        <f t="shared" si="328"/>
        <v>7.320601851851849E-2</v>
      </c>
      <c r="BA59" s="636">
        <f t="shared" si="329"/>
        <v>18.009004502251127</v>
      </c>
      <c r="BB59" s="636">
        <f t="shared" si="330"/>
        <v>17.07509881422925</v>
      </c>
      <c r="BC59" s="1099">
        <f t="shared" si="331"/>
        <v>0.55017361111111107</v>
      </c>
      <c r="BD59" s="1095" t="str">
        <f t="shared" si="332"/>
        <v>14</v>
      </c>
      <c r="BE59" s="1095" t="str">
        <f t="shared" si="333"/>
        <v>41</v>
      </c>
      <c r="BF59" s="1095" t="str">
        <f t="shared" si="334"/>
        <v>30</v>
      </c>
      <c r="BG59" s="1193" t="s">
        <v>6016</v>
      </c>
      <c r="BH59" s="633" t="str">
        <f t="shared" si="335"/>
        <v>14:41:30</v>
      </c>
      <c r="BI59" s="1095" t="str">
        <f t="shared" si="336"/>
        <v>14</v>
      </c>
      <c r="BJ59" s="1095" t="str">
        <f t="shared" si="337"/>
        <v>46</v>
      </c>
      <c r="BK59" s="1095" t="str">
        <f t="shared" si="338"/>
        <v>44</v>
      </c>
      <c r="BL59" s="1193" t="s">
        <v>6017</v>
      </c>
      <c r="BM59" s="633" t="str">
        <f t="shared" si="339"/>
        <v>14:46:44</v>
      </c>
      <c r="BN59" s="1097">
        <f t="shared" si="340"/>
        <v>6.1979166666666696E-2</v>
      </c>
      <c r="BO59" s="1098">
        <f t="shared" si="341"/>
        <v>3.6342592592591982E-3</v>
      </c>
      <c r="BP59" s="1097">
        <f t="shared" si="342"/>
        <v>6.5613425925925895E-2</v>
      </c>
      <c r="BQ59" s="636">
        <f t="shared" si="343"/>
        <v>13.445378151260504</v>
      </c>
      <c r="BR59" s="636">
        <f t="shared" si="344"/>
        <v>12.700652672429001</v>
      </c>
      <c r="BS59" s="1113"/>
      <c r="BT59" s="1113"/>
      <c r="BU59" s="1113"/>
      <c r="BV59" s="1113"/>
      <c r="BW59" s="1354"/>
      <c r="BX59" s="755"/>
      <c r="BY59" s="1113"/>
      <c r="BZ59" s="1113"/>
      <c r="CA59" s="1113"/>
      <c r="CB59" s="1354"/>
      <c r="CC59" s="755"/>
      <c r="CD59" s="1115"/>
      <c r="CE59" s="1124"/>
      <c r="CF59" s="1115"/>
      <c r="CG59" s="908"/>
      <c r="CH59" s="682"/>
      <c r="CI59" s="1113"/>
      <c r="CJ59" s="1113"/>
      <c r="CK59" s="1113"/>
      <c r="CL59" s="1113"/>
      <c r="CM59" s="1354"/>
      <c r="CN59" s="755"/>
      <c r="CO59" s="1113"/>
      <c r="CP59" s="1113"/>
      <c r="CQ59" s="1113"/>
      <c r="CR59" s="1354"/>
      <c r="CS59" s="755"/>
      <c r="CT59" s="756"/>
      <c r="CU59" s="698"/>
      <c r="CV59" s="756"/>
      <c r="CW59" s="682"/>
      <c r="CX59" s="682"/>
      <c r="CY59" s="643">
        <f t="shared" si="351"/>
        <v>15.920398009950247</v>
      </c>
      <c r="CZ59" s="644"/>
      <c r="DA59" s="645">
        <f t="shared" si="352"/>
        <v>0.20166666666666666</v>
      </c>
      <c r="DB59" s="645">
        <f t="shared" si="353"/>
        <v>0.20937499999999998</v>
      </c>
      <c r="DC59" s="589"/>
      <c r="DD59" s="646">
        <f t="shared" si="356"/>
        <v>80</v>
      </c>
      <c r="DE59" s="647">
        <f t="shared" si="357"/>
        <v>4.84</v>
      </c>
      <c r="DF59" s="647">
        <f t="shared" si="358"/>
        <v>5.0250000000000004</v>
      </c>
      <c r="DG59" s="595">
        <f t="shared" si="354"/>
        <v>160</v>
      </c>
      <c r="DH59" s="595">
        <f t="shared" si="346"/>
        <v>-67.183333333333337</v>
      </c>
      <c r="DI59" s="648">
        <f t="shared" si="359"/>
        <v>172.81666666666666</v>
      </c>
      <c r="DJ59" s="648">
        <f t="shared" si="348"/>
        <v>172.81666666666666</v>
      </c>
      <c r="DK59" s="648">
        <f t="shared" si="360"/>
        <v>172.81666666666666</v>
      </c>
      <c r="DL59" s="648">
        <f t="shared" si="361"/>
        <v>172.81666666666666</v>
      </c>
      <c r="DM59" s="648">
        <f t="shared" si="362"/>
        <v>172.81666666666666</v>
      </c>
      <c r="DN59" s="648">
        <f t="shared" si="363"/>
        <v>172.81666666666666</v>
      </c>
      <c r="DO59" s="648">
        <f t="shared" si="364"/>
        <v>172.81666666666666</v>
      </c>
      <c r="DP59" s="648">
        <f t="shared" si="365"/>
        <v>172.81666666666666</v>
      </c>
      <c r="DQ59" s="649">
        <f t="shared" si="366"/>
        <v>172.81666666666669</v>
      </c>
    </row>
    <row r="60" spans="1:121" s="345" customFormat="1">
      <c r="A60" s="628">
        <f t="shared" si="367"/>
        <v>10</v>
      </c>
      <c r="B60" s="629">
        <v>80</v>
      </c>
      <c r="C60" s="751">
        <v>132</v>
      </c>
      <c r="D60" s="1144" t="s">
        <v>6040</v>
      </c>
      <c r="E60" s="1144" t="s">
        <v>1737</v>
      </c>
      <c r="F60" s="726"/>
      <c r="G60" s="632">
        <f t="shared" si="350"/>
        <v>0.35416666666666669</v>
      </c>
      <c r="H60" s="1095" t="str">
        <f t="shared" si="305"/>
        <v>10</v>
      </c>
      <c r="I60" s="1095" t="str">
        <f t="shared" si="306"/>
        <v>32</v>
      </c>
      <c r="J60" s="1095" t="str">
        <f t="shared" si="307"/>
        <v>11</v>
      </c>
      <c r="K60" s="1193" t="s">
        <v>6005</v>
      </c>
      <c r="L60" s="683" t="str">
        <f t="shared" si="308"/>
        <v>10:32:11</v>
      </c>
      <c r="M60" s="1095" t="str">
        <f t="shared" si="309"/>
        <v>10</v>
      </c>
      <c r="N60" s="1095" t="str">
        <f t="shared" si="310"/>
        <v>37</v>
      </c>
      <c r="O60" s="1095" t="str">
        <f t="shared" si="311"/>
        <v>03</v>
      </c>
      <c r="P60" s="1193" t="s">
        <v>6006</v>
      </c>
      <c r="Q60" s="683" t="str">
        <f t="shared" si="312"/>
        <v>10:37:03</v>
      </c>
      <c r="R60" s="634">
        <f>L60-G60</f>
        <v>8.4849537037037015E-2</v>
      </c>
      <c r="S60" s="641">
        <f t="shared" si="313"/>
        <v>3.3796296296296213E-3</v>
      </c>
      <c r="T60" s="634">
        <f t="shared" si="314"/>
        <v>8.8229166666666636E-2</v>
      </c>
      <c r="U60" s="636">
        <f t="shared" si="315"/>
        <v>14.731960169144729</v>
      </c>
      <c r="V60" s="636">
        <f t="shared" si="316"/>
        <v>14.167650531286894</v>
      </c>
      <c r="W60" s="1502"/>
      <c r="X60" s="1197"/>
      <c r="Y60" s="1197"/>
      <c r="Z60" s="1197"/>
      <c r="AA60" s="1305"/>
      <c r="AB60" s="1503"/>
      <c r="AC60" s="1197"/>
      <c r="AD60" s="1197"/>
      <c r="AE60" s="1197"/>
      <c r="AF60" s="1305"/>
      <c r="AG60" s="1503"/>
      <c r="AH60" s="493"/>
      <c r="AI60" s="1504"/>
      <c r="AJ60" s="493"/>
      <c r="AK60" s="495"/>
      <c r="AL60" s="495"/>
      <c r="AM60" s="1094">
        <f t="shared" si="317"/>
        <v>0.46322916666666664</v>
      </c>
      <c r="AN60" s="1095" t="str">
        <f t="shared" si="318"/>
        <v>13</v>
      </c>
      <c r="AO60" s="1095" t="str">
        <f t="shared" si="319"/>
        <v>28</v>
      </c>
      <c r="AP60" s="1095" t="str">
        <f t="shared" si="320"/>
        <v>12</v>
      </c>
      <c r="AQ60" s="1193" t="s">
        <v>6007</v>
      </c>
      <c r="AR60" s="683" t="str">
        <f t="shared" si="321"/>
        <v>13:28:12</v>
      </c>
      <c r="AS60" s="1095" t="str">
        <f t="shared" si="322"/>
        <v>13</v>
      </c>
      <c r="AT60" s="1095" t="str">
        <f t="shared" si="323"/>
        <v>31</v>
      </c>
      <c r="AU60" s="1095" t="str">
        <f t="shared" si="324"/>
        <v>28</v>
      </c>
      <c r="AV60" s="1193" t="s">
        <v>6008</v>
      </c>
      <c r="AW60" s="683" t="str">
        <f t="shared" si="325"/>
        <v>13:31:28</v>
      </c>
      <c r="AX60" s="1097">
        <f t="shared" si="326"/>
        <v>9.802083333333339E-2</v>
      </c>
      <c r="AY60" s="1098">
        <f t="shared" si="327"/>
        <v>2.2685185185185031E-3</v>
      </c>
      <c r="AZ60" s="1097">
        <f t="shared" si="328"/>
        <v>0.10028935185185189</v>
      </c>
      <c r="BA60" s="636">
        <f t="shared" si="329"/>
        <v>12.752391073326249</v>
      </c>
      <c r="BB60" s="636">
        <f t="shared" si="330"/>
        <v>12.463935372186958</v>
      </c>
      <c r="BC60" s="1099">
        <f t="shared" si="331"/>
        <v>0.59129629629629632</v>
      </c>
      <c r="BD60" s="1095" t="str">
        <f t="shared" si="332"/>
        <v>15</v>
      </c>
      <c r="BE60" s="1095" t="str">
        <f t="shared" si="333"/>
        <v>53</v>
      </c>
      <c r="BF60" s="1095" t="str">
        <f t="shared" si="334"/>
        <v>20</v>
      </c>
      <c r="BG60" s="1193" t="s">
        <v>6009</v>
      </c>
      <c r="BH60" s="633" t="str">
        <f t="shared" si="335"/>
        <v>15:53:20</v>
      </c>
      <c r="BI60" s="1095" t="str">
        <f t="shared" si="336"/>
        <v>15</v>
      </c>
      <c r="BJ60" s="1095" t="str">
        <f t="shared" si="337"/>
        <v>58</v>
      </c>
      <c r="BK60" s="1095" t="str">
        <f t="shared" si="338"/>
        <v>15</v>
      </c>
      <c r="BL60" s="1193" t="s">
        <v>6010</v>
      </c>
      <c r="BM60" s="633" t="str">
        <f t="shared" si="339"/>
        <v>15:58:15</v>
      </c>
      <c r="BN60" s="1097">
        <f t="shared" si="340"/>
        <v>7.0740740740740771E-2</v>
      </c>
      <c r="BO60" s="1098">
        <f t="shared" si="341"/>
        <v>3.4143518518517935E-3</v>
      </c>
      <c r="BP60" s="1097">
        <f t="shared" si="342"/>
        <v>7.4155092592592564E-2</v>
      </c>
      <c r="BQ60" s="636">
        <f t="shared" si="343"/>
        <v>11.780104712041885</v>
      </c>
      <c r="BR60" s="636">
        <f t="shared" si="344"/>
        <v>11.237708756048072</v>
      </c>
      <c r="BS60" s="1113"/>
      <c r="BT60" s="1113"/>
      <c r="BU60" s="1113"/>
      <c r="BV60" s="1113"/>
      <c r="BW60" s="1354"/>
      <c r="BX60" s="755"/>
      <c r="BY60" s="1113"/>
      <c r="BZ60" s="1113"/>
      <c r="CA60" s="1113"/>
      <c r="CB60" s="1354"/>
      <c r="CC60" s="755"/>
      <c r="CD60" s="1115"/>
      <c r="CE60" s="1124"/>
      <c r="CF60" s="1115"/>
      <c r="CG60" s="908"/>
      <c r="CH60" s="682"/>
      <c r="CI60" s="1113"/>
      <c r="CJ60" s="1113"/>
      <c r="CK60" s="1113"/>
      <c r="CL60" s="1113"/>
      <c r="CM60" s="1354"/>
      <c r="CN60" s="755"/>
      <c r="CO60" s="1113"/>
      <c r="CP60" s="1113"/>
      <c r="CQ60" s="1113"/>
      <c r="CR60" s="1354"/>
      <c r="CS60" s="755"/>
      <c r="CT60" s="756"/>
      <c r="CU60" s="698"/>
      <c r="CV60" s="756"/>
      <c r="CW60" s="682"/>
      <c r="CX60" s="682"/>
      <c r="CY60" s="643">
        <f t="shared" si="351"/>
        <v>12.857142857142858</v>
      </c>
      <c r="CZ60" s="644"/>
      <c r="DA60" s="645">
        <f t="shared" si="352"/>
        <v>0.25361111111111118</v>
      </c>
      <c r="DB60" s="645">
        <f t="shared" si="353"/>
        <v>0.2592592592592593</v>
      </c>
      <c r="DC60" s="589"/>
      <c r="DD60" s="646">
        <f t="shared" si="356"/>
        <v>80</v>
      </c>
      <c r="DE60" s="647">
        <f t="shared" si="357"/>
        <v>6.086666666666666</v>
      </c>
      <c r="DF60" s="647">
        <f t="shared" si="358"/>
        <v>6.2222222222222223</v>
      </c>
      <c r="DG60" s="595">
        <f t="shared" si="354"/>
        <v>155</v>
      </c>
      <c r="DH60" s="595">
        <f t="shared" si="346"/>
        <v>-139.01666666666665</v>
      </c>
      <c r="DI60" s="648">
        <f t="shared" si="359"/>
        <v>95.983333333333348</v>
      </c>
      <c r="DJ60" s="648">
        <f t="shared" si="348"/>
        <v>95.983333333333348</v>
      </c>
      <c r="DK60" s="648">
        <f t="shared" si="360"/>
        <v>95.983333333333348</v>
      </c>
      <c r="DL60" s="648">
        <f t="shared" si="361"/>
        <v>95.983333333333348</v>
      </c>
      <c r="DM60" s="648">
        <f t="shared" si="362"/>
        <v>95.983333333333348</v>
      </c>
      <c r="DN60" s="648">
        <f t="shared" si="363"/>
        <v>95.983333333333348</v>
      </c>
      <c r="DO60" s="648">
        <f t="shared" si="364"/>
        <v>95.983333333333348</v>
      </c>
      <c r="DP60" s="648">
        <f t="shared" si="365"/>
        <v>95.983333333333348</v>
      </c>
      <c r="DQ60" s="649">
        <f t="shared" si="366"/>
        <v>95.983333333333348</v>
      </c>
    </row>
    <row r="61" spans="1:121" s="345" customFormat="1">
      <c r="A61" s="628">
        <f t="shared" si="367"/>
        <v>11</v>
      </c>
      <c r="B61" s="629">
        <v>80</v>
      </c>
      <c r="C61" s="751">
        <v>120</v>
      </c>
      <c r="D61" s="1144" t="s">
        <v>4366</v>
      </c>
      <c r="E61" s="1144" t="s">
        <v>5517</v>
      </c>
      <c r="F61" s="726"/>
      <c r="G61" s="632">
        <f t="shared" si="350"/>
        <v>0.35416666666666669</v>
      </c>
      <c r="H61" s="1095" t="str">
        <f t="shared" si="305"/>
        <v>10</v>
      </c>
      <c r="I61" s="1095" t="str">
        <f t="shared" si="306"/>
        <v>52</v>
      </c>
      <c r="J61" s="1095" t="str">
        <f t="shared" si="307"/>
        <v>37</v>
      </c>
      <c r="K61" s="1193" t="s">
        <v>5992</v>
      </c>
      <c r="L61" s="683" t="str">
        <f t="shared" si="308"/>
        <v>10:52:37</v>
      </c>
      <c r="M61" s="1095" t="str">
        <f t="shared" si="309"/>
        <v>10</v>
      </c>
      <c r="N61" s="1095" t="str">
        <f t="shared" si="310"/>
        <v>59</v>
      </c>
      <c r="O61" s="1095" t="str">
        <f t="shared" si="311"/>
        <v>37</v>
      </c>
      <c r="P61" s="1193" t="s">
        <v>5993</v>
      </c>
      <c r="Q61" s="683" t="str">
        <f t="shared" si="312"/>
        <v>10:59:37</v>
      </c>
      <c r="R61" s="634">
        <f>L61-G61</f>
        <v>9.9039351851851809E-2</v>
      </c>
      <c r="S61" s="641">
        <f t="shared" si="313"/>
        <v>4.8611111111111494E-3</v>
      </c>
      <c r="T61" s="634">
        <f t="shared" si="314"/>
        <v>0.10390046296296296</v>
      </c>
      <c r="U61" s="636">
        <f t="shared" si="315"/>
        <v>12.621245763702232</v>
      </c>
      <c r="V61" s="636">
        <f t="shared" si="316"/>
        <v>12.030745237830011</v>
      </c>
      <c r="W61" s="1502"/>
      <c r="X61" s="1197"/>
      <c r="Y61" s="1197"/>
      <c r="Z61" s="1197"/>
      <c r="AA61" s="1305"/>
      <c r="AB61" s="1503"/>
      <c r="AC61" s="1197"/>
      <c r="AD61" s="1197"/>
      <c r="AE61" s="1197"/>
      <c r="AF61" s="1305"/>
      <c r="AG61" s="1503"/>
      <c r="AH61" s="493"/>
      <c r="AI61" s="1504"/>
      <c r="AJ61" s="493"/>
      <c r="AK61" s="495"/>
      <c r="AL61" s="495"/>
      <c r="AM61" s="1094">
        <f t="shared" si="317"/>
        <v>0.47890046296296296</v>
      </c>
      <c r="AN61" s="1095" t="str">
        <f t="shared" si="318"/>
        <v>13</v>
      </c>
      <c r="AO61" s="1095" t="str">
        <f t="shared" si="319"/>
        <v>47</v>
      </c>
      <c r="AP61" s="1095" t="str">
        <f t="shared" si="320"/>
        <v>57</v>
      </c>
      <c r="AQ61" s="1193" t="s">
        <v>5994</v>
      </c>
      <c r="AR61" s="683" t="str">
        <f t="shared" si="321"/>
        <v>13:47:57</v>
      </c>
      <c r="AS61" s="1095" t="str">
        <f t="shared" si="322"/>
        <v>13</v>
      </c>
      <c r="AT61" s="1095" t="str">
        <f t="shared" si="323"/>
        <v>52</v>
      </c>
      <c r="AU61" s="1095" t="str">
        <f t="shared" si="324"/>
        <v>23</v>
      </c>
      <c r="AV61" s="1193" t="s">
        <v>5995</v>
      </c>
      <c r="AW61" s="683" t="str">
        <f t="shared" si="325"/>
        <v>13:52:23</v>
      </c>
      <c r="AX61" s="1097">
        <f t="shared" si="326"/>
        <v>9.606481481481477E-2</v>
      </c>
      <c r="AY61" s="1098">
        <f t="shared" si="327"/>
        <v>3.0787037037037779E-3</v>
      </c>
      <c r="AZ61" s="1097">
        <f t="shared" si="328"/>
        <v>9.9143518518518547E-2</v>
      </c>
      <c r="BA61" s="636">
        <f t="shared" si="329"/>
        <v>13.012048192771086</v>
      </c>
      <c r="BB61" s="636">
        <f t="shared" si="330"/>
        <v>12.607985057202894</v>
      </c>
      <c r="BC61" s="1099">
        <f t="shared" si="331"/>
        <v>0.6058217592592593</v>
      </c>
      <c r="BD61" s="1095" t="str">
        <f t="shared" si="332"/>
        <v>15</v>
      </c>
      <c r="BE61" s="1095" t="str">
        <f t="shared" si="333"/>
        <v>59</v>
      </c>
      <c r="BF61" s="1095" t="str">
        <f t="shared" si="334"/>
        <v>04</v>
      </c>
      <c r="BG61" s="1193" t="s">
        <v>5996</v>
      </c>
      <c r="BH61" s="633" t="str">
        <f t="shared" si="335"/>
        <v>15:59:04</v>
      </c>
      <c r="BI61" s="1095" t="str">
        <f t="shared" si="336"/>
        <v>16</v>
      </c>
      <c r="BJ61" s="1095" t="str">
        <f t="shared" si="337"/>
        <v>05</v>
      </c>
      <c r="BK61" s="1095" t="str">
        <f t="shared" si="338"/>
        <v>42</v>
      </c>
      <c r="BL61" s="1193" t="s">
        <v>5997</v>
      </c>
      <c r="BM61" s="633" t="str">
        <f t="shared" si="339"/>
        <v>16:05:42</v>
      </c>
      <c r="BN61" s="1097">
        <f t="shared" si="340"/>
        <v>6.0196759259259158E-2</v>
      </c>
      <c r="BO61" s="1098">
        <f t="shared" si="341"/>
        <v>4.6064814814814614E-3</v>
      </c>
      <c r="BP61" s="1097">
        <f t="shared" si="342"/>
        <v>6.480324074074062E-2</v>
      </c>
      <c r="BQ61" s="636">
        <f t="shared" si="343"/>
        <v>13.843491636223803</v>
      </c>
      <c r="BR61" s="636">
        <f t="shared" si="344"/>
        <v>12.859439185568851</v>
      </c>
      <c r="BS61" s="1113"/>
      <c r="BT61" s="1113"/>
      <c r="BU61" s="1113"/>
      <c r="BV61" s="1113"/>
      <c r="BW61" s="1354"/>
      <c r="BX61" s="755"/>
      <c r="BY61" s="1113"/>
      <c r="BZ61" s="1113"/>
      <c r="CA61" s="1113"/>
      <c r="CB61" s="1354"/>
      <c r="CC61" s="755"/>
      <c r="CD61" s="1115"/>
      <c r="CE61" s="1124"/>
      <c r="CF61" s="1115"/>
      <c r="CG61" s="908"/>
      <c r="CH61" s="682"/>
      <c r="CI61" s="1113"/>
      <c r="CJ61" s="1113"/>
      <c r="CK61" s="1113"/>
      <c r="CL61" s="1113"/>
      <c r="CM61" s="1354"/>
      <c r="CN61" s="755"/>
      <c r="CO61" s="1113"/>
      <c r="CP61" s="1113"/>
      <c r="CQ61" s="1113"/>
      <c r="CR61" s="1354"/>
      <c r="CS61" s="755"/>
      <c r="CT61" s="756"/>
      <c r="CU61" s="698"/>
      <c r="CV61" s="756"/>
      <c r="CW61" s="682"/>
      <c r="CX61" s="682"/>
      <c r="CY61" s="643">
        <f t="shared" si="351"/>
        <v>12.66268026732325</v>
      </c>
      <c r="CZ61" s="644"/>
      <c r="DA61" s="645">
        <f t="shared" si="352"/>
        <v>0.25530092592592574</v>
      </c>
      <c r="DB61" s="645">
        <f t="shared" si="353"/>
        <v>0.26324074074074066</v>
      </c>
      <c r="DC61" s="589"/>
      <c r="DD61" s="646">
        <f t="shared" si="356"/>
        <v>80</v>
      </c>
      <c r="DE61" s="647">
        <f t="shared" si="357"/>
        <v>6.1272222222222217</v>
      </c>
      <c r="DF61" s="647">
        <f t="shared" si="358"/>
        <v>6.3177777777777777</v>
      </c>
      <c r="DG61" s="595">
        <f t="shared" si="354"/>
        <v>150</v>
      </c>
      <c r="DH61" s="595">
        <f t="shared" si="346"/>
        <v>-144.75</v>
      </c>
      <c r="DI61" s="648">
        <f t="shared" si="359"/>
        <v>85.25</v>
      </c>
      <c r="DJ61" s="648">
        <f t="shared" si="348"/>
        <v>85.25</v>
      </c>
      <c r="DK61" s="648">
        <f t="shared" si="360"/>
        <v>85.25</v>
      </c>
      <c r="DL61" s="648">
        <f t="shared" si="361"/>
        <v>85.25</v>
      </c>
      <c r="DM61" s="648">
        <f t="shared" si="362"/>
        <v>85.25</v>
      </c>
      <c r="DN61" s="648">
        <f t="shared" si="363"/>
        <v>85.25</v>
      </c>
      <c r="DO61" s="648">
        <f t="shared" si="364"/>
        <v>85.25</v>
      </c>
      <c r="DP61" s="648">
        <f t="shared" si="365"/>
        <v>85.25</v>
      </c>
      <c r="DQ61" s="649">
        <f t="shared" si="366"/>
        <v>85.25</v>
      </c>
    </row>
    <row r="62" spans="1:121" s="370" customFormat="1">
      <c r="A62" s="691">
        <f t="shared" si="367"/>
        <v>12</v>
      </c>
      <c r="B62" s="692">
        <v>80</v>
      </c>
      <c r="C62" s="765">
        <v>501</v>
      </c>
      <c r="D62" s="1145" t="s">
        <v>2413</v>
      </c>
      <c r="E62" s="1145" t="s">
        <v>1764</v>
      </c>
      <c r="F62" s="767" t="s">
        <v>81</v>
      </c>
      <c r="G62" s="700">
        <f t="shared" si="350"/>
        <v>0.35416666666666669</v>
      </c>
      <c r="H62" s="1140" t="str">
        <f t="shared" si="305"/>
        <v>10</v>
      </c>
      <c r="I62" s="1140" t="str">
        <f t="shared" si="306"/>
        <v>02</v>
      </c>
      <c r="J62" s="1140" t="str">
        <f t="shared" si="307"/>
        <v>06</v>
      </c>
      <c r="K62" s="1193" t="s">
        <v>6067</v>
      </c>
      <c r="L62" s="704" t="str">
        <f t="shared" si="308"/>
        <v>10:02:06</v>
      </c>
      <c r="M62" s="1140" t="str">
        <f t="shared" si="309"/>
        <v>10</v>
      </c>
      <c r="N62" s="1140" t="str">
        <f t="shared" si="310"/>
        <v>06</v>
      </c>
      <c r="O62" s="1140" t="str">
        <f t="shared" si="311"/>
        <v>05</v>
      </c>
      <c r="P62" s="1193" t="s">
        <v>6068</v>
      </c>
      <c r="Q62" s="704" t="str">
        <f t="shared" si="312"/>
        <v>10:06:05</v>
      </c>
      <c r="R62" s="641">
        <f>L62-G62</f>
        <v>6.3958333333333339E-2</v>
      </c>
      <c r="S62" s="641">
        <f t="shared" si="313"/>
        <v>2.766203703703729E-3</v>
      </c>
      <c r="T62" s="641">
        <f t="shared" si="314"/>
        <v>6.6724537037037068E-2</v>
      </c>
      <c r="U62" s="701">
        <f t="shared" si="315"/>
        <v>19.54397394136808</v>
      </c>
      <c r="V62" s="701">
        <f t="shared" si="316"/>
        <v>18.733738074588029</v>
      </c>
      <c r="W62" s="1510"/>
      <c r="X62" s="1511"/>
      <c r="Y62" s="1511"/>
      <c r="Z62" s="1511"/>
      <c r="AA62" s="1512"/>
      <c r="AB62" s="1513"/>
      <c r="AC62" s="1511"/>
      <c r="AD62" s="1511"/>
      <c r="AE62" s="1511"/>
      <c r="AF62" s="1512"/>
      <c r="AG62" s="1513"/>
      <c r="AH62" s="1504"/>
      <c r="AI62" s="1504"/>
      <c r="AJ62" s="1504"/>
      <c r="AK62" s="1495"/>
      <c r="AL62" s="1495"/>
      <c r="AM62" s="1139">
        <f t="shared" si="317"/>
        <v>0.44172453703703707</v>
      </c>
      <c r="AN62" s="1140" t="str">
        <f t="shared" si="318"/>
        <v>12</v>
      </c>
      <c r="AO62" s="1140" t="str">
        <f t="shared" si="319"/>
        <v>02</v>
      </c>
      <c r="AP62" s="1140" t="str">
        <f t="shared" si="320"/>
        <v>40</v>
      </c>
      <c r="AQ62" s="1193" t="s">
        <v>6069</v>
      </c>
      <c r="AR62" s="704" t="str">
        <f t="shared" si="321"/>
        <v>12:02:40</v>
      </c>
      <c r="AS62" s="1140" t="str">
        <f t="shared" si="322"/>
        <v>12</v>
      </c>
      <c r="AT62" s="1140" t="str">
        <f t="shared" si="323"/>
        <v>12</v>
      </c>
      <c r="AU62" s="1140" t="str">
        <f t="shared" si="324"/>
        <v>17</v>
      </c>
      <c r="AV62" s="1193" t="s">
        <v>6070</v>
      </c>
      <c r="AW62" s="704" t="str">
        <f t="shared" si="325"/>
        <v>12:12:17</v>
      </c>
      <c r="AX62" s="1098">
        <f t="shared" si="326"/>
        <v>6.0127314814814814E-2</v>
      </c>
      <c r="AY62" s="1098">
        <f t="shared" si="327"/>
        <v>6.6782407407406374E-3</v>
      </c>
      <c r="AZ62" s="1098">
        <f t="shared" si="328"/>
        <v>6.6805555555555451E-2</v>
      </c>
      <c r="BA62" s="701">
        <f t="shared" si="329"/>
        <v>20.789220404234843</v>
      </c>
      <c r="BB62" s="701">
        <f t="shared" si="330"/>
        <v>18.71101871101871</v>
      </c>
      <c r="BC62" s="1121">
        <f t="shared" si="331"/>
        <v>0.53630787037037031</v>
      </c>
      <c r="BD62" s="1140" t="str">
        <f t="shared" si="332"/>
        <v>13</v>
      </c>
      <c r="BE62" s="1140" t="str">
        <f t="shared" si="333"/>
        <v>52</v>
      </c>
      <c r="BF62" s="1140" t="str">
        <f t="shared" si="334"/>
        <v>26</v>
      </c>
      <c r="BG62" s="1336" t="s">
        <v>6071</v>
      </c>
      <c r="BH62" s="652" t="str">
        <f t="shared" si="335"/>
        <v>13:52:26</v>
      </c>
      <c r="BI62" s="1140" t="str">
        <f t="shared" si="336"/>
        <v>13</v>
      </c>
      <c r="BJ62" s="1140" t="str">
        <f t="shared" si="337"/>
        <v>55</v>
      </c>
      <c r="BK62" s="1140" t="str">
        <f t="shared" si="338"/>
        <v>28</v>
      </c>
      <c r="BL62" s="1336" t="s">
        <v>6284</v>
      </c>
      <c r="BM62" s="652" t="str">
        <f t="shared" si="339"/>
        <v>13:55:28</v>
      </c>
      <c r="BN62" s="1098">
        <f t="shared" si="340"/>
        <v>4.1770833333333424E-2</v>
      </c>
      <c r="BO62" s="1098">
        <f t="shared" si="341"/>
        <v>2.1064814814815147E-3</v>
      </c>
      <c r="BP62" s="1098">
        <f t="shared" si="342"/>
        <v>4.3877314814814938E-2</v>
      </c>
      <c r="BQ62" s="701">
        <f t="shared" si="343"/>
        <v>19.950124688279303</v>
      </c>
      <c r="BR62" s="701">
        <f t="shared" si="344"/>
        <v>18.992350303350037</v>
      </c>
      <c r="BS62" s="1118"/>
      <c r="BT62" s="1118"/>
      <c r="BU62" s="1118"/>
      <c r="BV62" s="1118"/>
      <c r="BW62" s="1489"/>
      <c r="BX62" s="771"/>
      <c r="BY62" s="1118"/>
      <c r="BZ62" s="1118"/>
      <c r="CA62" s="1118"/>
      <c r="CB62" s="1489"/>
      <c r="CC62" s="771"/>
      <c r="CD62" s="1122"/>
      <c r="CE62" s="1124"/>
      <c r="CF62" s="1122"/>
      <c r="CG62" s="913"/>
      <c r="CH62" s="699"/>
      <c r="CI62" s="1118"/>
      <c r="CJ62" s="1118"/>
      <c r="CK62" s="1118"/>
      <c r="CL62" s="1118"/>
      <c r="CM62" s="1489"/>
      <c r="CN62" s="771"/>
      <c r="CO62" s="1118"/>
      <c r="CP62" s="1118"/>
      <c r="CQ62" s="1118"/>
      <c r="CR62" s="1489"/>
      <c r="CS62" s="771"/>
      <c r="CT62" s="775"/>
      <c r="CU62" s="698"/>
      <c r="CV62" s="775"/>
      <c r="CW62" s="699"/>
      <c r="CX62" s="699"/>
      <c r="CY62" s="795">
        <f>$DB$50/(MINUTE(DB62)/60+HOUR(DB62)+SECOND(DB62)/3600)</f>
        <v>19.014921431401028</v>
      </c>
      <c r="CZ62" s="708"/>
      <c r="DA62" s="709">
        <f t="shared" si="352"/>
        <v>0.16585648148148158</v>
      </c>
      <c r="DB62" s="709">
        <f t="shared" si="353"/>
        <v>0.17530092592592594</v>
      </c>
      <c r="DC62" s="710"/>
      <c r="DD62" s="711">
        <v>80</v>
      </c>
      <c r="DE62" s="712">
        <f t="shared" si="357"/>
        <v>3.9805555555555556</v>
      </c>
      <c r="DF62" s="712">
        <f t="shared" si="358"/>
        <v>4.2072222222222226</v>
      </c>
      <c r="DG62" s="713"/>
      <c r="DH62" s="713"/>
      <c r="DI62" s="714"/>
      <c r="DJ62" s="714"/>
      <c r="DK62" s="714"/>
      <c r="DL62" s="714"/>
      <c r="DM62" s="714"/>
      <c r="DN62" s="714"/>
      <c r="DO62" s="714"/>
      <c r="DP62" s="714"/>
      <c r="DQ62" s="715"/>
    </row>
    <row r="63" spans="1:121" s="332" customFormat="1">
      <c r="A63" s="798"/>
      <c r="B63" s="799">
        <v>60</v>
      </c>
      <c r="C63" s="1652" t="s">
        <v>52</v>
      </c>
      <c r="D63" s="1653"/>
      <c r="E63" s="1653"/>
      <c r="F63" s="1654"/>
      <c r="G63" s="801"/>
      <c r="H63" s="801"/>
      <c r="I63" s="801"/>
      <c r="J63" s="801"/>
      <c r="K63" s="804"/>
      <c r="L63" s="804"/>
      <c r="M63" s="804"/>
      <c r="N63" s="804"/>
      <c r="O63" s="804"/>
      <c r="P63" s="804"/>
      <c r="Q63" s="804"/>
      <c r="R63" s="803"/>
      <c r="S63" s="803"/>
      <c r="T63" s="803"/>
      <c r="U63" s="803"/>
      <c r="V63" s="803"/>
      <c r="W63" s="1505"/>
      <c r="X63" s="1505"/>
      <c r="Y63" s="1505"/>
      <c r="Z63" s="1505"/>
      <c r="AA63" s="1506"/>
      <c r="AB63" s="1506"/>
      <c r="AC63" s="1506"/>
      <c r="AD63" s="1506"/>
      <c r="AE63" s="1506"/>
      <c r="AF63" s="1506"/>
      <c r="AG63" s="1506"/>
      <c r="AH63" s="1507"/>
      <c r="AI63" s="1508"/>
      <c r="AJ63" s="1507"/>
      <c r="AK63" s="1507"/>
      <c r="AL63" s="1509"/>
      <c r="AM63" s="1091"/>
      <c r="AN63" s="1091"/>
      <c r="AO63" s="1091"/>
      <c r="AP63" s="1091"/>
      <c r="AQ63" s="807"/>
      <c r="AR63" s="1091"/>
      <c r="AS63" s="1091"/>
      <c r="AT63" s="1091"/>
      <c r="AU63" s="1091"/>
      <c r="AV63" s="807"/>
      <c r="AW63" s="1091"/>
      <c r="AX63" s="1091"/>
      <c r="AY63" s="1364"/>
      <c r="AZ63" s="1091"/>
      <c r="BA63" s="1091"/>
      <c r="BB63" s="1091"/>
      <c r="BC63" s="1091"/>
      <c r="BD63" s="1091"/>
      <c r="BE63" s="1091"/>
      <c r="BF63" s="1091"/>
      <c r="BG63" s="807"/>
      <c r="BH63" s="1091"/>
      <c r="BI63" s="1091"/>
      <c r="BJ63" s="1091"/>
      <c r="BK63" s="1091"/>
      <c r="BL63" s="807"/>
      <c r="BM63" s="1091"/>
      <c r="BN63" s="1091"/>
      <c r="BO63" s="1091"/>
      <c r="BP63" s="1091"/>
      <c r="BQ63" s="1091"/>
      <c r="BR63" s="1091"/>
      <c r="BS63" s="1091"/>
      <c r="BT63" s="1091"/>
      <c r="BU63" s="1091"/>
      <c r="BV63" s="1091"/>
      <c r="BW63" s="1091"/>
      <c r="BX63" s="1091"/>
      <c r="BY63" s="1091"/>
      <c r="BZ63" s="1091"/>
      <c r="CA63" s="1091"/>
      <c r="CB63" s="1091"/>
      <c r="CC63" s="1091"/>
      <c r="CD63" s="1091"/>
      <c r="CE63" s="1091"/>
      <c r="CF63" s="1091"/>
      <c r="CG63" s="1091"/>
      <c r="CH63" s="1091"/>
      <c r="CI63" s="1091"/>
      <c r="CJ63" s="1091"/>
      <c r="CK63" s="1091"/>
      <c r="CL63" s="1091"/>
      <c r="CM63" s="1091"/>
      <c r="CN63" s="1091"/>
      <c r="CO63" s="1091"/>
      <c r="CP63" s="1091"/>
      <c r="CQ63" s="1091"/>
      <c r="CR63" s="1091"/>
      <c r="CS63" s="1091"/>
      <c r="CT63" s="1091"/>
      <c r="CU63" s="1364"/>
      <c r="CV63" s="1091"/>
      <c r="CW63" s="1091"/>
      <c r="CX63" s="1091"/>
      <c r="CY63" s="1091"/>
      <c r="CZ63" s="1091"/>
      <c r="DA63" s="1091"/>
      <c r="DB63" s="814">
        <v>60</v>
      </c>
      <c r="DC63" s="589"/>
      <c r="DD63" s="815" t="s">
        <v>6594</v>
      </c>
      <c r="DE63" s="816"/>
      <c r="DF63" s="817"/>
      <c r="DG63" s="817"/>
      <c r="DH63" s="817"/>
      <c r="DI63" s="817"/>
      <c r="DJ63" s="817"/>
      <c r="DK63" s="817"/>
      <c r="DL63" s="817"/>
      <c r="DM63" s="817"/>
      <c r="DN63" s="817"/>
      <c r="DO63" s="817"/>
      <c r="DP63" s="817"/>
      <c r="DQ63" s="817"/>
    </row>
    <row r="64" spans="1:121" s="345" customFormat="1">
      <c r="A64" s="628">
        <v>1</v>
      </c>
      <c r="B64" s="629">
        <v>60</v>
      </c>
      <c r="C64" s="721">
        <v>221</v>
      </c>
      <c r="D64" s="1337" t="s">
        <v>4881</v>
      </c>
      <c r="E64" s="1337" t="s">
        <v>329</v>
      </c>
      <c r="F64" s="827"/>
      <c r="G64" s="1333"/>
      <c r="H64" s="1333"/>
      <c r="I64" s="1333"/>
      <c r="J64" s="1333"/>
      <c r="K64" s="1252"/>
      <c r="L64" s="821"/>
      <c r="M64" s="821"/>
      <c r="N64" s="821"/>
      <c r="O64" s="821"/>
      <c r="P64" s="821"/>
      <c r="Q64" s="821"/>
      <c r="R64" s="634"/>
      <c r="S64" s="634"/>
      <c r="T64" s="634"/>
      <c r="U64" s="789"/>
      <c r="V64" s="789"/>
      <c r="W64" s="1099">
        <v>0.45833333333333331</v>
      </c>
      <c r="X64" s="1095" t="str">
        <f t="shared" ref="X64:X78" si="368">LEFT(AA64,2)</f>
        <v>12</v>
      </c>
      <c r="Y64" s="1095" t="str">
        <f t="shared" ref="Y64:Y78" si="369">MID(AA64,3,2)</f>
        <v>02</v>
      </c>
      <c r="Z64" s="1095" t="str">
        <f t="shared" ref="Z64:Z78" si="370">RIGHT(AA64,2)</f>
        <v>07</v>
      </c>
      <c r="AA64" s="1193" t="s">
        <v>6591</v>
      </c>
      <c r="AB64" s="683" t="str">
        <f t="shared" ref="AB64:AB78" si="371">CONCATENATE(X64&amp;":"&amp;Y64&amp;":"&amp;Z64)</f>
        <v>12:02:07</v>
      </c>
      <c r="AC64" s="1095" t="str">
        <f t="shared" ref="AC64:AC78" si="372">LEFT(AF64,2)</f>
        <v>12</v>
      </c>
      <c r="AD64" s="1095" t="str">
        <f t="shared" ref="AD64:AD78" si="373">MID(AF64,3,2)</f>
        <v>06</v>
      </c>
      <c r="AE64" s="1095" t="str">
        <f t="shared" ref="AE64:AE78" si="374">RIGHT(AF64,2)</f>
        <v>59</v>
      </c>
      <c r="AF64" s="1193" t="s">
        <v>6187</v>
      </c>
      <c r="AG64" s="683" t="str">
        <f t="shared" ref="AG64:AG78" si="375">CONCATENATE(AC64&amp;":"&amp;AD64&amp;":"&amp;AE64)</f>
        <v>12:06:59</v>
      </c>
      <c r="AH64" s="1097">
        <f t="shared" ref="AH64:AH78" si="376">AB64-W64</f>
        <v>4.3136574074074063E-2</v>
      </c>
      <c r="AI64" s="1098">
        <f t="shared" ref="AI64:AI78" si="377">AG64-AB64</f>
        <v>3.3796296296296768E-3</v>
      </c>
      <c r="AJ64" s="1097">
        <f t="shared" ref="AJ64:AJ78" si="378">AG64-AB64+AH64</f>
        <v>4.651620370370374E-2</v>
      </c>
      <c r="AK64" s="636">
        <f t="shared" ref="AK64:AK78" si="379">$W$3/(MINUTE(AH64)/60+HOUR(AH64)+SECOND(AH64)/3600)</f>
        <v>24.148108398175474</v>
      </c>
      <c r="AL64" s="636">
        <f t="shared" ref="AL64:AL78" si="380">$W$3/(MINUTE(AJ64)/60+HOUR(AJ64)+SECOND(AJ64)/3600)</f>
        <v>22.393630256282659</v>
      </c>
      <c r="AM64" s="1113"/>
      <c r="AN64" s="1113"/>
      <c r="AO64" s="1113"/>
      <c r="AP64" s="1113"/>
      <c r="AQ64" s="1354"/>
      <c r="AR64" s="755"/>
      <c r="AS64" s="1113"/>
      <c r="AT64" s="1113"/>
      <c r="AU64" s="1113"/>
      <c r="AV64" s="1354"/>
      <c r="AW64" s="755"/>
      <c r="AX64" s="1115"/>
      <c r="AY64" s="1124"/>
      <c r="AZ64" s="1115"/>
      <c r="BA64" s="682"/>
      <c r="BB64" s="682"/>
      <c r="BC64" s="1099">
        <f t="shared" ref="BC64:BC78" si="381">AG64+"0:30"</f>
        <v>0.52568287037037043</v>
      </c>
      <c r="BD64" s="1095" t="str">
        <f t="shared" ref="BD64:BD78" si="382">LEFT(BG64,2)</f>
        <v>13</v>
      </c>
      <c r="BE64" s="1095" t="str">
        <f t="shared" ref="BE64:BE78" si="383">MID(BG64,3,2)</f>
        <v>37</v>
      </c>
      <c r="BF64" s="1095" t="str">
        <f t="shared" ref="BF64:BF78" si="384">RIGHT(BG64,2)</f>
        <v>07</v>
      </c>
      <c r="BG64" s="1193" t="s">
        <v>6188</v>
      </c>
      <c r="BH64" s="633" t="str">
        <f t="shared" ref="BH64:BH78" si="385">CONCATENATE(BD64&amp;":"&amp;BE64&amp;":"&amp;BF64)</f>
        <v>13:37:07</v>
      </c>
      <c r="BI64" s="1095" t="str">
        <f t="shared" ref="BI64:BI78" si="386">LEFT(BL64,2)</f>
        <v>13</v>
      </c>
      <c r="BJ64" s="1095" t="str">
        <f t="shared" ref="BJ64:BJ78" si="387">MID(BL64,3,2)</f>
        <v>42</v>
      </c>
      <c r="BK64" s="1095" t="str">
        <f t="shared" ref="BK64:BK78" si="388">RIGHT(BL64,2)</f>
        <v>24</v>
      </c>
      <c r="BL64" s="1193" t="s">
        <v>6189</v>
      </c>
      <c r="BM64" s="633" t="str">
        <f t="shared" ref="BM64:BM78" si="389">CONCATENATE(BI64&amp;":"&amp;BJ64&amp;":"&amp;BK64)</f>
        <v>13:42:24</v>
      </c>
      <c r="BN64" s="1097">
        <f t="shared" ref="BN64:BN78" si="390">BH64-BC64</f>
        <v>4.1759259259259163E-2</v>
      </c>
      <c r="BO64" s="1098">
        <f t="shared" ref="BO64:BO78" si="391">BM64-BH64</f>
        <v>3.6689814814815369E-3</v>
      </c>
      <c r="BP64" s="1097">
        <f t="shared" ref="BP64:BP78" si="392">BM64-BH64+BN64</f>
        <v>4.54282407407407E-2</v>
      </c>
      <c r="BQ64" s="636">
        <f t="shared" ref="BQ64:BQ78" si="393">$BC$7/(MINUTE(BN64)/60+HOUR(BN64)+SECOND(BN64)/3600)</f>
        <v>19.955654101995567</v>
      </c>
      <c r="BR64" s="636">
        <f t="shared" ref="BR64:BR78" si="394">$BC$7/(MINUTE(BP64)/60+HOUR(BP64)+SECOND(BP64)/3600)</f>
        <v>18.34394904458599</v>
      </c>
      <c r="BS64" s="1356"/>
      <c r="BT64" s="1357"/>
      <c r="BU64" s="1357"/>
      <c r="BV64" s="1357"/>
      <c r="BW64" s="1358"/>
      <c r="BX64" s="1357"/>
      <c r="BY64" s="1357"/>
      <c r="BZ64" s="1357"/>
      <c r="CA64" s="1357"/>
      <c r="CB64" s="1358"/>
      <c r="CC64" s="1357"/>
      <c r="CD64" s="1357"/>
      <c r="CE64" s="1367"/>
      <c r="CF64" s="1357"/>
      <c r="CG64" s="1201"/>
      <c r="CH64" s="1202"/>
      <c r="CI64" s="1203">
        <f t="shared" ref="CI64:CI78" si="395">BM64+"0:30"</f>
        <v>0.5919444444444445</v>
      </c>
      <c r="CJ64" s="1206" t="str">
        <f t="shared" ref="CJ64:CJ78" si="396">LEFT(CM64,2)</f>
        <v>14</v>
      </c>
      <c r="CK64" s="1206" t="str">
        <f t="shared" ref="CK64:CK78" si="397">MID(CM64,3,2)</f>
        <v>51</v>
      </c>
      <c r="CL64" s="1206" t="str">
        <f t="shared" ref="CL64:CL78" si="398">RIGHT(CM64,2)</f>
        <v>53</v>
      </c>
      <c r="CM64" s="1204" t="s">
        <v>6190</v>
      </c>
      <c r="CN64" s="1205" t="str">
        <f t="shared" ref="CN64:CN78" si="399">CONCATENATE(CJ64&amp;":"&amp;CK64&amp;":"&amp;CL64)</f>
        <v>14:51:53</v>
      </c>
      <c r="CO64" s="1206" t="str">
        <f t="shared" ref="CO64:CO78" si="400">LEFT(CR64,2)</f>
        <v>14</v>
      </c>
      <c r="CP64" s="1206" t="str">
        <f t="shared" ref="CP64:CP78" si="401">MID(CR64,3,2)</f>
        <v>57</v>
      </c>
      <c r="CQ64" s="1206" t="str">
        <f t="shared" ref="CQ64:CQ78" si="402">RIGHT(CR64,2)</f>
        <v>38</v>
      </c>
      <c r="CR64" s="1204" t="s">
        <v>6191</v>
      </c>
      <c r="CS64" s="1205" t="str">
        <f t="shared" ref="CS64:CS78" si="403">CONCATENATE(CO64&amp;":"&amp;CP64&amp;":"&amp;CQ64)</f>
        <v>14:57:38</v>
      </c>
      <c r="CT64" s="1207">
        <f t="shared" ref="CT64:CT78" si="404">CN64-CI64</f>
        <v>2.7418981481481364E-2</v>
      </c>
      <c r="CU64" s="1366">
        <f t="shared" ref="CU64:CU78" si="405">CS64-CN64</f>
        <v>3.9930555555556246E-3</v>
      </c>
      <c r="CV64" s="1207">
        <f t="shared" ref="CV64:CV78" si="406">CS64-CI64</f>
        <v>3.1412037037036988E-2</v>
      </c>
      <c r="CW64" s="1208">
        <f t="shared" ref="CW64:CW78" si="407">$CI$3/(MINUTE(CT64)/60+HOUR(CT64)+SECOND(CT64)/3600)</f>
        <v>22.794428028704093</v>
      </c>
      <c r="CX64" s="1208">
        <f t="shared" ref="CX64:CX78" si="408">$CI$3/(MINUTE(CV64)/60+HOUR(CV64)+SECOND(CV64)/3600)</f>
        <v>19.89683124539425</v>
      </c>
      <c r="CY64" s="1339">
        <f t="shared" ref="CY64:CY78" si="409">$DB$63/(MINUTE(DB64)/60+HOUR(DB64)+SECOND(DB64)/3600)</f>
        <v>20.266466504034529</v>
      </c>
      <c r="CZ64" s="1340"/>
      <c r="DA64" s="645">
        <f>AH64+AX64+BN64+CT64</f>
        <v>0.11231481481481459</v>
      </c>
      <c r="DB64" s="645">
        <f>AJ64+AZ64+BP64+CV64</f>
        <v>0.12335648148148143</v>
      </c>
      <c r="DC64" s="1210"/>
      <c r="DD64" s="1211">
        <v>60</v>
      </c>
      <c r="DE64" s="647">
        <f>MINUTE(DA64)/60+HOUR(DA64)+SECOND(DA64)/3600</f>
        <v>2.6955555555555559</v>
      </c>
      <c r="DF64" s="647">
        <f>MINUTE(DB64)/60+HOUR(DB64)+SECOND(DB64)/3600</f>
        <v>2.9605555555555556</v>
      </c>
      <c r="DG64" s="595">
        <v>200</v>
      </c>
      <c r="DH64" s="595">
        <f>-(SECOND(CS64-$CS$64)/60+MINUTE(CS64-$CS$64)+HOUR(CS64-$CS$64)*60)</f>
        <v>0</v>
      </c>
      <c r="DI64" s="648">
        <f>IF((DD64+DG64+DH64)&lt;DD64,DD64,DD64+DG64+DH64)</f>
        <v>260</v>
      </c>
      <c r="DJ64" s="648">
        <f>IF(CN64&gt;$DD$63,0,DI64)</f>
        <v>260</v>
      </c>
      <c r="DK64" s="648">
        <f>IF((S64&gt;$DM$7),0,DJ64)</f>
        <v>260</v>
      </c>
      <c r="DL64" s="648">
        <f>IF((AI64&gt;$DM$7),0,DJ64)</f>
        <v>260</v>
      </c>
      <c r="DM64" s="648">
        <f t="shared" si="247"/>
        <v>260</v>
      </c>
      <c r="DN64" s="648">
        <f t="shared" si="248"/>
        <v>260</v>
      </c>
      <c r="DO64" s="648">
        <f t="shared" si="181"/>
        <v>260</v>
      </c>
      <c r="DP64" s="648">
        <f t="shared" si="182"/>
        <v>260</v>
      </c>
      <c r="DQ64" s="649">
        <f>DK64*DL64*DM64*DN64*DO64*DP64/DK64/DL64/DM64/DO64/DP64</f>
        <v>260</v>
      </c>
    </row>
    <row r="65" spans="1:121" s="345" customFormat="1">
      <c r="A65" s="628">
        <f>A64+1</f>
        <v>2</v>
      </c>
      <c r="B65" s="629">
        <v>60</v>
      </c>
      <c r="C65" s="721">
        <v>258</v>
      </c>
      <c r="D65" s="1337" t="s">
        <v>4310</v>
      </c>
      <c r="E65" s="1337" t="s">
        <v>6192</v>
      </c>
      <c r="F65" s="827"/>
      <c r="G65" s="1333"/>
      <c r="H65" s="1333"/>
      <c r="I65" s="1333"/>
      <c r="J65" s="1333"/>
      <c r="K65" s="1252"/>
      <c r="L65" s="821"/>
      <c r="M65" s="821"/>
      <c r="N65" s="821"/>
      <c r="O65" s="821"/>
      <c r="P65" s="821"/>
      <c r="Q65" s="821"/>
      <c r="R65" s="634"/>
      <c r="S65" s="634"/>
      <c r="T65" s="634"/>
      <c r="U65" s="789"/>
      <c r="V65" s="789"/>
      <c r="W65" s="1099">
        <f t="shared" ref="W65:W78" si="410">W64</f>
        <v>0.45833333333333331</v>
      </c>
      <c r="X65" s="1095" t="str">
        <f t="shared" si="368"/>
        <v>12</v>
      </c>
      <c r="Y65" s="1095" t="str">
        <f t="shared" si="369"/>
        <v>10</v>
      </c>
      <c r="Z65" s="1095" t="str">
        <f t="shared" si="370"/>
        <v>29</v>
      </c>
      <c r="AA65" s="1193" t="s">
        <v>6193</v>
      </c>
      <c r="AB65" s="683" t="str">
        <f t="shared" si="371"/>
        <v>12:10:29</v>
      </c>
      <c r="AC65" s="1095" t="str">
        <f t="shared" si="372"/>
        <v>12</v>
      </c>
      <c r="AD65" s="1095" t="str">
        <f t="shared" si="373"/>
        <v>15</v>
      </c>
      <c r="AE65" s="1095" t="str">
        <f t="shared" si="374"/>
        <v>30</v>
      </c>
      <c r="AF65" s="1193" t="s">
        <v>6194</v>
      </c>
      <c r="AG65" s="683" t="str">
        <f t="shared" si="375"/>
        <v>12:15:30</v>
      </c>
      <c r="AH65" s="1097">
        <f t="shared" si="376"/>
        <v>4.8946759259259232E-2</v>
      </c>
      <c r="AI65" s="1098">
        <f t="shared" si="377"/>
        <v>3.4837962962963598E-3</v>
      </c>
      <c r="AJ65" s="1097">
        <f t="shared" si="378"/>
        <v>5.2430555555555591E-2</v>
      </c>
      <c r="AK65" s="636">
        <f t="shared" si="379"/>
        <v>21.28162686214235</v>
      </c>
      <c r="AL65" s="636">
        <f t="shared" si="380"/>
        <v>19.867549668874172</v>
      </c>
      <c r="AM65" s="1113"/>
      <c r="AN65" s="1113"/>
      <c r="AO65" s="1113"/>
      <c r="AP65" s="1113"/>
      <c r="AQ65" s="1354"/>
      <c r="AR65" s="755"/>
      <c r="AS65" s="1113"/>
      <c r="AT65" s="1113"/>
      <c r="AU65" s="1113"/>
      <c r="AV65" s="1354"/>
      <c r="AW65" s="755"/>
      <c r="AX65" s="1115"/>
      <c r="AY65" s="1124"/>
      <c r="AZ65" s="1115"/>
      <c r="BA65" s="682"/>
      <c r="BB65" s="682"/>
      <c r="BC65" s="1099">
        <f t="shared" si="381"/>
        <v>0.53159722222222228</v>
      </c>
      <c r="BD65" s="1095" t="str">
        <f t="shared" si="382"/>
        <v>13</v>
      </c>
      <c r="BE65" s="1095" t="str">
        <f t="shared" si="383"/>
        <v>44</v>
      </c>
      <c r="BF65" s="1095" t="str">
        <f t="shared" si="384"/>
        <v>09</v>
      </c>
      <c r="BG65" s="1193" t="s">
        <v>6195</v>
      </c>
      <c r="BH65" s="633" t="str">
        <f t="shared" si="385"/>
        <v>13:44:09</v>
      </c>
      <c r="BI65" s="1095" t="str">
        <f t="shared" si="386"/>
        <v>13</v>
      </c>
      <c r="BJ65" s="1095" t="str">
        <f t="shared" si="387"/>
        <v>49</v>
      </c>
      <c r="BK65" s="1095" t="str">
        <f t="shared" si="388"/>
        <v>46</v>
      </c>
      <c r="BL65" s="1193" t="s">
        <v>6196</v>
      </c>
      <c r="BM65" s="633" t="str">
        <f t="shared" si="389"/>
        <v>13:49:46</v>
      </c>
      <c r="BN65" s="1097">
        <f t="shared" si="390"/>
        <v>4.0729166666666594E-2</v>
      </c>
      <c r="BO65" s="1098">
        <f t="shared" si="391"/>
        <v>3.9004629629629806E-3</v>
      </c>
      <c r="BP65" s="1097">
        <f t="shared" si="392"/>
        <v>4.4629629629629575E-2</v>
      </c>
      <c r="BQ65" s="636">
        <f t="shared" si="393"/>
        <v>20.460358056265985</v>
      </c>
      <c r="BR65" s="636">
        <f t="shared" si="394"/>
        <v>18.672199170124482</v>
      </c>
      <c r="BS65" s="1359"/>
      <c r="BT65" s="1360"/>
      <c r="BU65" s="1360"/>
      <c r="BV65" s="1360"/>
      <c r="BW65" s="1354"/>
      <c r="BX65" s="1360"/>
      <c r="BY65" s="1360"/>
      <c r="BZ65" s="1360"/>
      <c r="CA65" s="1360"/>
      <c r="CB65" s="1354"/>
      <c r="CC65" s="1360"/>
      <c r="CD65" s="1360"/>
      <c r="CE65" s="1368"/>
      <c r="CF65" s="1360"/>
      <c r="CG65" s="1115"/>
      <c r="CH65" s="1112"/>
      <c r="CI65" s="1203">
        <f t="shared" si="395"/>
        <v>0.59706018518518522</v>
      </c>
      <c r="CJ65" s="1095" t="str">
        <f t="shared" si="396"/>
        <v>14</v>
      </c>
      <c r="CK65" s="1095" t="str">
        <f t="shared" si="397"/>
        <v>57</v>
      </c>
      <c r="CL65" s="1095" t="str">
        <f t="shared" si="398"/>
        <v>00</v>
      </c>
      <c r="CM65" s="1193" t="s">
        <v>6197</v>
      </c>
      <c r="CN65" s="633" t="str">
        <f t="shared" si="399"/>
        <v>14:57:00</v>
      </c>
      <c r="CO65" s="1095" t="str">
        <f t="shared" si="400"/>
        <v>15</v>
      </c>
      <c r="CP65" s="1095" t="str">
        <f t="shared" si="401"/>
        <v>04</v>
      </c>
      <c r="CQ65" s="1095" t="str">
        <f t="shared" si="402"/>
        <v>29</v>
      </c>
      <c r="CR65" s="1193" t="s">
        <v>6198</v>
      </c>
      <c r="CS65" s="633" t="str">
        <f t="shared" si="403"/>
        <v>15:04:29</v>
      </c>
      <c r="CT65" s="639">
        <f t="shared" si="404"/>
        <v>2.5856481481481453E-2</v>
      </c>
      <c r="CU65" s="641">
        <f t="shared" si="405"/>
        <v>5.1967592592592204E-3</v>
      </c>
      <c r="CV65" s="639">
        <f t="shared" si="406"/>
        <v>3.1053240740740673E-2</v>
      </c>
      <c r="CW65" s="636">
        <f t="shared" si="407"/>
        <v>24.17188898836168</v>
      </c>
      <c r="CX65" s="636">
        <f t="shared" si="408"/>
        <v>20.126723816623183</v>
      </c>
      <c r="CY65" s="643">
        <f t="shared" si="409"/>
        <v>19.513957900442676</v>
      </c>
      <c r="CZ65" s="644"/>
      <c r="DA65" s="645">
        <f t="shared" ref="DA65:DA78" si="411">AH65+AX65+BN65+CT65</f>
        <v>0.11553240740740728</v>
      </c>
      <c r="DB65" s="645">
        <f t="shared" ref="DB65:DB78" si="412">AJ65+AZ65+BP65+CV65</f>
        <v>0.12811342592592584</v>
      </c>
      <c r="DC65" s="589"/>
      <c r="DD65" s="646">
        <f>DD64</f>
        <v>60</v>
      </c>
      <c r="DE65" s="647">
        <f>MINUTE(DA65)/60+HOUR(DA65)+SECOND(DA65)/3600</f>
        <v>2.7727777777777778</v>
      </c>
      <c r="DF65" s="647">
        <f>MINUTE(DB65)/60+HOUR(DB65)+SECOND(DB65)/3600</f>
        <v>3.0747222222222224</v>
      </c>
      <c r="DG65" s="595">
        <f>DG64-5</f>
        <v>195</v>
      </c>
      <c r="DH65" s="595">
        <f>-(SECOND(CS65-$CS$64)/60+MINUTE(CS65-$CS$64)+HOUR(CS65-$CS$64)*60)</f>
        <v>-6.85</v>
      </c>
      <c r="DI65" s="648">
        <f>IF((DD65+DG65+DH65)&lt;DD65,DD65,DD65+DG65+DH65)</f>
        <v>248.15</v>
      </c>
      <c r="DJ65" s="648">
        <f t="shared" ref="DJ65" si="413">IF(CN65&gt;$DD$63,0,DI65)</f>
        <v>248.15</v>
      </c>
      <c r="DK65" s="648">
        <f>IF((S65&gt;$DM$7),0,DJ65)</f>
        <v>248.15</v>
      </c>
      <c r="DL65" s="648">
        <f>IF((AI65&gt;$DM$7),0,DJ65)</f>
        <v>248.15</v>
      </c>
      <c r="DM65" s="648">
        <f t="shared" si="247"/>
        <v>248.15</v>
      </c>
      <c r="DN65" s="648">
        <f t="shared" si="248"/>
        <v>248.15</v>
      </c>
      <c r="DO65" s="648">
        <f t="shared" si="181"/>
        <v>248.15</v>
      </c>
      <c r="DP65" s="648">
        <f t="shared" si="182"/>
        <v>248.15</v>
      </c>
      <c r="DQ65" s="649">
        <f t="shared" ref="DQ65" si="414">DK65*DL65*DM65*DN65*DO65*DP65/DK65/DL65/DM65/DO65/DP65</f>
        <v>248.15</v>
      </c>
    </row>
    <row r="66" spans="1:121" s="345" customFormat="1">
      <c r="A66" s="628">
        <f t="shared" ref="A66:A88" si="415">A65+1</f>
        <v>3</v>
      </c>
      <c r="B66" s="629">
        <v>60</v>
      </c>
      <c r="C66" s="721">
        <v>203</v>
      </c>
      <c r="D66" s="1337" t="s">
        <v>6199</v>
      </c>
      <c r="E66" s="1337" t="s">
        <v>6200</v>
      </c>
      <c r="F66" s="827"/>
      <c r="G66" s="1333"/>
      <c r="H66" s="1333"/>
      <c r="I66" s="1333"/>
      <c r="J66" s="1333"/>
      <c r="K66" s="1252"/>
      <c r="L66" s="821"/>
      <c r="M66" s="821"/>
      <c r="N66" s="821"/>
      <c r="O66" s="821"/>
      <c r="P66" s="821"/>
      <c r="Q66" s="821"/>
      <c r="R66" s="634"/>
      <c r="S66" s="634"/>
      <c r="T66" s="634"/>
      <c r="U66" s="789"/>
      <c r="V66" s="789"/>
      <c r="W66" s="1099">
        <f t="shared" si="410"/>
        <v>0.45833333333333331</v>
      </c>
      <c r="X66" s="1095" t="str">
        <f t="shared" si="368"/>
        <v>12</v>
      </c>
      <c r="Y66" s="1095" t="str">
        <f t="shared" si="369"/>
        <v>15</v>
      </c>
      <c r="Z66" s="1095" t="str">
        <f t="shared" si="370"/>
        <v>39</v>
      </c>
      <c r="AA66" s="1193" t="s">
        <v>6201</v>
      </c>
      <c r="AB66" s="683" t="str">
        <f t="shared" si="371"/>
        <v>12:15:39</v>
      </c>
      <c r="AC66" s="1095" t="str">
        <f t="shared" si="372"/>
        <v>12</v>
      </c>
      <c r="AD66" s="1095" t="str">
        <f t="shared" si="373"/>
        <v>20</v>
      </c>
      <c r="AE66" s="1095" t="str">
        <f t="shared" si="374"/>
        <v>17</v>
      </c>
      <c r="AF66" s="1193" t="s">
        <v>6204</v>
      </c>
      <c r="AG66" s="683" t="str">
        <f t="shared" si="375"/>
        <v>12:20:17</v>
      </c>
      <c r="AH66" s="1097">
        <f t="shared" si="376"/>
        <v>5.2534722222222274E-2</v>
      </c>
      <c r="AI66" s="1098">
        <f t="shared" si="377"/>
        <v>3.2175925925925775E-3</v>
      </c>
      <c r="AJ66" s="1097">
        <f t="shared" si="378"/>
        <v>5.5752314814814852E-2</v>
      </c>
      <c r="AK66" s="636">
        <f t="shared" si="379"/>
        <v>19.828155981493722</v>
      </c>
      <c r="AL66" s="636">
        <f t="shared" si="380"/>
        <v>18.683828108781398</v>
      </c>
      <c r="AM66" s="1113"/>
      <c r="AN66" s="1113"/>
      <c r="AO66" s="1113"/>
      <c r="AP66" s="1113"/>
      <c r="AQ66" s="1354"/>
      <c r="AR66" s="755"/>
      <c r="AS66" s="1113"/>
      <c r="AT66" s="1113"/>
      <c r="AU66" s="1113"/>
      <c r="AV66" s="1354"/>
      <c r="AW66" s="755"/>
      <c r="AX66" s="1115"/>
      <c r="AY66" s="1124"/>
      <c r="AZ66" s="1115"/>
      <c r="BA66" s="682"/>
      <c r="BB66" s="682"/>
      <c r="BC66" s="1099">
        <f t="shared" si="381"/>
        <v>0.53491898148148154</v>
      </c>
      <c r="BD66" s="1095" t="str">
        <f t="shared" si="382"/>
        <v>13</v>
      </c>
      <c r="BE66" s="1095" t="str">
        <f t="shared" si="383"/>
        <v>51</v>
      </c>
      <c r="BF66" s="1095" t="str">
        <f t="shared" si="384"/>
        <v>10</v>
      </c>
      <c r="BG66" s="1193" t="s">
        <v>6203</v>
      </c>
      <c r="BH66" s="633" t="str">
        <f t="shared" si="385"/>
        <v>13:51:10</v>
      </c>
      <c r="BI66" s="1095" t="str">
        <f t="shared" si="386"/>
        <v>13</v>
      </c>
      <c r="BJ66" s="1095" t="str">
        <f t="shared" si="387"/>
        <v>55</v>
      </c>
      <c r="BK66" s="1095" t="str">
        <f t="shared" si="388"/>
        <v>31</v>
      </c>
      <c r="BL66" s="1193" t="s">
        <v>6202</v>
      </c>
      <c r="BM66" s="633" t="str">
        <f t="shared" si="389"/>
        <v>13:55:31</v>
      </c>
      <c r="BN66" s="1097">
        <f t="shared" si="390"/>
        <v>4.2280092592592577E-2</v>
      </c>
      <c r="BO66" s="1098">
        <f t="shared" si="391"/>
        <v>3.0208333333332504E-3</v>
      </c>
      <c r="BP66" s="1097">
        <f t="shared" si="392"/>
        <v>4.5300925925925828E-2</v>
      </c>
      <c r="BQ66" s="636">
        <f t="shared" si="393"/>
        <v>19.709827539009034</v>
      </c>
      <c r="BR66" s="636">
        <f t="shared" si="394"/>
        <v>18.395503321410324</v>
      </c>
      <c r="BS66" s="1359"/>
      <c r="BT66" s="1360"/>
      <c r="BU66" s="1360"/>
      <c r="BV66" s="1360"/>
      <c r="BW66" s="1354"/>
      <c r="BX66" s="1360"/>
      <c r="BY66" s="1360"/>
      <c r="BZ66" s="1360"/>
      <c r="CA66" s="1360"/>
      <c r="CB66" s="1354"/>
      <c r="CC66" s="1360"/>
      <c r="CD66" s="1360"/>
      <c r="CE66" s="1368"/>
      <c r="CF66" s="1360"/>
      <c r="CG66" s="1115"/>
      <c r="CH66" s="1112"/>
      <c r="CI66" s="1203">
        <f t="shared" si="395"/>
        <v>0.60105324074074074</v>
      </c>
      <c r="CJ66" s="1095" t="str">
        <f t="shared" si="396"/>
        <v>15</v>
      </c>
      <c r="CK66" s="1095" t="str">
        <f t="shared" si="397"/>
        <v>07</v>
      </c>
      <c r="CL66" s="1095" t="str">
        <f t="shared" si="398"/>
        <v>41</v>
      </c>
      <c r="CM66" s="1193" t="s">
        <v>6205</v>
      </c>
      <c r="CN66" s="633" t="str">
        <f t="shared" si="399"/>
        <v>15:07:41</v>
      </c>
      <c r="CO66" s="1095" t="str">
        <f t="shared" si="400"/>
        <v>15</v>
      </c>
      <c r="CP66" s="1095" t="str">
        <f t="shared" si="401"/>
        <v>10</v>
      </c>
      <c r="CQ66" s="1095" t="str">
        <f t="shared" si="402"/>
        <v>27</v>
      </c>
      <c r="CR66" s="1193" t="s">
        <v>6206</v>
      </c>
      <c r="CS66" s="633" t="str">
        <f t="shared" si="403"/>
        <v>15:10:27</v>
      </c>
      <c r="CT66" s="639">
        <f t="shared" si="404"/>
        <v>2.9282407407407396E-2</v>
      </c>
      <c r="CU66" s="641">
        <f t="shared" si="405"/>
        <v>1.9212962962963376E-3</v>
      </c>
      <c r="CV66" s="639">
        <f t="shared" si="406"/>
        <v>3.1203703703703733E-2</v>
      </c>
      <c r="CW66" s="636">
        <f t="shared" si="407"/>
        <v>21.343873517786562</v>
      </c>
      <c r="CX66" s="636">
        <f t="shared" si="408"/>
        <v>20.029673590504451</v>
      </c>
      <c r="CY66" s="643">
        <f t="shared" si="409"/>
        <v>18.902599107377267</v>
      </c>
      <c r="CZ66" s="644"/>
      <c r="DA66" s="645">
        <f t="shared" si="411"/>
        <v>0.12409722222222225</v>
      </c>
      <c r="DB66" s="645">
        <f t="shared" si="412"/>
        <v>0.13225694444444441</v>
      </c>
      <c r="DC66" s="589"/>
      <c r="DD66" s="646">
        <f t="shared" ref="DD66:DD78" si="416">DD65</f>
        <v>60</v>
      </c>
      <c r="DE66" s="647">
        <f t="shared" ref="DE66:DE78" si="417">MINUTE(DA66)/60+HOUR(DA66)+SECOND(DA66)/3600</f>
        <v>2.9783333333333335</v>
      </c>
      <c r="DF66" s="647">
        <f t="shared" ref="DF66:DF78" si="418">MINUTE(DB66)/60+HOUR(DB66)+SECOND(DB66)/3600</f>
        <v>3.1741666666666664</v>
      </c>
      <c r="DG66" s="595">
        <f t="shared" ref="DG66:DG78" si="419">DG65-5</f>
        <v>190</v>
      </c>
      <c r="DH66" s="595">
        <f t="shared" ref="DH66:DH78" si="420">-(SECOND(CS66-$CS$64)/60+MINUTE(CS66-$CS$64)+HOUR(CS66-$CS$64)*60)</f>
        <v>-12.816666666666666</v>
      </c>
      <c r="DI66" s="648">
        <f t="shared" ref="DI66:DI78" si="421">IF((DD66+DG66+DH66)&lt;DD66,DD66,DD66+DG66+DH66)</f>
        <v>237.18333333333334</v>
      </c>
      <c r="DJ66" s="648">
        <f t="shared" ref="DJ66:DJ78" si="422">IF(CN66&gt;$DD$63,0,DI66)</f>
        <v>237.18333333333334</v>
      </c>
      <c r="DK66" s="648">
        <f t="shared" ref="DK66:DK78" si="423">IF((S66&gt;$DM$7),0,DJ66)</f>
        <v>237.18333333333334</v>
      </c>
      <c r="DL66" s="648">
        <f t="shared" ref="DL66:DL78" si="424">IF((AI66&gt;$DM$7),0,DJ66)</f>
        <v>237.18333333333334</v>
      </c>
      <c r="DM66" s="648">
        <f t="shared" ref="DM66:DM78" si="425">IF((AY66&gt;$DM$7),0,DJ66)</f>
        <v>237.18333333333334</v>
      </c>
      <c r="DN66" s="648">
        <f t="shared" ref="DN66:DN78" si="426">IF((BO66&gt;$DM$7),0,DJ66)</f>
        <v>237.18333333333334</v>
      </c>
      <c r="DO66" s="648">
        <f t="shared" ref="DO66:DO78" si="427">IF((CE66&gt;$DM$7),0,DJ66)</f>
        <v>237.18333333333334</v>
      </c>
      <c r="DP66" s="648">
        <f t="shared" ref="DP66:DP78" si="428">IF((CU66&gt;$DL$7),0,DJ66)</f>
        <v>237.18333333333334</v>
      </c>
      <c r="DQ66" s="649">
        <f t="shared" ref="DQ66:DQ78" si="429">DK66*DL66*DM66*DN66*DO66*DP66/DK66/DL66/DM66/DO66/DP66</f>
        <v>237.18333333333337</v>
      </c>
    </row>
    <row r="67" spans="1:121" s="345" customFormat="1">
      <c r="A67" s="628">
        <f t="shared" si="415"/>
        <v>4</v>
      </c>
      <c r="B67" s="629">
        <v>60</v>
      </c>
      <c r="C67" s="721">
        <v>208</v>
      </c>
      <c r="D67" s="1337" t="s">
        <v>751</v>
      </c>
      <c r="E67" s="1337" t="s">
        <v>4069</v>
      </c>
      <c r="F67" s="827"/>
      <c r="G67" s="1333"/>
      <c r="H67" s="1333"/>
      <c r="I67" s="1333"/>
      <c r="J67" s="1333"/>
      <c r="K67" s="1252"/>
      <c r="L67" s="821"/>
      <c r="M67" s="821"/>
      <c r="N67" s="821"/>
      <c r="O67" s="821"/>
      <c r="P67" s="821"/>
      <c r="Q67" s="821"/>
      <c r="R67" s="634"/>
      <c r="S67" s="634"/>
      <c r="T67" s="634"/>
      <c r="U67" s="789"/>
      <c r="V67" s="789"/>
      <c r="W67" s="1099">
        <f t="shared" si="410"/>
        <v>0.45833333333333331</v>
      </c>
      <c r="X67" s="1095" t="str">
        <f t="shared" si="368"/>
        <v>12</v>
      </c>
      <c r="Y67" s="1095" t="str">
        <f t="shared" si="369"/>
        <v>10</v>
      </c>
      <c r="Z67" s="1095" t="str">
        <f t="shared" si="370"/>
        <v>57</v>
      </c>
      <c r="AA67" s="1193" t="s">
        <v>6207</v>
      </c>
      <c r="AB67" s="683" t="str">
        <f t="shared" si="371"/>
        <v>12:10:57</v>
      </c>
      <c r="AC67" s="1095" t="str">
        <f t="shared" si="372"/>
        <v>12</v>
      </c>
      <c r="AD67" s="1095" t="str">
        <f t="shared" si="373"/>
        <v>15</v>
      </c>
      <c r="AE67" s="1095" t="str">
        <f t="shared" si="374"/>
        <v>47</v>
      </c>
      <c r="AF67" s="1193" t="s">
        <v>6208</v>
      </c>
      <c r="AG67" s="683" t="str">
        <f t="shared" si="375"/>
        <v>12:15:47</v>
      </c>
      <c r="AH67" s="1097">
        <f t="shared" si="376"/>
        <v>4.9270833333333319E-2</v>
      </c>
      <c r="AI67" s="1098">
        <f t="shared" si="377"/>
        <v>3.3564814814814881E-3</v>
      </c>
      <c r="AJ67" s="1097">
        <f t="shared" si="378"/>
        <v>5.2627314814814807E-2</v>
      </c>
      <c r="AK67" s="636">
        <f t="shared" si="379"/>
        <v>21.141649048625791</v>
      </c>
      <c r="AL67" s="636">
        <f t="shared" si="380"/>
        <v>19.793270288102043</v>
      </c>
      <c r="AM67" s="1113"/>
      <c r="AN67" s="1113"/>
      <c r="AO67" s="1113"/>
      <c r="AP67" s="1113"/>
      <c r="AQ67" s="1354"/>
      <c r="AR67" s="755"/>
      <c r="AS67" s="1113"/>
      <c r="AT67" s="1113"/>
      <c r="AU67" s="1113"/>
      <c r="AV67" s="1354"/>
      <c r="AW67" s="755"/>
      <c r="AX67" s="1115"/>
      <c r="AY67" s="1124"/>
      <c r="AZ67" s="1115"/>
      <c r="BA67" s="682"/>
      <c r="BB67" s="682"/>
      <c r="BC67" s="1099">
        <f t="shared" si="381"/>
        <v>0.53179398148148149</v>
      </c>
      <c r="BD67" s="1095" t="str">
        <f t="shared" si="382"/>
        <v>13</v>
      </c>
      <c r="BE67" s="1095" t="str">
        <f t="shared" si="383"/>
        <v>45</v>
      </c>
      <c r="BF67" s="1095" t="str">
        <f t="shared" si="384"/>
        <v>13</v>
      </c>
      <c r="BG67" s="1193" t="s">
        <v>6209</v>
      </c>
      <c r="BH67" s="633" t="str">
        <f t="shared" si="385"/>
        <v>13:45:13</v>
      </c>
      <c r="BI67" s="1095" t="str">
        <f t="shared" si="386"/>
        <v>13</v>
      </c>
      <c r="BJ67" s="1095" t="str">
        <f t="shared" si="387"/>
        <v>53</v>
      </c>
      <c r="BK67" s="1095" t="str">
        <f t="shared" si="388"/>
        <v>50</v>
      </c>
      <c r="BL67" s="1193" t="s">
        <v>6210</v>
      </c>
      <c r="BM67" s="633" t="str">
        <f t="shared" si="389"/>
        <v>13:53:50</v>
      </c>
      <c r="BN67" s="1097">
        <f t="shared" si="390"/>
        <v>4.1273148148148087E-2</v>
      </c>
      <c r="BO67" s="1098">
        <f t="shared" si="391"/>
        <v>5.9837962962963065E-3</v>
      </c>
      <c r="BP67" s="1097">
        <f t="shared" si="392"/>
        <v>4.7256944444444393E-2</v>
      </c>
      <c r="BQ67" s="636">
        <f t="shared" si="393"/>
        <v>20.190689848569829</v>
      </c>
      <c r="BR67" s="636">
        <f t="shared" si="394"/>
        <v>17.634092578986042</v>
      </c>
      <c r="BS67" s="1359"/>
      <c r="BT67" s="1360"/>
      <c r="BU67" s="1360"/>
      <c r="BV67" s="1360"/>
      <c r="BW67" s="1354"/>
      <c r="BX67" s="1360"/>
      <c r="BY67" s="1360"/>
      <c r="BZ67" s="1360"/>
      <c r="CA67" s="1360"/>
      <c r="CB67" s="1354"/>
      <c r="CC67" s="1360"/>
      <c r="CD67" s="1360"/>
      <c r="CE67" s="1368"/>
      <c r="CF67" s="1360"/>
      <c r="CG67" s="1115"/>
      <c r="CH67" s="1112"/>
      <c r="CI67" s="1203">
        <f t="shared" si="395"/>
        <v>0.59988425925925926</v>
      </c>
      <c r="CJ67" s="1095" t="str">
        <f t="shared" si="396"/>
        <v>15</v>
      </c>
      <c r="CK67" s="1095" t="str">
        <f t="shared" si="397"/>
        <v>08</v>
      </c>
      <c r="CL67" s="1095" t="str">
        <f t="shared" si="398"/>
        <v>40</v>
      </c>
      <c r="CM67" s="1193" t="s">
        <v>6211</v>
      </c>
      <c r="CN67" s="633" t="str">
        <f t="shared" si="399"/>
        <v>15:08:40</v>
      </c>
      <c r="CO67" s="1095" t="str">
        <f t="shared" si="400"/>
        <v>15</v>
      </c>
      <c r="CP67" s="1095" t="str">
        <f t="shared" si="401"/>
        <v>15</v>
      </c>
      <c r="CQ67" s="1095" t="str">
        <f t="shared" si="402"/>
        <v>49</v>
      </c>
      <c r="CR67" s="1193" t="s">
        <v>6212</v>
      </c>
      <c r="CS67" s="633" t="str">
        <f t="shared" si="403"/>
        <v>15:15:49</v>
      </c>
      <c r="CT67" s="639">
        <f t="shared" si="404"/>
        <v>3.1134259259259278E-2</v>
      </c>
      <c r="CU67" s="641">
        <f t="shared" si="405"/>
        <v>4.9652777777777768E-3</v>
      </c>
      <c r="CV67" s="639">
        <f t="shared" si="406"/>
        <v>3.6099537037037055E-2</v>
      </c>
      <c r="CW67" s="636">
        <f t="shared" si="407"/>
        <v>20.074349442379184</v>
      </c>
      <c r="CX67" s="636">
        <f t="shared" si="408"/>
        <v>17.313241423533185</v>
      </c>
      <c r="CY67" s="643">
        <f t="shared" si="409"/>
        <v>18.384543365392801</v>
      </c>
      <c r="CZ67" s="644"/>
      <c r="DA67" s="645">
        <f t="shared" si="411"/>
        <v>0.12167824074074068</v>
      </c>
      <c r="DB67" s="645">
        <f t="shared" si="412"/>
        <v>0.13598379629629626</v>
      </c>
      <c r="DC67" s="589"/>
      <c r="DD67" s="646">
        <f t="shared" si="416"/>
        <v>60</v>
      </c>
      <c r="DE67" s="647">
        <f t="shared" si="417"/>
        <v>2.9202777777777778</v>
      </c>
      <c r="DF67" s="647">
        <f t="shared" si="418"/>
        <v>3.263611111111111</v>
      </c>
      <c r="DG67" s="595">
        <f t="shared" si="419"/>
        <v>185</v>
      </c>
      <c r="DH67" s="595">
        <f t="shared" si="420"/>
        <v>-18.183333333333334</v>
      </c>
      <c r="DI67" s="648">
        <f t="shared" si="421"/>
        <v>226.81666666666666</v>
      </c>
      <c r="DJ67" s="648">
        <f t="shared" si="422"/>
        <v>226.81666666666666</v>
      </c>
      <c r="DK67" s="648">
        <f t="shared" si="423"/>
        <v>226.81666666666666</v>
      </c>
      <c r="DL67" s="648">
        <f t="shared" si="424"/>
        <v>226.81666666666666</v>
      </c>
      <c r="DM67" s="648">
        <f t="shared" si="425"/>
        <v>226.81666666666666</v>
      </c>
      <c r="DN67" s="648">
        <f t="shared" si="426"/>
        <v>226.81666666666666</v>
      </c>
      <c r="DO67" s="648">
        <f t="shared" si="427"/>
        <v>226.81666666666666</v>
      </c>
      <c r="DP67" s="648">
        <f t="shared" si="428"/>
        <v>226.81666666666666</v>
      </c>
      <c r="DQ67" s="649">
        <f t="shared" si="429"/>
        <v>226.81666666666666</v>
      </c>
    </row>
    <row r="68" spans="1:121" s="345" customFormat="1">
      <c r="A68" s="628">
        <f t="shared" si="415"/>
        <v>5</v>
      </c>
      <c r="B68" s="629">
        <v>60</v>
      </c>
      <c r="C68" s="721">
        <v>271</v>
      </c>
      <c r="D68" s="1337" t="s">
        <v>213</v>
      </c>
      <c r="E68" s="1337" t="s">
        <v>214</v>
      </c>
      <c r="F68" s="827"/>
      <c r="G68" s="1333"/>
      <c r="H68" s="1333"/>
      <c r="I68" s="1333"/>
      <c r="J68" s="1333"/>
      <c r="K68" s="1252"/>
      <c r="L68" s="821"/>
      <c r="M68" s="821"/>
      <c r="N68" s="821"/>
      <c r="O68" s="821"/>
      <c r="P68" s="821"/>
      <c r="Q68" s="821"/>
      <c r="R68" s="634"/>
      <c r="S68" s="634"/>
      <c r="T68" s="634"/>
      <c r="U68" s="789"/>
      <c r="V68" s="789"/>
      <c r="W68" s="1099">
        <f t="shared" si="410"/>
        <v>0.45833333333333331</v>
      </c>
      <c r="X68" s="1095" t="str">
        <f t="shared" si="368"/>
        <v>12</v>
      </c>
      <c r="Y68" s="1095" t="str">
        <f t="shared" si="369"/>
        <v>18</v>
      </c>
      <c r="Z68" s="1095" t="str">
        <f t="shared" si="370"/>
        <v>05</v>
      </c>
      <c r="AA68" s="1193" t="s">
        <v>6213</v>
      </c>
      <c r="AB68" s="683" t="str">
        <f t="shared" si="371"/>
        <v>12:18:05</v>
      </c>
      <c r="AC68" s="1095" t="str">
        <f t="shared" si="372"/>
        <v>12</v>
      </c>
      <c r="AD68" s="1095" t="str">
        <f t="shared" si="373"/>
        <v>28</v>
      </c>
      <c r="AE68" s="1095" t="str">
        <f t="shared" si="374"/>
        <v>05</v>
      </c>
      <c r="AF68" s="1193" t="s">
        <v>6214</v>
      </c>
      <c r="AG68" s="683" t="str">
        <f t="shared" si="375"/>
        <v>12:28:05</v>
      </c>
      <c r="AH68" s="1097">
        <f t="shared" si="376"/>
        <v>5.4224537037037057E-2</v>
      </c>
      <c r="AI68" s="1098">
        <f t="shared" si="377"/>
        <v>6.9444444444444198E-3</v>
      </c>
      <c r="AJ68" s="1097">
        <f t="shared" si="378"/>
        <v>6.1168981481481477E-2</v>
      </c>
      <c r="AK68" s="636">
        <f t="shared" si="379"/>
        <v>19.210245464247599</v>
      </c>
      <c r="AL68" s="636">
        <f t="shared" si="380"/>
        <v>17.029328287606432</v>
      </c>
      <c r="AM68" s="1113"/>
      <c r="AN68" s="1113"/>
      <c r="AO68" s="1113"/>
      <c r="AP68" s="1113"/>
      <c r="AQ68" s="1354"/>
      <c r="AR68" s="755"/>
      <c r="AS68" s="1113"/>
      <c r="AT68" s="1113"/>
      <c r="AU68" s="1113"/>
      <c r="AV68" s="1354"/>
      <c r="AW68" s="755"/>
      <c r="AX68" s="1115"/>
      <c r="AY68" s="1124"/>
      <c r="AZ68" s="1115"/>
      <c r="BA68" s="682"/>
      <c r="BB68" s="682"/>
      <c r="BC68" s="1099">
        <f t="shared" si="381"/>
        <v>0.54033564814814816</v>
      </c>
      <c r="BD68" s="1095" t="str">
        <f t="shared" si="382"/>
        <v>13</v>
      </c>
      <c r="BE68" s="1095" t="str">
        <f t="shared" si="383"/>
        <v>53</v>
      </c>
      <c r="BF68" s="1095" t="str">
        <f t="shared" si="384"/>
        <v>00</v>
      </c>
      <c r="BG68" s="1193" t="s">
        <v>6215</v>
      </c>
      <c r="BH68" s="633" t="str">
        <f t="shared" si="385"/>
        <v>13:53:00</v>
      </c>
      <c r="BI68" s="1095" t="str">
        <f t="shared" si="386"/>
        <v>14</v>
      </c>
      <c r="BJ68" s="1095" t="str">
        <f t="shared" si="387"/>
        <v>05</v>
      </c>
      <c r="BK68" s="1095" t="str">
        <f t="shared" si="388"/>
        <v>24</v>
      </c>
      <c r="BL68" s="1193" t="s">
        <v>6216</v>
      </c>
      <c r="BM68" s="633" t="str">
        <f t="shared" si="389"/>
        <v>14:05:24</v>
      </c>
      <c r="BN68" s="1097">
        <f t="shared" si="390"/>
        <v>3.8136574074074003E-2</v>
      </c>
      <c r="BO68" s="1098">
        <f t="shared" si="391"/>
        <v>8.6111111111111249E-3</v>
      </c>
      <c r="BP68" s="1097">
        <f t="shared" si="392"/>
        <v>4.6747685185185128E-2</v>
      </c>
      <c r="BQ68" s="636">
        <f t="shared" si="393"/>
        <v>21.851289833080425</v>
      </c>
      <c r="BR68" s="636">
        <f t="shared" si="394"/>
        <v>17.826194602624412</v>
      </c>
      <c r="BS68" s="1359"/>
      <c r="BT68" s="1360"/>
      <c r="BU68" s="1360"/>
      <c r="BV68" s="1360"/>
      <c r="BW68" s="1354"/>
      <c r="BX68" s="1360"/>
      <c r="BY68" s="1360"/>
      <c r="BZ68" s="1360"/>
      <c r="CA68" s="1360"/>
      <c r="CB68" s="1354"/>
      <c r="CC68" s="1360"/>
      <c r="CD68" s="1360"/>
      <c r="CE68" s="1368"/>
      <c r="CF68" s="1360"/>
      <c r="CG68" s="1115"/>
      <c r="CH68" s="1112"/>
      <c r="CI68" s="1203">
        <f t="shared" si="395"/>
        <v>0.60791666666666666</v>
      </c>
      <c r="CJ68" s="1095" t="str">
        <f t="shared" si="396"/>
        <v>15</v>
      </c>
      <c r="CK68" s="1095" t="str">
        <f t="shared" si="397"/>
        <v>11</v>
      </c>
      <c r="CL68" s="1095" t="str">
        <f t="shared" si="398"/>
        <v>20</v>
      </c>
      <c r="CM68" s="1193" t="s">
        <v>6217</v>
      </c>
      <c r="CN68" s="633" t="str">
        <f t="shared" si="399"/>
        <v>15:11:20</v>
      </c>
      <c r="CO68" s="1095" t="str">
        <f t="shared" si="400"/>
        <v>15</v>
      </c>
      <c r="CP68" s="1095" t="str">
        <f t="shared" si="401"/>
        <v>16</v>
      </c>
      <c r="CQ68" s="1095" t="str">
        <f t="shared" si="402"/>
        <v>03</v>
      </c>
      <c r="CR68" s="1193" t="s">
        <v>6218</v>
      </c>
      <c r="CS68" s="633" t="str">
        <f t="shared" si="403"/>
        <v>15:16:03</v>
      </c>
      <c r="CT68" s="639">
        <f t="shared" si="404"/>
        <v>2.4953703703703645E-2</v>
      </c>
      <c r="CU68" s="641">
        <f t="shared" si="405"/>
        <v>3.2754629629629939E-3</v>
      </c>
      <c r="CV68" s="639">
        <f t="shared" si="406"/>
        <v>2.8229166666666639E-2</v>
      </c>
      <c r="CW68" s="636">
        <f t="shared" si="407"/>
        <v>25.046382189239331</v>
      </c>
      <c r="CX68" s="636">
        <f t="shared" si="408"/>
        <v>22.140221402214021</v>
      </c>
      <c r="CY68" s="643">
        <f t="shared" si="409"/>
        <v>18.362662586074979</v>
      </c>
      <c r="CZ68" s="644"/>
      <c r="DA68" s="645">
        <f t="shared" si="411"/>
        <v>0.11731481481481471</v>
      </c>
      <c r="DB68" s="645">
        <f t="shared" si="412"/>
        <v>0.13614583333333324</v>
      </c>
      <c r="DC68" s="589"/>
      <c r="DD68" s="646">
        <f t="shared" si="416"/>
        <v>60</v>
      </c>
      <c r="DE68" s="647">
        <f t="shared" si="417"/>
        <v>2.8155555555555556</v>
      </c>
      <c r="DF68" s="647">
        <f t="shared" si="418"/>
        <v>3.2675000000000001</v>
      </c>
      <c r="DG68" s="595">
        <f t="shared" si="419"/>
        <v>180</v>
      </c>
      <c r="DH68" s="595">
        <f t="shared" si="420"/>
        <v>-18.416666666666668</v>
      </c>
      <c r="DI68" s="648">
        <f t="shared" si="421"/>
        <v>221.58333333333334</v>
      </c>
      <c r="DJ68" s="648">
        <f t="shared" si="422"/>
        <v>221.58333333333334</v>
      </c>
      <c r="DK68" s="648">
        <f t="shared" si="423"/>
        <v>221.58333333333334</v>
      </c>
      <c r="DL68" s="648">
        <f t="shared" si="424"/>
        <v>221.58333333333334</v>
      </c>
      <c r="DM68" s="648">
        <f t="shared" si="425"/>
        <v>221.58333333333334</v>
      </c>
      <c r="DN68" s="648">
        <f t="shared" si="426"/>
        <v>221.58333333333334</v>
      </c>
      <c r="DO68" s="648">
        <f t="shared" si="427"/>
        <v>221.58333333333334</v>
      </c>
      <c r="DP68" s="648">
        <f t="shared" si="428"/>
        <v>221.58333333333334</v>
      </c>
      <c r="DQ68" s="649">
        <f t="shared" si="429"/>
        <v>221.58333333333334</v>
      </c>
    </row>
    <row r="69" spans="1:121" s="345" customFormat="1">
      <c r="A69" s="628">
        <f t="shared" si="415"/>
        <v>6</v>
      </c>
      <c r="B69" s="629">
        <v>60</v>
      </c>
      <c r="C69" s="721">
        <v>251</v>
      </c>
      <c r="D69" s="1337" t="s">
        <v>183</v>
      </c>
      <c r="E69" s="1337" t="s">
        <v>1993</v>
      </c>
      <c r="F69" s="827"/>
      <c r="G69" s="1333"/>
      <c r="H69" s="1333"/>
      <c r="I69" s="1333"/>
      <c r="J69" s="1333"/>
      <c r="K69" s="1252"/>
      <c r="L69" s="821"/>
      <c r="M69" s="821"/>
      <c r="N69" s="821"/>
      <c r="O69" s="821"/>
      <c r="P69" s="821"/>
      <c r="Q69" s="821"/>
      <c r="R69" s="634"/>
      <c r="S69" s="634"/>
      <c r="T69" s="634"/>
      <c r="U69" s="789"/>
      <c r="V69" s="789"/>
      <c r="W69" s="1099">
        <f t="shared" si="410"/>
        <v>0.45833333333333331</v>
      </c>
      <c r="X69" s="1095" t="str">
        <f t="shared" si="368"/>
        <v>12</v>
      </c>
      <c r="Y69" s="1095" t="str">
        <f t="shared" si="369"/>
        <v>18</v>
      </c>
      <c r="Z69" s="1095" t="str">
        <f t="shared" si="370"/>
        <v>00</v>
      </c>
      <c r="AA69" s="1193" t="s">
        <v>6219</v>
      </c>
      <c r="AB69" s="683" t="str">
        <f t="shared" si="371"/>
        <v>12:18:00</v>
      </c>
      <c r="AC69" s="1095" t="str">
        <f t="shared" si="372"/>
        <v>12</v>
      </c>
      <c r="AD69" s="1095" t="str">
        <f t="shared" si="373"/>
        <v>25</v>
      </c>
      <c r="AE69" s="1095" t="str">
        <f t="shared" si="374"/>
        <v>55</v>
      </c>
      <c r="AF69" s="1193" t="s">
        <v>6220</v>
      </c>
      <c r="AG69" s="683" t="str">
        <f t="shared" si="375"/>
        <v>12:25:55</v>
      </c>
      <c r="AH69" s="1097">
        <f t="shared" si="376"/>
        <v>5.4166666666666752E-2</v>
      </c>
      <c r="AI69" s="1098">
        <f t="shared" si="377"/>
        <v>5.4976851851851194E-3</v>
      </c>
      <c r="AJ69" s="1097">
        <f t="shared" si="378"/>
        <v>5.9664351851851871E-2</v>
      </c>
      <c r="AK69" s="636">
        <f t="shared" si="379"/>
        <v>19.23076923076923</v>
      </c>
      <c r="AL69" s="636">
        <f t="shared" si="380"/>
        <v>17.458777885548013</v>
      </c>
      <c r="AM69" s="1113"/>
      <c r="AN69" s="1113"/>
      <c r="AO69" s="1113"/>
      <c r="AP69" s="1113"/>
      <c r="AQ69" s="1354"/>
      <c r="AR69" s="755"/>
      <c r="AS69" s="1113"/>
      <c r="AT69" s="1113"/>
      <c r="AU69" s="1113"/>
      <c r="AV69" s="1354"/>
      <c r="AW69" s="755"/>
      <c r="AX69" s="1115"/>
      <c r="AY69" s="1124"/>
      <c r="AZ69" s="1115"/>
      <c r="BA69" s="682"/>
      <c r="BB69" s="682"/>
      <c r="BC69" s="1099">
        <f t="shared" si="381"/>
        <v>0.53883101851851856</v>
      </c>
      <c r="BD69" s="1095" t="str">
        <f t="shared" si="382"/>
        <v>13</v>
      </c>
      <c r="BE69" s="1095" t="str">
        <f t="shared" si="383"/>
        <v>58</v>
      </c>
      <c r="BF69" s="1095" t="str">
        <f t="shared" si="384"/>
        <v>17</v>
      </c>
      <c r="BG69" s="1193" t="s">
        <v>6221</v>
      </c>
      <c r="BH69" s="633" t="str">
        <f t="shared" si="385"/>
        <v>13:58:17</v>
      </c>
      <c r="BI69" s="1095" t="str">
        <f t="shared" si="386"/>
        <v>14</v>
      </c>
      <c r="BJ69" s="1095" t="str">
        <f t="shared" si="387"/>
        <v>04</v>
      </c>
      <c r="BK69" s="1095" t="str">
        <f t="shared" si="388"/>
        <v>07</v>
      </c>
      <c r="BL69" s="1193" t="s">
        <v>6222</v>
      </c>
      <c r="BM69" s="633" t="str">
        <f t="shared" si="389"/>
        <v>14:04:07</v>
      </c>
      <c r="BN69" s="1097">
        <f t="shared" si="390"/>
        <v>4.3310185185185146E-2</v>
      </c>
      <c r="BO69" s="1098">
        <f t="shared" si="391"/>
        <v>4.05092592592593E-3</v>
      </c>
      <c r="BP69" s="1097">
        <f t="shared" si="392"/>
        <v>4.7361111111111076E-2</v>
      </c>
      <c r="BQ69" s="636">
        <f t="shared" si="393"/>
        <v>19.241047568145373</v>
      </c>
      <c r="BR69" s="636">
        <f t="shared" si="394"/>
        <v>17.595307917888562</v>
      </c>
      <c r="BS69" s="1359"/>
      <c r="BT69" s="1360"/>
      <c r="BU69" s="1360"/>
      <c r="BV69" s="1360"/>
      <c r="BW69" s="1354"/>
      <c r="BX69" s="1360"/>
      <c r="BY69" s="1360"/>
      <c r="BZ69" s="1360"/>
      <c r="CA69" s="1360"/>
      <c r="CB69" s="1354"/>
      <c r="CC69" s="1360"/>
      <c r="CD69" s="1360"/>
      <c r="CE69" s="1368"/>
      <c r="CF69" s="1360"/>
      <c r="CG69" s="1115"/>
      <c r="CH69" s="1112"/>
      <c r="CI69" s="1203">
        <f t="shared" si="395"/>
        <v>0.607025462962963</v>
      </c>
      <c r="CJ69" s="1095" t="str">
        <f t="shared" si="396"/>
        <v>15</v>
      </c>
      <c r="CK69" s="1095" t="str">
        <f t="shared" si="397"/>
        <v>14</v>
      </c>
      <c r="CL69" s="1095" t="str">
        <f t="shared" si="398"/>
        <v>26</v>
      </c>
      <c r="CM69" s="1193" t="s">
        <v>6223</v>
      </c>
      <c r="CN69" s="633" t="str">
        <f t="shared" si="399"/>
        <v>15:14:26</v>
      </c>
      <c r="CO69" s="1095" t="str">
        <f t="shared" si="400"/>
        <v>15</v>
      </c>
      <c r="CP69" s="1095" t="str">
        <f t="shared" si="401"/>
        <v>17</v>
      </c>
      <c r="CQ69" s="1095" t="str">
        <f t="shared" si="402"/>
        <v>02</v>
      </c>
      <c r="CR69" s="1193" t="s">
        <v>6224</v>
      </c>
      <c r="CS69" s="633" t="str">
        <f t="shared" si="403"/>
        <v>15:17:02</v>
      </c>
      <c r="CT69" s="639">
        <f t="shared" si="404"/>
        <v>2.7997685185185195E-2</v>
      </c>
      <c r="CU69" s="641">
        <f t="shared" si="405"/>
        <v>1.8055555555555047E-3</v>
      </c>
      <c r="CV69" s="639">
        <f t="shared" si="406"/>
        <v>2.98032407407407E-2</v>
      </c>
      <c r="CW69" s="636">
        <f t="shared" si="407"/>
        <v>22.323274080198427</v>
      </c>
      <c r="CX69" s="636">
        <f t="shared" si="408"/>
        <v>20.970873786407768</v>
      </c>
      <c r="CY69" s="643">
        <f t="shared" si="409"/>
        <v>18.271020131957368</v>
      </c>
      <c r="CZ69" s="644"/>
      <c r="DA69" s="645">
        <f t="shared" si="411"/>
        <v>0.12547453703703709</v>
      </c>
      <c r="DB69" s="645">
        <f t="shared" si="412"/>
        <v>0.13682870370370365</v>
      </c>
      <c r="DC69" s="589"/>
      <c r="DD69" s="646">
        <f t="shared" si="416"/>
        <v>60</v>
      </c>
      <c r="DE69" s="647">
        <f t="shared" si="417"/>
        <v>3.0113888888888889</v>
      </c>
      <c r="DF69" s="647">
        <f t="shared" si="418"/>
        <v>3.2838888888888889</v>
      </c>
      <c r="DG69" s="595">
        <f t="shared" si="419"/>
        <v>175</v>
      </c>
      <c r="DH69" s="595">
        <f t="shared" si="420"/>
        <v>-19.399999999999999</v>
      </c>
      <c r="DI69" s="648">
        <f t="shared" si="421"/>
        <v>215.6</v>
      </c>
      <c r="DJ69" s="648">
        <f t="shared" si="422"/>
        <v>215.6</v>
      </c>
      <c r="DK69" s="648">
        <f t="shared" si="423"/>
        <v>215.6</v>
      </c>
      <c r="DL69" s="648">
        <f t="shared" si="424"/>
        <v>215.6</v>
      </c>
      <c r="DM69" s="648">
        <f t="shared" si="425"/>
        <v>215.6</v>
      </c>
      <c r="DN69" s="648">
        <f t="shared" si="426"/>
        <v>215.6</v>
      </c>
      <c r="DO69" s="648">
        <f t="shared" si="427"/>
        <v>215.6</v>
      </c>
      <c r="DP69" s="648">
        <f t="shared" si="428"/>
        <v>215.6</v>
      </c>
      <c r="DQ69" s="649">
        <f t="shared" si="429"/>
        <v>215.60000000000005</v>
      </c>
    </row>
    <row r="70" spans="1:121" s="345" customFormat="1">
      <c r="A70" s="628">
        <f t="shared" si="415"/>
        <v>7</v>
      </c>
      <c r="B70" s="629">
        <v>60</v>
      </c>
      <c r="C70" s="721">
        <v>245</v>
      </c>
      <c r="D70" s="1337" t="s">
        <v>4305</v>
      </c>
      <c r="E70" s="1337" t="s">
        <v>229</v>
      </c>
      <c r="F70" s="827"/>
      <c r="G70" s="1333"/>
      <c r="H70" s="1333"/>
      <c r="I70" s="1333"/>
      <c r="J70" s="1333"/>
      <c r="K70" s="1252"/>
      <c r="L70" s="821"/>
      <c r="M70" s="821"/>
      <c r="N70" s="821"/>
      <c r="O70" s="821"/>
      <c r="P70" s="821"/>
      <c r="Q70" s="821"/>
      <c r="R70" s="634"/>
      <c r="S70" s="634"/>
      <c r="T70" s="634"/>
      <c r="U70" s="789"/>
      <c r="V70" s="789"/>
      <c r="W70" s="1099">
        <f t="shared" si="410"/>
        <v>0.45833333333333331</v>
      </c>
      <c r="X70" s="1095" t="str">
        <f t="shared" si="368"/>
        <v>12</v>
      </c>
      <c r="Y70" s="1095" t="str">
        <f t="shared" si="369"/>
        <v>05</v>
      </c>
      <c r="Z70" s="1095" t="str">
        <f t="shared" si="370"/>
        <v>33</v>
      </c>
      <c r="AA70" s="1193" t="s">
        <v>6225</v>
      </c>
      <c r="AB70" s="683" t="str">
        <f t="shared" si="371"/>
        <v>12:05:33</v>
      </c>
      <c r="AC70" s="1095" t="str">
        <f t="shared" si="372"/>
        <v>12</v>
      </c>
      <c r="AD70" s="1095" t="str">
        <f t="shared" si="373"/>
        <v>23</v>
      </c>
      <c r="AE70" s="1095" t="str">
        <f t="shared" si="374"/>
        <v>38</v>
      </c>
      <c r="AF70" s="1193" t="s">
        <v>6226</v>
      </c>
      <c r="AG70" s="683" t="str">
        <f t="shared" si="375"/>
        <v>12:23:38</v>
      </c>
      <c r="AH70" s="1097">
        <f t="shared" si="376"/>
        <v>4.5520833333333288E-2</v>
      </c>
      <c r="AI70" s="1098">
        <f t="shared" si="377"/>
        <v>1.2557870370370372E-2</v>
      </c>
      <c r="AJ70" s="1097">
        <f t="shared" si="378"/>
        <v>5.807870370370366E-2</v>
      </c>
      <c r="AK70" s="636">
        <f t="shared" si="379"/>
        <v>22.883295194508008</v>
      </c>
      <c r="AL70" s="636">
        <f t="shared" si="380"/>
        <v>17.935432443204462</v>
      </c>
      <c r="AM70" s="1113"/>
      <c r="AN70" s="1113"/>
      <c r="AO70" s="1113"/>
      <c r="AP70" s="1113"/>
      <c r="AQ70" s="1354"/>
      <c r="AR70" s="755"/>
      <c r="AS70" s="1113"/>
      <c r="AT70" s="1113"/>
      <c r="AU70" s="1113"/>
      <c r="AV70" s="1354"/>
      <c r="AW70" s="755"/>
      <c r="AX70" s="1115"/>
      <c r="AY70" s="1124"/>
      <c r="AZ70" s="1115"/>
      <c r="BA70" s="682"/>
      <c r="BB70" s="682"/>
      <c r="BC70" s="1099">
        <f t="shared" si="381"/>
        <v>0.53724537037037035</v>
      </c>
      <c r="BD70" s="1095" t="str">
        <f t="shared" si="382"/>
        <v>13</v>
      </c>
      <c r="BE70" s="1095" t="str">
        <f t="shared" si="383"/>
        <v>52</v>
      </c>
      <c r="BF70" s="1095" t="str">
        <f t="shared" si="384"/>
        <v>31</v>
      </c>
      <c r="BG70" s="1193" t="s">
        <v>6227</v>
      </c>
      <c r="BH70" s="633" t="str">
        <f t="shared" si="385"/>
        <v>13:52:31</v>
      </c>
      <c r="BI70" s="1095" t="str">
        <f t="shared" si="386"/>
        <v>14</v>
      </c>
      <c r="BJ70" s="1095" t="str">
        <f t="shared" si="387"/>
        <v>04</v>
      </c>
      <c r="BK70" s="1095" t="str">
        <f t="shared" si="388"/>
        <v>14</v>
      </c>
      <c r="BL70" s="1193" t="s">
        <v>6228</v>
      </c>
      <c r="BM70" s="633" t="str">
        <f t="shared" si="389"/>
        <v>14:04:14</v>
      </c>
      <c r="BN70" s="1097">
        <f t="shared" si="390"/>
        <v>4.0891203703703694E-2</v>
      </c>
      <c r="BO70" s="1098">
        <f t="shared" si="391"/>
        <v>8.1365740740740877E-3</v>
      </c>
      <c r="BP70" s="1097">
        <f t="shared" si="392"/>
        <v>4.9027777777777781E-2</v>
      </c>
      <c r="BQ70" s="636">
        <f t="shared" si="393"/>
        <v>20.379281064251344</v>
      </c>
      <c r="BR70" s="636">
        <f t="shared" si="394"/>
        <v>16.997167138810198</v>
      </c>
      <c r="BS70" s="1359"/>
      <c r="BT70" s="1360"/>
      <c r="BU70" s="1360"/>
      <c r="BV70" s="1360"/>
      <c r="BW70" s="1354"/>
      <c r="BX70" s="1360"/>
      <c r="BY70" s="1360"/>
      <c r="BZ70" s="1360"/>
      <c r="CA70" s="1360"/>
      <c r="CB70" s="1354"/>
      <c r="CC70" s="1360"/>
      <c r="CD70" s="1360"/>
      <c r="CE70" s="1368"/>
      <c r="CF70" s="1360"/>
      <c r="CG70" s="1115"/>
      <c r="CH70" s="1112"/>
      <c r="CI70" s="1203">
        <f t="shared" si="395"/>
        <v>0.6071064814814815</v>
      </c>
      <c r="CJ70" s="1095" t="str">
        <f t="shared" si="396"/>
        <v>15</v>
      </c>
      <c r="CK70" s="1095" t="str">
        <f t="shared" si="397"/>
        <v>09</v>
      </c>
      <c r="CL70" s="1095" t="str">
        <f t="shared" si="398"/>
        <v>21</v>
      </c>
      <c r="CM70" s="1193" t="s">
        <v>6229</v>
      </c>
      <c r="CN70" s="633" t="str">
        <f t="shared" si="399"/>
        <v>15:09:21</v>
      </c>
      <c r="CO70" s="1095" t="str">
        <f t="shared" si="400"/>
        <v>15</v>
      </c>
      <c r="CP70" s="1095" t="str">
        <f t="shared" si="401"/>
        <v>18</v>
      </c>
      <c r="CQ70" s="1095" t="str">
        <f t="shared" si="402"/>
        <v>50</v>
      </c>
      <c r="CR70" s="1193" t="s">
        <v>6230</v>
      </c>
      <c r="CS70" s="633" t="str">
        <f t="shared" si="403"/>
        <v>15:18:50</v>
      </c>
      <c r="CT70" s="639">
        <f t="shared" si="404"/>
        <v>2.4386574074074074E-2</v>
      </c>
      <c r="CU70" s="641">
        <f t="shared" si="405"/>
        <v>6.5856481481481044E-3</v>
      </c>
      <c r="CV70" s="639">
        <f t="shared" si="406"/>
        <v>3.0972222222222179E-2</v>
      </c>
      <c r="CW70" s="636">
        <f t="shared" si="407"/>
        <v>25.628856193640246</v>
      </c>
      <c r="CX70" s="636">
        <f t="shared" si="408"/>
        <v>20.179372197309419</v>
      </c>
      <c r="CY70" s="643">
        <f t="shared" si="409"/>
        <v>18.105616093880972</v>
      </c>
      <c r="CZ70" s="644"/>
      <c r="DA70" s="645">
        <f t="shared" si="411"/>
        <v>0.11079861111111106</v>
      </c>
      <c r="DB70" s="645">
        <f t="shared" si="412"/>
        <v>0.13807870370370362</v>
      </c>
      <c r="DC70" s="589"/>
      <c r="DD70" s="646">
        <f t="shared" si="416"/>
        <v>60</v>
      </c>
      <c r="DE70" s="647">
        <f t="shared" si="417"/>
        <v>2.6591666666666667</v>
      </c>
      <c r="DF70" s="647">
        <f t="shared" si="418"/>
        <v>3.3138888888888887</v>
      </c>
      <c r="DG70" s="595">
        <f t="shared" si="419"/>
        <v>170</v>
      </c>
      <c r="DH70" s="595">
        <f t="shared" si="420"/>
        <v>-21.2</v>
      </c>
      <c r="DI70" s="648">
        <f t="shared" si="421"/>
        <v>208.8</v>
      </c>
      <c r="DJ70" s="648">
        <f t="shared" si="422"/>
        <v>208.8</v>
      </c>
      <c r="DK70" s="648">
        <f t="shared" si="423"/>
        <v>208.8</v>
      </c>
      <c r="DL70" s="648">
        <f t="shared" si="424"/>
        <v>208.8</v>
      </c>
      <c r="DM70" s="648">
        <f t="shared" si="425"/>
        <v>208.8</v>
      </c>
      <c r="DN70" s="648">
        <f t="shared" si="426"/>
        <v>208.8</v>
      </c>
      <c r="DO70" s="648">
        <f t="shared" si="427"/>
        <v>208.8</v>
      </c>
      <c r="DP70" s="648">
        <f t="shared" si="428"/>
        <v>208.8</v>
      </c>
      <c r="DQ70" s="649">
        <f t="shared" si="429"/>
        <v>208.8</v>
      </c>
    </row>
    <row r="71" spans="1:121" s="345" customFormat="1">
      <c r="A71" s="628">
        <f t="shared" si="415"/>
        <v>8</v>
      </c>
      <c r="B71" s="629">
        <v>60</v>
      </c>
      <c r="C71" s="721">
        <v>229</v>
      </c>
      <c r="D71" s="1337" t="s">
        <v>3130</v>
      </c>
      <c r="E71" s="1337" t="s">
        <v>315</v>
      </c>
      <c r="F71" s="827"/>
      <c r="G71" s="1333"/>
      <c r="H71" s="1333"/>
      <c r="I71" s="1333"/>
      <c r="J71" s="1333"/>
      <c r="K71" s="1252"/>
      <c r="L71" s="821"/>
      <c r="M71" s="821"/>
      <c r="N71" s="821"/>
      <c r="O71" s="821"/>
      <c r="P71" s="821"/>
      <c r="Q71" s="821"/>
      <c r="R71" s="634"/>
      <c r="S71" s="634"/>
      <c r="T71" s="634"/>
      <c r="U71" s="789"/>
      <c r="V71" s="789"/>
      <c r="W71" s="1099">
        <f t="shared" si="410"/>
        <v>0.45833333333333331</v>
      </c>
      <c r="X71" s="1095" t="str">
        <f t="shared" si="368"/>
        <v>12</v>
      </c>
      <c r="Y71" s="1095" t="str">
        <f t="shared" si="369"/>
        <v>09</v>
      </c>
      <c r="Z71" s="1095" t="str">
        <f t="shared" si="370"/>
        <v>36</v>
      </c>
      <c r="AA71" s="1193" t="s">
        <v>6231</v>
      </c>
      <c r="AB71" s="683" t="str">
        <f t="shared" si="371"/>
        <v>12:09:36</v>
      </c>
      <c r="AC71" s="1095" t="str">
        <f t="shared" si="372"/>
        <v>12</v>
      </c>
      <c r="AD71" s="1095" t="str">
        <f t="shared" si="373"/>
        <v>27</v>
      </c>
      <c r="AE71" s="1095" t="str">
        <f t="shared" si="374"/>
        <v>16</v>
      </c>
      <c r="AF71" s="1193" t="s">
        <v>6232</v>
      </c>
      <c r="AG71" s="683" t="str">
        <f t="shared" si="375"/>
        <v>12:27:16</v>
      </c>
      <c r="AH71" s="1097">
        <f t="shared" si="376"/>
        <v>4.8333333333333395E-2</v>
      </c>
      <c r="AI71" s="1098">
        <f t="shared" si="377"/>
        <v>1.2268518518518512E-2</v>
      </c>
      <c r="AJ71" s="1097">
        <f t="shared" si="378"/>
        <v>6.0601851851851907E-2</v>
      </c>
      <c r="AK71" s="636">
        <f t="shared" si="379"/>
        <v>21.551724137931036</v>
      </c>
      <c r="AL71" s="636">
        <f t="shared" si="380"/>
        <v>17.188693659281896</v>
      </c>
      <c r="AM71" s="1113"/>
      <c r="AN71" s="1113"/>
      <c r="AO71" s="1113"/>
      <c r="AP71" s="1113"/>
      <c r="AQ71" s="1354"/>
      <c r="AR71" s="755"/>
      <c r="AS71" s="1113"/>
      <c r="AT71" s="1113"/>
      <c r="AU71" s="1113"/>
      <c r="AV71" s="1354"/>
      <c r="AW71" s="755"/>
      <c r="AX71" s="1115"/>
      <c r="AY71" s="1124"/>
      <c r="AZ71" s="1115"/>
      <c r="BA71" s="682"/>
      <c r="BB71" s="682"/>
      <c r="BC71" s="1099">
        <f t="shared" si="381"/>
        <v>0.53976851851851859</v>
      </c>
      <c r="BD71" s="1095" t="str">
        <f t="shared" si="382"/>
        <v>13</v>
      </c>
      <c r="BE71" s="1095" t="str">
        <f t="shared" si="383"/>
        <v>57</v>
      </c>
      <c r="BF71" s="1095" t="str">
        <f t="shared" si="384"/>
        <v>58</v>
      </c>
      <c r="BG71" s="1193" t="s">
        <v>6233</v>
      </c>
      <c r="BH71" s="633" t="str">
        <f t="shared" si="385"/>
        <v>13:57:58</v>
      </c>
      <c r="BI71" s="1095" t="str">
        <f t="shared" si="386"/>
        <v>14</v>
      </c>
      <c r="BJ71" s="1095" t="str">
        <f t="shared" si="387"/>
        <v>06</v>
      </c>
      <c r="BK71" s="1095" t="str">
        <f t="shared" si="388"/>
        <v>02</v>
      </c>
      <c r="BL71" s="1193" t="s">
        <v>6234</v>
      </c>
      <c r="BM71" s="633" t="str">
        <f t="shared" si="389"/>
        <v>14:06:02</v>
      </c>
      <c r="BN71" s="1097">
        <f t="shared" si="390"/>
        <v>4.2152777777777706E-2</v>
      </c>
      <c r="BO71" s="1098">
        <f t="shared" si="391"/>
        <v>5.6018518518518023E-3</v>
      </c>
      <c r="BP71" s="1097">
        <f t="shared" si="392"/>
        <v>4.7754629629629508E-2</v>
      </c>
      <c r="BQ71" s="636">
        <f t="shared" si="393"/>
        <v>19.769357495881383</v>
      </c>
      <c r="BR71" s="636">
        <f t="shared" si="394"/>
        <v>17.4503150751333</v>
      </c>
      <c r="BS71" s="1359"/>
      <c r="BT71" s="1360"/>
      <c r="BU71" s="1360"/>
      <c r="BV71" s="1360"/>
      <c r="BW71" s="1354"/>
      <c r="BX71" s="1360"/>
      <c r="BY71" s="1360"/>
      <c r="BZ71" s="1360"/>
      <c r="CA71" s="1360"/>
      <c r="CB71" s="1354"/>
      <c r="CC71" s="1360"/>
      <c r="CD71" s="1360"/>
      <c r="CE71" s="1368"/>
      <c r="CF71" s="1360"/>
      <c r="CG71" s="1115"/>
      <c r="CH71" s="1112"/>
      <c r="CI71" s="1203">
        <f t="shared" si="395"/>
        <v>0.60835648148148147</v>
      </c>
      <c r="CJ71" s="1095" t="str">
        <f t="shared" si="396"/>
        <v>15</v>
      </c>
      <c r="CK71" s="1095" t="str">
        <f t="shared" si="397"/>
        <v>12</v>
      </c>
      <c r="CL71" s="1095" t="str">
        <f t="shared" si="398"/>
        <v>41</v>
      </c>
      <c r="CM71" s="1193" t="s">
        <v>6235</v>
      </c>
      <c r="CN71" s="633" t="str">
        <f t="shared" si="399"/>
        <v>15:12:41</v>
      </c>
      <c r="CO71" s="1095" t="str">
        <f t="shared" si="400"/>
        <v>15</v>
      </c>
      <c r="CP71" s="1095" t="str">
        <f t="shared" si="401"/>
        <v>21</v>
      </c>
      <c r="CQ71" s="1095" t="str">
        <f t="shared" si="402"/>
        <v>46</v>
      </c>
      <c r="CR71" s="1193" t="s">
        <v>6236</v>
      </c>
      <c r="CS71" s="633" t="str">
        <f t="shared" si="403"/>
        <v>15:21:46</v>
      </c>
      <c r="CT71" s="639">
        <f t="shared" si="404"/>
        <v>2.5451388888888871E-2</v>
      </c>
      <c r="CU71" s="641">
        <f t="shared" si="405"/>
        <v>6.3078703703703942E-3</v>
      </c>
      <c r="CV71" s="639">
        <f t="shared" si="406"/>
        <v>3.1759259259259265E-2</v>
      </c>
      <c r="CW71" s="636">
        <f t="shared" si="407"/>
        <v>24.556616643929058</v>
      </c>
      <c r="CX71" s="636">
        <f t="shared" si="408"/>
        <v>19.679300291545189</v>
      </c>
      <c r="CY71" s="643">
        <f t="shared" si="409"/>
        <v>17.842392202213777</v>
      </c>
      <c r="CZ71" s="644"/>
      <c r="DA71" s="645">
        <f t="shared" si="411"/>
        <v>0.11593749999999997</v>
      </c>
      <c r="DB71" s="645">
        <f t="shared" si="412"/>
        <v>0.14011574074074068</v>
      </c>
      <c r="DC71" s="589"/>
      <c r="DD71" s="646">
        <f t="shared" si="416"/>
        <v>60</v>
      </c>
      <c r="DE71" s="647">
        <f t="shared" si="417"/>
        <v>2.7824999999999998</v>
      </c>
      <c r="DF71" s="647">
        <f t="shared" si="418"/>
        <v>3.3627777777777781</v>
      </c>
      <c r="DG71" s="595">
        <f t="shared" si="419"/>
        <v>165</v>
      </c>
      <c r="DH71" s="595">
        <f t="shared" si="420"/>
        <v>-24.133333333333333</v>
      </c>
      <c r="DI71" s="648">
        <f t="shared" si="421"/>
        <v>200.86666666666667</v>
      </c>
      <c r="DJ71" s="648">
        <f t="shared" si="422"/>
        <v>200.86666666666667</v>
      </c>
      <c r="DK71" s="648">
        <f t="shared" si="423"/>
        <v>200.86666666666667</v>
      </c>
      <c r="DL71" s="648">
        <f t="shared" si="424"/>
        <v>200.86666666666667</v>
      </c>
      <c r="DM71" s="648">
        <f t="shared" si="425"/>
        <v>200.86666666666667</v>
      </c>
      <c r="DN71" s="648">
        <f t="shared" si="426"/>
        <v>200.86666666666667</v>
      </c>
      <c r="DO71" s="648">
        <f t="shared" si="427"/>
        <v>200.86666666666667</v>
      </c>
      <c r="DP71" s="648">
        <f t="shared" si="428"/>
        <v>200.86666666666667</v>
      </c>
      <c r="DQ71" s="649">
        <f t="shared" si="429"/>
        <v>200.8666666666667</v>
      </c>
    </row>
    <row r="72" spans="1:121" s="345" customFormat="1">
      <c r="A72" s="628">
        <f t="shared" si="415"/>
        <v>9</v>
      </c>
      <c r="B72" s="629">
        <v>60</v>
      </c>
      <c r="C72" s="721">
        <v>257</v>
      </c>
      <c r="D72" s="1337" t="s">
        <v>4339</v>
      </c>
      <c r="E72" s="1337" t="s">
        <v>244</v>
      </c>
      <c r="F72" s="827"/>
      <c r="G72" s="1333"/>
      <c r="H72" s="1333"/>
      <c r="I72" s="1333"/>
      <c r="J72" s="1333"/>
      <c r="K72" s="1252"/>
      <c r="L72" s="821"/>
      <c r="M72" s="821"/>
      <c r="N72" s="821"/>
      <c r="O72" s="821"/>
      <c r="P72" s="821"/>
      <c r="Q72" s="821"/>
      <c r="R72" s="634"/>
      <c r="S72" s="634"/>
      <c r="T72" s="634"/>
      <c r="U72" s="789"/>
      <c r="V72" s="789"/>
      <c r="W72" s="1099">
        <f t="shared" si="410"/>
        <v>0.45833333333333331</v>
      </c>
      <c r="X72" s="1095" t="str">
        <f t="shared" si="368"/>
        <v>12</v>
      </c>
      <c r="Y72" s="1095" t="str">
        <f t="shared" si="369"/>
        <v>17</v>
      </c>
      <c r="Z72" s="1095" t="str">
        <f t="shared" si="370"/>
        <v>41</v>
      </c>
      <c r="AA72" s="1193" t="s">
        <v>6237</v>
      </c>
      <c r="AB72" s="683" t="str">
        <f t="shared" si="371"/>
        <v>12:17:41</v>
      </c>
      <c r="AC72" s="1095" t="str">
        <f t="shared" si="372"/>
        <v>12</v>
      </c>
      <c r="AD72" s="1095" t="str">
        <f t="shared" si="373"/>
        <v>27</v>
      </c>
      <c r="AE72" s="1095" t="str">
        <f t="shared" si="374"/>
        <v>57</v>
      </c>
      <c r="AF72" s="1193" t="s">
        <v>6238</v>
      </c>
      <c r="AG72" s="683" t="str">
        <f t="shared" si="375"/>
        <v>12:27:57</v>
      </c>
      <c r="AH72" s="1097">
        <f t="shared" si="376"/>
        <v>5.3946759259259347E-2</v>
      </c>
      <c r="AI72" s="1098">
        <f t="shared" si="377"/>
        <v>7.1296296296294859E-3</v>
      </c>
      <c r="AJ72" s="1097">
        <f t="shared" si="378"/>
        <v>6.1076388888888833E-2</v>
      </c>
      <c r="AK72" s="636">
        <f t="shared" si="379"/>
        <v>19.309161124222271</v>
      </c>
      <c r="AL72" s="636">
        <f t="shared" si="380"/>
        <v>17.055144968732236</v>
      </c>
      <c r="AM72" s="1113"/>
      <c r="AN72" s="1113"/>
      <c r="AO72" s="1113"/>
      <c r="AP72" s="1113"/>
      <c r="AQ72" s="1354"/>
      <c r="AR72" s="755"/>
      <c r="AS72" s="1113"/>
      <c r="AT72" s="1113"/>
      <c r="AU72" s="1113"/>
      <c r="AV72" s="1354"/>
      <c r="AW72" s="755"/>
      <c r="AX72" s="1115"/>
      <c r="AY72" s="1124"/>
      <c r="AZ72" s="1115"/>
      <c r="BA72" s="682"/>
      <c r="BB72" s="682"/>
      <c r="BC72" s="1099">
        <f t="shared" si="381"/>
        <v>0.54024305555555552</v>
      </c>
      <c r="BD72" s="1095" t="str">
        <f t="shared" si="382"/>
        <v>14</v>
      </c>
      <c r="BE72" s="1095" t="str">
        <f t="shared" si="383"/>
        <v>01</v>
      </c>
      <c r="BF72" s="1095" t="str">
        <f t="shared" si="384"/>
        <v>23</v>
      </c>
      <c r="BG72" s="1193" t="s">
        <v>6239</v>
      </c>
      <c r="BH72" s="633" t="str">
        <f t="shared" si="385"/>
        <v>14:01:23</v>
      </c>
      <c r="BI72" s="1095" t="str">
        <f t="shared" si="386"/>
        <v>14</v>
      </c>
      <c r="BJ72" s="1095" t="str">
        <f t="shared" si="387"/>
        <v>09</v>
      </c>
      <c r="BK72" s="1095" t="str">
        <f t="shared" si="388"/>
        <v>06</v>
      </c>
      <c r="BL72" s="1193" t="s">
        <v>6240</v>
      </c>
      <c r="BM72" s="633" t="str">
        <f t="shared" si="389"/>
        <v>14:09:06</v>
      </c>
      <c r="BN72" s="1097">
        <f t="shared" si="390"/>
        <v>4.4050925925925966E-2</v>
      </c>
      <c r="BO72" s="1098">
        <f t="shared" si="391"/>
        <v>5.3587962962963198E-3</v>
      </c>
      <c r="BP72" s="1097">
        <f t="shared" si="392"/>
        <v>4.9409722222222285E-2</v>
      </c>
      <c r="BQ72" s="636">
        <f t="shared" si="393"/>
        <v>18.917498686284812</v>
      </c>
      <c r="BR72" s="636">
        <f t="shared" si="394"/>
        <v>16.865776528460998</v>
      </c>
      <c r="BS72" s="1359"/>
      <c r="BT72" s="1360"/>
      <c r="BU72" s="1360"/>
      <c r="BV72" s="1360"/>
      <c r="BW72" s="1354"/>
      <c r="BX72" s="1360"/>
      <c r="BY72" s="1360"/>
      <c r="BZ72" s="1360"/>
      <c r="CA72" s="1360"/>
      <c r="CB72" s="1354"/>
      <c r="CC72" s="1360"/>
      <c r="CD72" s="1360"/>
      <c r="CE72" s="1368"/>
      <c r="CF72" s="1360"/>
      <c r="CG72" s="1115"/>
      <c r="CH72" s="1112"/>
      <c r="CI72" s="1203">
        <f t="shared" si="395"/>
        <v>0.61048611111111117</v>
      </c>
      <c r="CJ72" s="1095" t="str">
        <f t="shared" si="396"/>
        <v>15</v>
      </c>
      <c r="CK72" s="1095" t="str">
        <f t="shared" si="397"/>
        <v>19</v>
      </c>
      <c r="CL72" s="1095" t="str">
        <f t="shared" si="398"/>
        <v>34</v>
      </c>
      <c r="CM72" s="1193" t="s">
        <v>6241</v>
      </c>
      <c r="CN72" s="633" t="str">
        <f t="shared" si="399"/>
        <v>15:19:34</v>
      </c>
      <c r="CO72" s="1095" t="str">
        <f t="shared" si="400"/>
        <v>15</v>
      </c>
      <c r="CP72" s="1095" t="str">
        <f t="shared" si="401"/>
        <v>24</v>
      </c>
      <c r="CQ72" s="1095" t="str">
        <f t="shared" si="402"/>
        <v>16</v>
      </c>
      <c r="CR72" s="1193" t="s">
        <v>6242</v>
      </c>
      <c r="CS72" s="633" t="str">
        <f t="shared" si="403"/>
        <v>15:24:16</v>
      </c>
      <c r="CT72" s="639">
        <f t="shared" si="404"/>
        <v>2.8101851851851767E-2</v>
      </c>
      <c r="CU72" s="641">
        <f t="shared" si="405"/>
        <v>3.263888888888844E-3</v>
      </c>
      <c r="CV72" s="639">
        <f t="shared" si="406"/>
        <v>3.1365740740740611E-2</v>
      </c>
      <c r="CW72" s="636">
        <f t="shared" si="407"/>
        <v>22.240527182866558</v>
      </c>
      <c r="CX72" s="636">
        <f t="shared" si="408"/>
        <v>19.926199261992622</v>
      </c>
      <c r="CY72" s="643">
        <f t="shared" si="409"/>
        <v>17.624020887728459</v>
      </c>
      <c r="CZ72" s="644"/>
      <c r="DA72" s="645">
        <f t="shared" si="411"/>
        <v>0.12609953703703708</v>
      </c>
      <c r="DB72" s="645">
        <f t="shared" si="412"/>
        <v>0.14185185185185173</v>
      </c>
      <c r="DC72" s="589"/>
      <c r="DD72" s="646">
        <f t="shared" si="416"/>
        <v>60</v>
      </c>
      <c r="DE72" s="647">
        <f t="shared" si="417"/>
        <v>3.026388888888889</v>
      </c>
      <c r="DF72" s="647">
        <f t="shared" si="418"/>
        <v>3.4044444444444442</v>
      </c>
      <c r="DG72" s="595">
        <f t="shared" si="419"/>
        <v>160</v>
      </c>
      <c r="DH72" s="595">
        <f t="shared" si="420"/>
        <v>-26.633333333333333</v>
      </c>
      <c r="DI72" s="648">
        <f t="shared" si="421"/>
        <v>193.36666666666667</v>
      </c>
      <c r="DJ72" s="648">
        <f t="shared" si="422"/>
        <v>193.36666666666667</v>
      </c>
      <c r="DK72" s="648">
        <f t="shared" si="423"/>
        <v>193.36666666666667</v>
      </c>
      <c r="DL72" s="648">
        <f t="shared" si="424"/>
        <v>193.36666666666667</v>
      </c>
      <c r="DM72" s="648">
        <f t="shared" si="425"/>
        <v>193.36666666666667</v>
      </c>
      <c r="DN72" s="648">
        <f t="shared" si="426"/>
        <v>193.36666666666667</v>
      </c>
      <c r="DO72" s="648">
        <f t="shared" si="427"/>
        <v>193.36666666666667</v>
      </c>
      <c r="DP72" s="648">
        <f t="shared" si="428"/>
        <v>193.36666666666667</v>
      </c>
      <c r="DQ72" s="649">
        <f t="shared" si="429"/>
        <v>193.36666666666667</v>
      </c>
    </row>
    <row r="73" spans="1:121" s="345" customFormat="1">
      <c r="A73" s="628">
        <f t="shared" si="415"/>
        <v>10</v>
      </c>
      <c r="B73" s="629">
        <v>60</v>
      </c>
      <c r="C73" s="721">
        <v>248</v>
      </c>
      <c r="D73" s="1337" t="s">
        <v>4322</v>
      </c>
      <c r="E73" s="1337" t="s">
        <v>223</v>
      </c>
      <c r="F73" s="827"/>
      <c r="G73" s="1333"/>
      <c r="H73" s="1333"/>
      <c r="I73" s="1333"/>
      <c r="J73" s="1333"/>
      <c r="K73" s="1252"/>
      <c r="L73" s="821"/>
      <c r="M73" s="821"/>
      <c r="N73" s="821"/>
      <c r="O73" s="821"/>
      <c r="P73" s="821"/>
      <c r="Q73" s="821"/>
      <c r="R73" s="634"/>
      <c r="S73" s="634"/>
      <c r="T73" s="634"/>
      <c r="U73" s="789"/>
      <c r="V73" s="789"/>
      <c r="W73" s="1099">
        <f t="shared" si="410"/>
        <v>0.45833333333333331</v>
      </c>
      <c r="X73" s="1095" t="str">
        <f t="shared" si="368"/>
        <v>12</v>
      </c>
      <c r="Y73" s="1095" t="str">
        <f t="shared" si="369"/>
        <v>07</v>
      </c>
      <c r="Z73" s="1095" t="str">
        <f t="shared" si="370"/>
        <v>31</v>
      </c>
      <c r="AA73" s="1193" t="s">
        <v>6243</v>
      </c>
      <c r="AB73" s="683" t="str">
        <f t="shared" si="371"/>
        <v>12:07:31</v>
      </c>
      <c r="AC73" s="1095" t="str">
        <f t="shared" si="372"/>
        <v>12</v>
      </c>
      <c r="AD73" s="1095" t="str">
        <f t="shared" si="373"/>
        <v>27</v>
      </c>
      <c r="AE73" s="1095" t="str">
        <f t="shared" si="374"/>
        <v>25</v>
      </c>
      <c r="AF73" s="1193" t="s">
        <v>6593</v>
      </c>
      <c r="AG73" s="683" t="str">
        <f t="shared" si="375"/>
        <v>12:27:25</v>
      </c>
      <c r="AH73" s="1097">
        <f t="shared" si="376"/>
        <v>4.6886574074074094E-2</v>
      </c>
      <c r="AI73" s="1098">
        <f t="shared" si="377"/>
        <v>1.3819444444444384E-2</v>
      </c>
      <c r="AJ73" s="1097">
        <f t="shared" si="378"/>
        <v>6.0706018518518479E-2</v>
      </c>
      <c r="AK73" s="636">
        <f t="shared" si="379"/>
        <v>22.216736608244876</v>
      </c>
      <c r="AL73" s="636">
        <f t="shared" si="380"/>
        <v>17.159199237368924</v>
      </c>
      <c r="AM73" s="1113"/>
      <c r="AN73" s="1113"/>
      <c r="AO73" s="1113"/>
      <c r="AP73" s="1113"/>
      <c r="AQ73" s="1354"/>
      <c r="AR73" s="755"/>
      <c r="AS73" s="1113"/>
      <c r="AT73" s="1113"/>
      <c r="AU73" s="1113"/>
      <c r="AV73" s="1354"/>
      <c r="AW73" s="755"/>
      <c r="AX73" s="1115"/>
      <c r="AY73" s="1124"/>
      <c r="AZ73" s="1115"/>
      <c r="BA73" s="682"/>
      <c r="BB73" s="682"/>
      <c r="BC73" s="1099">
        <f t="shared" si="381"/>
        <v>0.53987268518518516</v>
      </c>
      <c r="BD73" s="1095" t="str">
        <f t="shared" si="382"/>
        <v>13</v>
      </c>
      <c r="BE73" s="1095" t="str">
        <f t="shared" si="383"/>
        <v>57</v>
      </c>
      <c r="BF73" s="1095" t="str">
        <f t="shared" si="384"/>
        <v>20</v>
      </c>
      <c r="BG73" s="1193" t="s">
        <v>6244</v>
      </c>
      <c r="BH73" s="633" t="str">
        <f t="shared" si="385"/>
        <v>13:57:20</v>
      </c>
      <c r="BI73" s="1095" t="str">
        <f t="shared" si="386"/>
        <v>14</v>
      </c>
      <c r="BJ73" s="1095" t="str">
        <f t="shared" si="387"/>
        <v>07</v>
      </c>
      <c r="BK73" s="1095" t="str">
        <f t="shared" si="388"/>
        <v>03</v>
      </c>
      <c r="BL73" s="1193" t="s">
        <v>6245</v>
      </c>
      <c r="BM73" s="633" t="str">
        <f t="shared" si="389"/>
        <v>14:07:03</v>
      </c>
      <c r="BN73" s="1097">
        <f t="shared" si="390"/>
        <v>4.1608796296296324E-2</v>
      </c>
      <c r="BO73" s="1098">
        <f t="shared" si="391"/>
        <v>6.7476851851852038E-3</v>
      </c>
      <c r="BP73" s="1097">
        <f t="shared" si="392"/>
        <v>4.8356481481481528E-2</v>
      </c>
      <c r="BQ73" s="636">
        <f t="shared" si="393"/>
        <v>20.027816411682895</v>
      </c>
      <c r="BR73" s="636">
        <f t="shared" si="394"/>
        <v>17.23312589755864</v>
      </c>
      <c r="BS73" s="1359"/>
      <c r="BT73" s="1360"/>
      <c r="BU73" s="1360"/>
      <c r="BV73" s="1360"/>
      <c r="BW73" s="1354"/>
      <c r="BX73" s="1360"/>
      <c r="BY73" s="1360"/>
      <c r="BZ73" s="1360"/>
      <c r="CA73" s="1360"/>
      <c r="CB73" s="1354"/>
      <c r="CC73" s="1360"/>
      <c r="CD73" s="1360"/>
      <c r="CE73" s="1368"/>
      <c r="CF73" s="1360"/>
      <c r="CG73" s="1115"/>
      <c r="CH73" s="1112"/>
      <c r="CI73" s="1203">
        <f t="shared" si="395"/>
        <v>0.60906250000000006</v>
      </c>
      <c r="CJ73" s="1095" t="str">
        <f t="shared" si="396"/>
        <v>15</v>
      </c>
      <c r="CK73" s="1095" t="str">
        <f t="shared" si="397"/>
        <v>18</v>
      </c>
      <c r="CL73" s="1095" t="str">
        <f t="shared" si="398"/>
        <v>40</v>
      </c>
      <c r="CM73" s="1193" t="s">
        <v>6246</v>
      </c>
      <c r="CN73" s="633" t="str">
        <f t="shared" si="399"/>
        <v>15:18:40</v>
      </c>
      <c r="CO73" s="1095" t="str">
        <f t="shared" si="400"/>
        <v>15</v>
      </c>
      <c r="CP73" s="1095" t="str">
        <f t="shared" si="401"/>
        <v>27</v>
      </c>
      <c r="CQ73" s="1095" t="str">
        <f t="shared" si="402"/>
        <v>05</v>
      </c>
      <c r="CR73" s="1193" t="s">
        <v>6247</v>
      </c>
      <c r="CS73" s="633" t="str">
        <f t="shared" si="403"/>
        <v>15:27:05</v>
      </c>
      <c r="CT73" s="639">
        <f t="shared" si="404"/>
        <v>2.8900462962962892E-2</v>
      </c>
      <c r="CU73" s="641">
        <f t="shared" si="405"/>
        <v>5.8449074074073959E-3</v>
      </c>
      <c r="CV73" s="639">
        <f t="shared" si="406"/>
        <v>3.4745370370370288E-2</v>
      </c>
      <c r="CW73" s="636">
        <f t="shared" si="407"/>
        <v>21.62595114136964</v>
      </c>
      <c r="CX73" s="636">
        <f t="shared" si="408"/>
        <v>17.98800799467022</v>
      </c>
      <c r="CY73" s="643">
        <f t="shared" si="409"/>
        <v>17.384305835010057</v>
      </c>
      <c r="CZ73" s="644"/>
      <c r="DA73" s="645">
        <f t="shared" si="411"/>
        <v>0.11739583333333331</v>
      </c>
      <c r="DB73" s="645">
        <f t="shared" si="412"/>
        <v>0.14380787037037029</v>
      </c>
      <c r="DC73" s="589"/>
      <c r="DD73" s="646">
        <f t="shared" si="416"/>
        <v>60</v>
      </c>
      <c r="DE73" s="647">
        <f t="shared" si="417"/>
        <v>2.8174999999999999</v>
      </c>
      <c r="DF73" s="647">
        <f t="shared" si="418"/>
        <v>3.4513888888888893</v>
      </c>
      <c r="DG73" s="595">
        <f t="shared" si="419"/>
        <v>155</v>
      </c>
      <c r="DH73" s="595">
        <f t="shared" si="420"/>
        <v>-29.45</v>
      </c>
      <c r="DI73" s="648">
        <f t="shared" si="421"/>
        <v>185.55</v>
      </c>
      <c r="DJ73" s="648">
        <f t="shared" si="422"/>
        <v>185.55</v>
      </c>
      <c r="DK73" s="648">
        <f t="shared" si="423"/>
        <v>185.55</v>
      </c>
      <c r="DL73" s="648">
        <f t="shared" si="424"/>
        <v>185.55</v>
      </c>
      <c r="DM73" s="648">
        <f t="shared" si="425"/>
        <v>185.55</v>
      </c>
      <c r="DN73" s="648">
        <f t="shared" si="426"/>
        <v>185.55</v>
      </c>
      <c r="DO73" s="648">
        <f t="shared" si="427"/>
        <v>185.55</v>
      </c>
      <c r="DP73" s="648">
        <f t="shared" si="428"/>
        <v>185.55</v>
      </c>
      <c r="DQ73" s="649">
        <f t="shared" si="429"/>
        <v>185.55</v>
      </c>
    </row>
    <row r="74" spans="1:121" s="345" customFormat="1">
      <c r="A74" s="628">
        <f t="shared" si="415"/>
        <v>11</v>
      </c>
      <c r="B74" s="629">
        <v>60</v>
      </c>
      <c r="C74" s="721">
        <v>246</v>
      </c>
      <c r="D74" s="1337" t="s">
        <v>6248</v>
      </c>
      <c r="E74" s="1337" t="s">
        <v>6249</v>
      </c>
      <c r="F74" s="827"/>
      <c r="G74" s="1333"/>
      <c r="H74" s="1333"/>
      <c r="I74" s="1333"/>
      <c r="J74" s="1333"/>
      <c r="K74" s="1252"/>
      <c r="L74" s="821"/>
      <c r="M74" s="821"/>
      <c r="N74" s="821"/>
      <c r="O74" s="821"/>
      <c r="P74" s="821"/>
      <c r="Q74" s="821"/>
      <c r="R74" s="634"/>
      <c r="S74" s="634"/>
      <c r="T74" s="634"/>
      <c r="U74" s="789"/>
      <c r="V74" s="789"/>
      <c r="W74" s="1099">
        <f t="shared" si="410"/>
        <v>0.45833333333333331</v>
      </c>
      <c r="X74" s="1095" t="str">
        <f t="shared" si="368"/>
        <v>12</v>
      </c>
      <c r="Y74" s="1095" t="str">
        <f t="shared" si="369"/>
        <v>17</v>
      </c>
      <c r="Z74" s="1095" t="str">
        <f t="shared" si="370"/>
        <v>59</v>
      </c>
      <c r="AA74" s="1193" t="s">
        <v>6250</v>
      </c>
      <c r="AB74" s="683" t="str">
        <f t="shared" si="371"/>
        <v>12:17:59</v>
      </c>
      <c r="AC74" s="1095" t="str">
        <f t="shared" si="372"/>
        <v>12</v>
      </c>
      <c r="AD74" s="1095" t="str">
        <f t="shared" si="373"/>
        <v>29</v>
      </c>
      <c r="AE74" s="1095" t="str">
        <f t="shared" si="374"/>
        <v>38</v>
      </c>
      <c r="AF74" s="1193" t="s">
        <v>6251</v>
      </c>
      <c r="AG74" s="683" t="str">
        <f t="shared" si="375"/>
        <v>12:29:38</v>
      </c>
      <c r="AH74" s="1097">
        <f t="shared" si="376"/>
        <v>5.4155092592592602E-2</v>
      </c>
      <c r="AI74" s="1098">
        <f t="shared" si="377"/>
        <v>8.0902777777778212E-3</v>
      </c>
      <c r="AJ74" s="1097">
        <f t="shared" si="378"/>
        <v>6.2245370370370423E-2</v>
      </c>
      <c r="AK74" s="636">
        <f t="shared" si="379"/>
        <v>19.234879247702505</v>
      </c>
      <c r="AL74" s="636">
        <f t="shared" si="380"/>
        <v>16.734845667534398</v>
      </c>
      <c r="AM74" s="1113"/>
      <c r="AN74" s="1113"/>
      <c r="AO74" s="1113"/>
      <c r="AP74" s="1113"/>
      <c r="AQ74" s="1354"/>
      <c r="AR74" s="755"/>
      <c r="AS74" s="1113"/>
      <c r="AT74" s="1113"/>
      <c r="AU74" s="1113"/>
      <c r="AV74" s="1354"/>
      <c r="AW74" s="755"/>
      <c r="AX74" s="1115"/>
      <c r="AY74" s="1124"/>
      <c r="AZ74" s="1115"/>
      <c r="BA74" s="682"/>
      <c r="BB74" s="682"/>
      <c r="BC74" s="1099">
        <f t="shared" si="381"/>
        <v>0.54141203703703711</v>
      </c>
      <c r="BD74" s="1095" t="str">
        <f t="shared" si="382"/>
        <v>14</v>
      </c>
      <c r="BE74" s="1095" t="str">
        <f t="shared" si="383"/>
        <v>03</v>
      </c>
      <c r="BF74" s="1095" t="str">
        <f t="shared" si="384"/>
        <v>24</v>
      </c>
      <c r="BG74" s="1193" t="s">
        <v>6252</v>
      </c>
      <c r="BH74" s="633" t="str">
        <f t="shared" si="385"/>
        <v>14:03:24</v>
      </c>
      <c r="BI74" s="1095" t="str">
        <f t="shared" si="386"/>
        <v>14</v>
      </c>
      <c r="BJ74" s="1095" t="str">
        <f t="shared" si="387"/>
        <v>14</v>
      </c>
      <c r="BK74" s="1095" t="str">
        <f t="shared" si="388"/>
        <v>11</v>
      </c>
      <c r="BL74" s="1193" t="s">
        <v>6253</v>
      </c>
      <c r="BM74" s="633" t="str">
        <f t="shared" si="389"/>
        <v>14:14:11</v>
      </c>
      <c r="BN74" s="1097">
        <f t="shared" si="390"/>
        <v>4.4282407407407298E-2</v>
      </c>
      <c r="BO74" s="1098">
        <f t="shared" si="391"/>
        <v>7.4884259259260233E-3</v>
      </c>
      <c r="BP74" s="1097">
        <f t="shared" si="392"/>
        <v>5.1770833333333321E-2</v>
      </c>
      <c r="BQ74" s="636">
        <f t="shared" si="393"/>
        <v>18.818609513852586</v>
      </c>
      <c r="BR74" s="636">
        <f t="shared" si="394"/>
        <v>16.096579476861166</v>
      </c>
      <c r="BS74" s="1359"/>
      <c r="BT74" s="1360"/>
      <c r="BU74" s="1360"/>
      <c r="BV74" s="1360"/>
      <c r="BW74" s="1354"/>
      <c r="BX74" s="1360"/>
      <c r="BY74" s="1360"/>
      <c r="BZ74" s="1360"/>
      <c r="CA74" s="1360"/>
      <c r="CB74" s="1354"/>
      <c r="CC74" s="1360"/>
      <c r="CD74" s="1360"/>
      <c r="CE74" s="1368"/>
      <c r="CF74" s="1360"/>
      <c r="CG74" s="1115"/>
      <c r="CH74" s="1112"/>
      <c r="CI74" s="1203">
        <f t="shared" si="395"/>
        <v>0.6140162037037038</v>
      </c>
      <c r="CJ74" s="1095" t="str">
        <f t="shared" si="396"/>
        <v>15</v>
      </c>
      <c r="CK74" s="1095" t="str">
        <f t="shared" si="397"/>
        <v>33</v>
      </c>
      <c r="CL74" s="1095" t="str">
        <f t="shared" si="398"/>
        <v>02</v>
      </c>
      <c r="CM74" s="1193" t="s">
        <v>6254</v>
      </c>
      <c r="CN74" s="633" t="str">
        <f t="shared" si="399"/>
        <v>15:33:02</v>
      </c>
      <c r="CO74" s="1095" t="str">
        <f t="shared" si="400"/>
        <v>15</v>
      </c>
      <c r="CP74" s="1095" t="str">
        <f t="shared" si="401"/>
        <v>41</v>
      </c>
      <c r="CQ74" s="1095" t="str">
        <f t="shared" si="402"/>
        <v>13</v>
      </c>
      <c r="CR74" s="1193" t="s">
        <v>6255</v>
      </c>
      <c r="CS74" s="633" t="str">
        <f t="shared" si="403"/>
        <v>15:41:13</v>
      </c>
      <c r="CT74" s="639">
        <f t="shared" si="404"/>
        <v>3.3923611111111085E-2</v>
      </c>
      <c r="CU74" s="641">
        <f t="shared" si="405"/>
        <v>5.6828703703702965E-3</v>
      </c>
      <c r="CV74" s="639">
        <f t="shared" si="406"/>
        <v>3.9606481481481381E-2</v>
      </c>
      <c r="CW74" s="636">
        <f t="shared" si="407"/>
        <v>18.423746161719549</v>
      </c>
      <c r="CX74" s="636">
        <f t="shared" si="408"/>
        <v>15.780245470485097</v>
      </c>
      <c r="CY74" s="643">
        <f t="shared" si="409"/>
        <v>16.273638212913433</v>
      </c>
      <c r="CZ74" s="644"/>
      <c r="DA74" s="645">
        <f t="shared" si="411"/>
        <v>0.13236111111111099</v>
      </c>
      <c r="DB74" s="645">
        <f t="shared" si="412"/>
        <v>0.15362268518518513</v>
      </c>
      <c r="DC74" s="589"/>
      <c r="DD74" s="646">
        <f t="shared" si="416"/>
        <v>60</v>
      </c>
      <c r="DE74" s="647">
        <f t="shared" si="417"/>
        <v>3.1766666666666663</v>
      </c>
      <c r="DF74" s="647">
        <f t="shared" si="418"/>
        <v>3.6869444444444448</v>
      </c>
      <c r="DG74" s="595">
        <f t="shared" si="419"/>
        <v>150</v>
      </c>
      <c r="DH74" s="595">
        <f t="shared" si="420"/>
        <v>-43.583333333333336</v>
      </c>
      <c r="DI74" s="648">
        <f t="shared" si="421"/>
        <v>166.41666666666666</v>
      </c>
      <c r="DJ74" s="648">
        <f t="shared" si="422"/>
        <v>166.41666666666666</v>
      </c>
      <c r="DK74" s="648">
        <f t="shared" si="423"/>
        <v>166.41666666666666</v>
      </c>
      <c r="DL74" s="648">
        <f t="shared" si="424"/>
        <v>166.41666666666666</v>
      </c>
      <c r="DM74" s="648">
        <f t="shared" si="425"/>
        <v>166.41666666666666</v>
      </c>
      <c r="DN74" s="648">
        <f t="shared" si="426"/>
        <v>166.41666666666666</v>
      </c>
      <c r="DO74" s="648">
        <f t="shared" si="427"/>
        <v>166.41666666666666</v>
      </c>
      <c r="DP74" s="648">
        <f t="shared" si="428"/>
        <v>166.41666666666666</v>
      </c>
      <c r="DQ74" s="649">
        <f t="shared" si="429"/>
        <v>166.41666666666666</v>
      </c>
    </row>
    <row r="75" spans="1:121" s="345" customFormat="1">
      <c r="A75" s="628">
        <f t="shared" si="415"/>
        <v>12</v>
      </c>
      <c r="B75" s="629">
        <v>60</v>
      </c>
      <c r="C75" s="721">
        <v>249</v>
      </c>
      <c r="D75" s="1337" t="s">
        <v>6256</v>
      </c>
      <c r="E75" s="1337" t="s">
        <v>6257</v>
      </c>
      <c r="F75" s="827"/>
      <c r="G75" s="1333"/>
      <c r="H75" s="1333"/>
      <c r="I75" s="1333"/>
      <c r="J75" s="1333"/>
      <c r="K75" s="1252"/>
      <c r="L75" s="821"/>
      <c r="M75" s="821"/>
      <c r="N75" s="821"/>
      <c r="O75" s="821"/>
      <c r="P75" s="821"/>
      <c r="Q75" s="821"/>
      <c r="R75" s="634"/>
      <c r="S75" s="634"/>
      <c r="T75" s="634"/>
      <c r="U75" s="789"/>
      <c r="V75" s="789"/>
      <c r="W75" s="1099">
        <f t="shared" si="410"/>
        <v>0.45833333333333331</v>
      </c>
      <c r="X75" s="1095" t="str">
        <f t="shared" si="368"/>
        <v>12</v>
      </c>
      <c r="Y75" s="1095" t="str">
        <f t="shared" si="369"/>
        <v>09</v>
      </c>
      <c r="Z75" s="1095" t="str">
        <f t="shared" si="370"/>
        <v>51</v>
      </c>
      <c r="AA75" s="1193" t="s">
        <v>6258</v>
      </c>
      <c r="AB75" s="683" t="str">
        <f t="shared" si="371"/>
        <v>12:09:51</v>
      </c>
      <c r="AC75" s="1095" t="str">
        <f t="shared" si="372"/>
        <v>12</v>
      </c>
      <c r="AD75" s="1095" t="str">
        <f t="shared" si="373"/>
        <v>26</v>
      </c>
      <c r="AE75" s="1095" t="str">
        <f t="shared" si="374"/>
        <v>42</v>
      </c>
      <c r="AF75" s="1193" t="s">
        <v>6259</v>
      </c>
      <c r="AG75" s="683" t="str">
        <f t="shared" si="375"/>
        <v>12:26:42</v>
      </c>
      <c r="AH75" s="1097">
        <f t="shared" si="376"/>
        <v>4.8506944444444422E-2</v>
      </c>
      <c r="AI75" s="1098">
        <f t="shared" si="377"/>
        <v>1.1701388888888942E-2</v>
      </c>
      <c r="AJ75" s="1097">
        <f t="shared" si="378"/>
        <v>6.0208333333333364E-2</v>
      </c>
      <c r="AK75" s="636">
        <f t="shared" si="379"/>
        <v>21.474588403722265</v>
      </c>
      <c r="AL75" s="636">
        <f t="shared" si="380"/>
        <v>17.301038062283737</v>
      </c>
      <c r="AM75" s="1113"/>
      <c r="AN75" s="1113"/>
      <c r="AO75" s="1113"/>
      <c r="AP75" s="1113"/>
      <c r="AQ75" s="1354"/>
      <c r="AR75" s="755"/>
      <c r="AS75" s="1113"/>
      <c r="AT75" s="1113"/>
      <c r="AU75" s="1113"/>
      <c r="AV75" s="1354"/>
      <c r="AW75" s="755"/>
      <c r="AX75" s="1115"/>
      <c r="AY75" s="1124"/>
      <c r="AZ75" s="1115"/>
      <c r="BA75" s="682"/>
      <c r="BB75" s="682"/>
      <c r="BC75" s="1099">
        <f t="shared" si="381"/>
        <v>0.53937500000000005</v>
      </c>
      <c r="BD75" s="1095" t="str">
        <f t="shared" si="382"/>
        <v>14</v>
      </c>
      <c r="BE75" s="1095" t="str">
        <f t="shared" si="383"/>
        <v>27</v>
      </c>
      <c r="BF75" s="1095" t="str">
        <f t="shared" si="384"/>
        <v>27</v>
      </c>
      <c r="BG75" s="1193" t="s">
        <v>6260</v>
      </c>
      <c r="BH75" s="633" t="str">
        <f t="shared" si="385"/>
        <v>14:27:27</v>
      </c>
      <c r="BI75" s="1095" t="str">
        <f t="shared" si="386"/>
        <v>14</v>
      </c>
      <c r="BJ75" s="1095" t="str">
        <f t="shared" si="387"/>
        <v>41</v>
      </c>
      <c r="BK75" s="1095" t="str">
        <f t="shared" si="388"/>
        <v>50</v>
      </c>
      <c r="BL75" s="1193" t="s">
        <v>6261</v>
      </c>
      <c r="BM75" s="633" t="str">
        <f t="shared" si="389"/>
        <v>14:41:50</v>
      </c>
      <c r="BN75" s="1097">
        <f t="shared" si="390"/>
        <v>6.3020833333333304E-2</v>
      </c>
      <c r="BO75" s="1098">
        <f t="shared" si="391"/>
        <v>9.98842592592597E-3</v>
      </c>
      <c r="BP75" s="1097">
        <f t="shared" si="392"/>
        <v>7.3009259259259274E-2</v>
      </c>
      <c r="BQ75" s="636">
        <f t="shared" si="393"/>
        <v>13.223140495867769</v>
      </c>
      <c r="BR75" s="636">
        <f t="shared" si="394"/>
        <v>11.414077362079899</v>
      </c>
      <c r="BS75" s="1359"/>
      <c r="BT75" s="1360"/>
      <c r="BU75" s="1360"/>
      <c r="BV75" s="1360"/>
      <c r="BW75" s="1354"/>
      <c r="BX75" s="1360"/>
      <c r="BY75" s="1360"/>
      <c r="BZ75" s="1360"/>
      <c r="CA75" s="1360"/>
      <c r="CB75" s="1354"/>
      <c r="CC75" s="1360"/>
      <c r="CD75" s="1360"/>
      <c r="CE75" s="1368"/>
      <c r="CF75" s="1360"/>
      <c r="CG75" s="1115"/>
      <c r="CH75" s="1112"/>
      <c r="CI75" s="1203">
        <f t="shared" si="395"/>
        <v>0.63321759259259269</v>
      </c>
      <c r="CJ75" s="1095" t="str">
        <f t="shared" si="396"/>
        <v>16</v>
      </c>
      <c r="CK75" s="1095" t="str">
        <f t="shared" si="397"/>
        <v>00</v>
      </c>
      <c r="CL75" s="1095" t="str">
        <f t="shared" si="398"/>
        <v>20</v>
      </c>
      <c r="CM75" s="1193" t="s">
        <v>6262</v>
      </c>
      <c r="CN75" s="633" t="str">
        <f t="shared" si="399"/>
        <v>16:00:20</v>
      </c>
      <c r="CO75" s="1095" t="str">
        <f t="shared" si="400"/>
        <v>16</v>
      </c>
      <c r="CP75" s="1095" t="str">
        <f t="shared" si="401"/>
        <v>08</v>
      </c>
      <c r="CQ75" s="1095" t="str">
        <f t="shared" si="402"/>
        <v>05</v>
      </c>
      <c r="CR75" s="1193" t="s">
        <v>6263</v>
      </c>
      <c r="CS75" s="633" t="str">
        <f t="shared" si="403"/>
        <v>16:08:05</v>
      </c>
      <c r="CT75" s="639">
        <f t="shared" si="404"/>
        <v>3.3680555555555491E-2</v>
      </c>
      <c r="CU75" s="641">
        <f t="shared" si="405"/>
        <v>5.3819444444443976E-3</v>
      </c>
      <c r="CV75" s="639">
        <f t="shared" si="406"/>
        <v>3.9062499999999889E-2</v>
      </c>
      <c r="CW75" s="636">
        <f t="shared" si="407"/>
        <v>18.556701030927833</v>
      </c>
      <c r="CX75" s="636">
        <f t="shared" si="408"/>
        <v>16</v>
      </c>
      <c r="CY75" s="643">
        <f t="shared" si="409"/>
        <v>14.511252939200535</v>
      </c>
      <c r="CZ75" s="644"/>
      <c r="DA75" s="645">
        <f t="shared" si="411"/>
        <v>0.14520833333333322</v>
      </c>
      <c r="DB75" s="645">
        <f t="shared" si="412"/>
        <v>0.17228009259259253</v>
      </c>
      <c r="DC75" s="589"/>
      <c r="DD75" s="646">
        <f t="shared" si="416"/>
        <v>60</v>
      </c>
      <c r="DE75" s="647">
        <f t="shared" si="417"/>
        <v>3.4849999999999999</v>
      </c>
      <c r="DF75" s="647">
        <f t="shared" si="418"/>
        <v>4.1347222222222229</v>
      </c>
      <c r="DG75" s="595">
        <f t="shared" si="419"/>
        <v>145</v>
      </c>
      <c r="DH75" s="595">
        <f t="shared" si="420"/>
        <v>-70.45</v>
      </c>
      <c r="DI75" s="648">
        <f t="shared" si="421"/>
        <v>134.55000000000001</v>
      </c>
      <c r="DJ75" s="648">
        <f t="shared" si="422"/>
        <v>134.55000000000001</v>
      </c>
      <c r="DK75" s="648">
        <f t="shared" si="423"/>
        <v>134.55000000000001</v>
      </c>
      <c r="DL75" s="648">
        <f t="shared" si="424"/>
        <v>134.55000000000001</v>
      </c>
      <c r="DM75" s="648">
        <f t="shared" si="425"/>
        <v>134.55000000000001</v>
      </c>
      <c r="DN75" s="648">
        <f t="shared" si="426"/>
        <v>134.55000000000001</v>
      </c>
      <c r="DO75" s="648">
        <f t="shared" si="427"/>
        <v>134.55000000000001</v>
      </c>
      <c r="DP75" s="648">
        <f t="shared" si="428"/>
        <v>134.55000000000001</v>
      </c>
      <c r="DQ75" s="649">
        <f t="shared" si="429"/>
        <v>134.55000000000001</v>
      </c>
    </row>
    <row r="76" spans="1:121" s="345" customFormat="1">
      <c r="A76" s="628">
        <f t="shared" si="415"/>
        <v>13</v>
      </c>
      <c r="B76" s="629">
        <v>60</v>
      </c>
      <c r="C76" s="721">
        <v>253</v>
      </c>
      <c r="D76" s="1337" t="s">
        <v>4275</v>
      </c>
      <c r="E76" s="1337" t="s">
        <v>6264</v>
      </c>
      <c r="F76" s="827"/>
      <c r="G76" s="1333"/>
      <c r="H76" s="1333"/>
      <c r="I76" s="1333"/>
      <c r="J76" s="1333"/>
      <c r="K76" s="1252"/>
      <c r="L76" s="821"/>
      <c r="M76" s="821"/>
      <c r="N76" s="821"/>
      <c r="O76" s="821"/>
      <c r="P76" s="821"/>
      <c r="Q76" s="821"/>
      <c r="R76" s="634"/>
      <c r="S76" s="634"/>
      <c r="T76" s="634"/>
      <c r="U76" s="789"/>
      <c r="V76" s="789"/>
      <c r="W76" s="1099">
        <f t="shared" si="410"/>
        <v>0.45833333333333331</v>
      </c>
      <c r="X76" s="1095" t="str">
        <f t="shared" si="368"/>
        <v>12</v>
      </c>
      <c r="Y76" s="1095" t="str">
        <f t="shared" si="369"/>
        <v>55</v>
      </c>
      <c r="Z76" s="1095" t="str">
        <f t="shared" si="370"/>
        <v>50</v>
      </c>
      <c r="AA76" s="1193" t="s">
        <v>6265</v>
      </c>
      <c r="AB76" s="683" t="str">
        <f t="shared" si="371"/>
        <v>12:55:50</v>
      </c>
      <c r="AC76" s="1095" t="str">
        <f t="shared" si="372"/>
        <v>13</v>
      </c>
      <c r="AD76" s="1095" t="str">
        <f t="shared" si="373"/>
        <v>01</v>
      </c>
      <c r="AE76" s="1095" t="str">
        <f t="shared" si="374"/>
        <v>54</v>
      </c>
      <c r="AF76" s="1193" t="s">
        <v>6266</v>
      </c>
      <c r="AG76" s="683" t="str">
        <f t="shared" si="375"/>
        <v>13:01:54</v>
      </c>
      <c r="AH76" s="1097">
        <f t="shared" si="376"/>
        <v>8.0439814814814825E-2</v>
      </c>
      <c r="AI76" s="1098">
        <f t="shared" si="377"/>
        <v>4.2129629629629184E-3</v>
      </c>
      <c r="AJ76" s="1097">
        <f t="shared" si="378"/>
        <v>8.4652777777777743E-2</v>
      </c>
      <c r="AK76" s="636">
        <f t="shared" si="379"/>
        <v>12.949640287769785</v>
      </c>
      <c r="AL76" s="636">
        <f t="shared" si="380"/>
        <v>12.305168170631665</v>
      </c>
      <c r="AM76" s="1113"/>
      <c r="AN76" s="1113"/>
      <c r="AO76" s="1113"/>
      <c r="AP76" s="1113"/>
      <c r="AQ76" s="1354"/>
      <c r="AR76" s="755"/>
      <c r="AS76" s="1113"/>
      <c r="AT76" s="1113"/>
      <c r="AU76" s="1113"/>
      <c r="AV76" s="1354"/>
      <c r="AW76" s="755"/>
      <c r="AX76" s="1115"/>
      <c r="AY76" s="1124"/>
      <c r="AZ76" s="1115"/>
      <c r="BA76" s="682"/>
      <c r="BB76" s="682"/>
      <c r="BC76" s="1099">
        <f t="shared" si="381"/>
        <v>0.56381944444444443</v>
      </c>
      <c r="BD76" s="1095" t="str">
        <f t="shared" si="382"/>
        <v>14</v>
      </c>
      <c r="BE76" s="1095" t="str">
        <f t="shared" si="383"/>
        <v>57</v>
      </c>
      <c r="BF76" s="1095" t="str">
        <f t="shared" si="384"/>
        <v>02</v>
      </c>
      <c r="BG76" s="1193" t="s">
        <v>6267</v>
      </c>
      <c r="BH76" s="633" t="str">
        <f t="shared" si="385"/>
        <v>14:57:02</v>
      </c>
      <c r="BI76" s="1095" t="str">
        <f t="shared" si="386"/>
        <v>15</v>
      </c>
      <c r="BJ76" s="1095" t="str">
        <f t="shared" si="387"/>
        <v>04</v>
      </c>
      <c r="BK76" s="1095" t="str">
        <f t="shared" si="388"/>
        <v>33</v>
      </c>
      <c r="BL76" s="1193" t="s">
        <v>6268</v>
      </c>
      <c r="BM76" s="633" t="str">
        <f t="shared" si="389"/>
        <v>15:04:33</v>
      </c>
      <c r="BN76" s="1097">
        <f t="shared" si="390"/>
        <v>5.9120370370370323E-2</v>
      </c>
      <c r="BO76" s="1098">
        <f t="shared" si="391"/>
        <v>5.2199074074075202E-3</v>
      </c>
      <c r="BP76" s="1097">
        <f t="shared" si="392"/>
        <v>6.4340277777777843E-2</v>
      </c>
      <c r="BQ76" s="636">
        <f t="shared" si="393"/>
        <v>14.095536413469068</v>
      </c>
      <c r="BR76" s="636">
        <f t="shared" si="394"/>
        <v>12.951969778737185</v>
      </c>
      <c r="BS76" s="1359"/>
      <c r="BT76" s="1360"/>
      <c r="BU76" s="1360"/>
      <c r="BV76" s="1360"/>
      <c r="BW76" s="1354"/>
      <c r="BX76" s="1360"/>
      <c r="BY76" s="1360"/>
      <c r="BZ76" s="1360"/>
      <c r="CA76" s="1360"/>
      <c r="CB76" s="1354"/>
      <c r="CC76" s="1360"/>
      <c r="CD76" s="1360"/>
      <c r="CE76" s="1368"/>
      <c r="CF76" s="1360"/>
      <c r="CG76" s="1115"/>
      <c r="CH76" s="1112"/>
      <c r="CI76" s="1203">
        <f t="shared" si="395"/>
        <v>0.64899305555555564</v>
      </c>
      <c r="CJ76" s="1095" t="str">
        <f t="shared" si="396"/>
        <v>16</v>
      </c>
      <c r="CK76" s="1095" t="str">
        <f t="shared" si="397"/>
        <v>25</v>
      </c>
      <c r="CL76" s="1095" t="str">
        <f t="shared" si="398"/>
        <v>30</v>
      </c>
      <c r="CM76" s="1193" t="s">
        <v>6269</v>
      </c>
      <c r="CN76" s="633" t="str">
        <f t="shared" si="399"/>
        <v>16:25:30</v>
      </c>
      <c r="CO76" s="1095" t="str">
        <f t="shared" si="400"/>
        <v>16</v>
      </c>
      <c r="CP76" s="1095" t="str">
        <f t="shared" si="401"/>
        <v>31</v>
      </c>
      <c r="CQ76" s="1095" t="str">
        <f t="shared" si="402"/>
        <v>40</v>
      </c>
      <c r="CR76" s="1193" t="s">
        <v>6270</v>
      </c>
      <c r="CS76" s="633" t="str">
        <f t="shared" si="403"/>
        <v>16:31:40</v>
      </c>
      <c r="CT76" s="639">
        <f t="shared" si="404"/>
        <v>3.5381944444444424E-2</v>
      </c>
      <c r="CU76" s="641">
        <f t="shared" si="405"/>
        <v>4.2824074074073737E-3</v>
      </c>
      <c r="CV76" s="639">
        <f t="shared" si="406"/>
        <v>3.9664351851851798E-2</v>
      </c>
      <c r="CW76" s="636">
        <f t="shared" si="407"/>
        <v>17.664376840039253</v>
      </c>
      <c r="CX76" s="636">
        <f t="shared" si="408"/>
        <v>15.757222060110886</v>
      </c>
      <c r="CY76" s="643">
        <f t="shared" si="409"/>
        <v>13.251533742331288</v>
      </c>
      <c r="CZ76" s="644"/>
      <c r="DA76" s="645">
        <f t="shared" si="411"/>
        <v>0.17494212962962957</v>
      </c>
      <c r="DB76" s="645">
        <f t="shared" si="412"/>
        <v>0.18865740740740738</v>
      </c>
      <c r="DC76" s="589"/>
      <c r="DD76" s="646">
        <f t="shared" si="416"/>
        <v>60</v>
      </c>
      <c r="DE76" s="647">
        <f t="shared" si="417"/>
        <v>4.1986111111111111</v>
      </c>
      <c r="DF76" s="647">
        <f t="shared" si="418"/>
        <v>4.5277777777777777</v>
      </c>
      <c r="DG76" s="595">
        <f t="shared" si="419"/>
        <v>140</v>
      </c>
      <c r="DH76" s="595">
        <f t="shared" si="420"/>
        <v>-94.033333333333331</v>
      </c>
      <c r="DI76" s="648">
        <f t="shared" si="421"/>
        <v>105.96666666666667</v>
      </c>
      <c r="DJ76" s="648">
        <f t="shared" si="422"/>
        <v>105.96666666666667</v>
      </c>
      <c r="DK76" s="648">
        <f t="shared" si="423"/>
        <v>105.96666666666667</v>
      </c>
      <c r="DL76" s="648">
        <f t="shared" si="424"/>
        <v>105.96666666666667</v>
      </c>
      <c r="DM76" s="648">
        <f t="shared" si="425"/>
        <v>105.96666666666667</v>
      </c>
      <c r="DN76" s="648">
        <f t="shared" si="426"/>
        <v>105.96666666666667</v>
      </c>
      <c r="DO76" s="648">
        <f t="shared" si="427"/>
        <v>105.96666666666667</v>
      </c>
      <c r="DP76" s="648">
        <f t="shared" si="428"/>
        <v>105.96666666666667</v>
      </c>
      <c r="DQ76" s="649">
        <f t="shared" si="429"/>
        <v>105.96666666666667</v>
      </c>
    </row>
    <row r="77" spans="1:121" s="345" customFormat="1">
      <c r="A77" s="628">
        <f t="shared" si="415"/>
        <v>14</v>
      </c>
      <c r="B77" s="629">
        <v>60</v>
      </c>
      <c r="C77" s="721">
        <v>266</v>
      </c>
      <c r="D77" s="1337" t="s">
        <v>4315</v>
      </c>
      <c r="E77" s="1337" t="s">
        <v>337</v>
      </c>
      <c r="F77" s="827"/>
      <c r="G77" s="1333"/>
      <c r="H77" s="1333"/>
      <c r="I77" s="1333"/>
      <c r="J77" s="1333"/>
      <c r="K77" s="1252"/>
      <c r="L77" s="821"/>
      <c r="M77" s="821"/>
      <c r="N77" s="821"/>
      <c r="O77" s="821"/>
      <c r="P77" s="821"/>
      <c r="Q77" s="821"/>
      <c r="R77" s="634"/>
      <c r="S77" s="634"/>
      <c r="T77" s="634"/>
      <c r="U77" s="789"/>
      <c r="V77" s="789"/>
      <c r="W77" s="1099">
        <f t="shared" si="410"/>
        <v>0.45833333333333331</v>
      </c>
      <c r="X77" s="1095" t="str">
        <f t="shared" si="368"/>
        <v>12</v>
      </c>
      <c r="Y77" s="1095" t="str">
        <f t="shared" si="369"/>
        <v>38</v>
      </c>
      <c r="Z77" s="1095" t="str">
        <f t="shared" si="370"/>
        <v>43</v>
      </c>
      <c r="AA77" s="1193" t="s">
        <v>6271</v>
      </c>
      <c r="AB77" s="683" t="str">
        <f t="shared" si="371"/>
        <v>12:38:43</v>
      </c>
      <c r="AC77" s="1095" t="str">
        <f t="shared" si="372"/>
        <v>12</v>
      </c>
      <c r="AD77" s="1095" t="str">
        <f t="shared" si="373"/>
        <v>41</v>
      </c>
      <c r="AE77" s="1095" t="str">
        <f t="shared" si="374"/>
        <v>27</v>
      </c>
      <c r="AF77" s="1193" t="s">
        <v>6272</v>
      </c>
      <c r="AG77" s="683" t="str">
        <f t="shared" si="375"/>
        <v>12:41:27</v>
      </c>
      <c r="AH77" s="1097">
        <f t="shared" si="376"/>
        <v>6.8553240740740817E-2</v>
      </c>
      <c r="AI77" s="1098">
        <f t="shared" si="377"/>
        <v>1.8981481481481488E-3</v>
      </c>
      <c r="AJ77" s="1097">
        <f t="shared" si="378"/>
        <v>7.0451388888888966E-2</v>
      </c>
      <c r="AK77" s="636">
        <f t="shared" si="379"/>
        <v>15.195002532500421</v>
      </c>
      <c r="AL77" s="636">
        <f t="shared" si="380"/>
        <v>14.785608674223754</v>
      </c>
      <c r="AM77" s="1113"/>
      <c r="AN77" s="1113"/>
      <c r="AO77" s="1113"/>
      <c r="AP77" s="1113"/>
      <c r="AQ77" s="1354"/>
      <c r="AR77" s="755"/>
      <c r="AS77" s="1113"/>
      <c r="AT77" s="1113"/>
      <c r="AU77" s="1113"/>
      <c r="AV77" s="1354"/>
      <c r="AW77" s="755"/>
      <c r="AX77" s="1115"/>
      <c r="AY77" s="1124"/>
      <c r="AZ77" s="1115"/>
      <c r="BA77" s="682"/>
      <c r="BB77" s="682"/>
      <c r="BC77" s="1099">
        <f t="shared" si="381"/>
        <v>0.54961805555555565</v>
      </c>
      <c r="BD77" s="1095" t="str">
        <f t="shared" si="382"/>
        <v>15</v>
      </c>
      <c r="BE77" s="1095" t="str">
        <f t="shared" si="383"/>
        <v>01</v>
      </c>
      <c r="BF77" s="1095" t="str">
        <f t="shared" si="384"/>
        <v>59</v>
      </c>
      <c r="BG77" s="1193" t="s">
        <v>6273</v>
      </c>
      <c r="BH77" s="633" t="str">
        <f t="shared" si="385"/>
        <v>15:01:59</v>
      </c>
      <c r="BI77" s="1095" t="str">
        <f t="shared" si="386"/>
        <v>15</v>
      </c>
      <c r="BJ77" s="1095" t="str">
        <f t="shared" si="387"/>
        <v>06</v>
      </c>
      <c r="BK77" s="1095" t="str">
        <f t="shared" si="388"/>
        <v>32</v>
      </c>
      <c r="BL77" s="1193" t="s">
        <v>6274</v>
      </c>
      <c r="BM77" s="633" t="str">
        <f t="shared" si="389"/>
        <v>15:06:32</v>
      </c>
      <c r="BN77" s="1097">
        <f t="shared" si="390"/>
        <v>7.6759259259259194E-2</v>
      </c>
      <c r="BO77" s="1098">
        <f t="shared" si="391"/>
        <v>3.159722222222161E-3</v>
      </c>
      <c r="BP77" s="1097">
        <f t="shared" si="392"/>
        <v>7.9918981481481355E-2</v>
      </c>
      <c r="BQ77" s="636">
        <f t="shared" si="393"/>
        <v>10.856453558504221</v>
      </c>
      <c r="BR77" s="636">
        <f t="shared" si="394"/>
        <v>10.427226647356989</v>
      </c>
      <c r="BS77" s="1359"/>
      <c r="BT77" s="1360"/>
      <c r="BU77" s="1360"/>
      <c r="BV77" s="1360"/>
      <c r="BW77" s="1354"/>
      <c r="BX77" s="1360"/>
      <c r="BY77" s="1360"/>
      <c r="BZ77" s="1360"/>
      <c r="CA77" s="1360"/>
      <c r="CB77" s="1354"/>
      <c r="CC77" s="1360"/>
      <c r="CD77" s="1360"/>
      <c r="CE77" s="1368"/>
      <c r="CF77" s="1360"/>
      <c r="CG77" s="1115"/>
      <c r="CH77" s="1112"/>
      <c r="CI77" s="1203">
        <f t="shared" si="395"/>
        <v>0.65037037037037038</v>
      </c>
      <c r="CJ77" s="1095" t="str">
        <f t="shared" si="396"/>
        <v>16</v>
      </c>
      <c r="CK77" s="1095" t="str">
        <f t="shared" si="397"/>
        <v>27</v>
      </c>
      <c r="CL77" s="1095" t="str">
        <f t="shared" si="398"/>
        <v>05</v>
      </c>
      <c r="CM77" s="1193" t="s">
        <v>6275</v>
      </c>
      <c r="CN77" s="633" t="str">
        <f t="shared" si="399"/>
        <v>16:27:05</v>
      </c>
      <c r="CO77" s="1095" t="str">
        <f t="shared" si="400"/>
        <v>16</v>
      </c>
      <c r="CP77" s="1095" t="str">
        <f t="shared" si="401"/>
        <v>31</v>
      </c>
      <c r="CQ77" s="1095" t="str">
        <f t="shared" si="402"/>
        <v>59</v>
      </c>
      <c r="CR77" s="1193" t="s">
        <v>6276</v>
      </c>
      <c r="CS77" s="633" t="str">
        <f t="shared" si="403"/>
        <v>16:31:59</v>
      </c>
      <c r="CT77" s="639">
        <f t="shared" si="404"/>
        <v>3.5104166666666714E-2</v>
      </c>
      <c r="CU77" s="641">
        <f t="shared" si="405"/>
        <v>3.4027777777777546E-3</v>
      </c>
      <c r="CV77" s="639">
        <f t="shared" si="406"/>
        <v>3.8506944444444469E-2</v>
      </c>
      <c r="CW77" s="636">
        <f t="shared" si="407"/>
        <v>17.804154302670621</v>
      </c>
      <c r="CX77" s="636">
        <f t="shared" si="408"/>
        <v>16.230838593327324</v>
      </c>
      <c r="CY77" s="643">
        <f t="shared" si="409"/>
        <v>13.236105153502054</v>
      </c>
      <c r="CZ77" s="644"/>
      <c r="DA77" s="645">
        <f t="shared" si="411"/>
        <v>0.18041666666666673</v>
      </c>
      <c r="DB77" s="645">
        <f t="shared" si="412"/>
        <v>0.18887731481481479</v>
      </c>
      <c r="DC77" s="589"/>
      <c r="DD77" s="646">
        <f t="shared" si="416"/>
        <v>60</v>
      </c>
      <c r="DE77" s="647">
        <f t="shared" si="417"/>
        <v>4.33</v>
      </c>
      <c r="DF77" s="647">
        <f t="shared" si="418"/>
        <v>4.5330555555555554</v>
      </c>
      <c r="DG77" s="595">
        <f t="shared" si="419"/>
        <v>135</v>
      </c>
      <c r="DH77" s="595">
        <f t="shared" si="420"/>
        <v>-94.35</v>
      </c>
      <c r="DI77" s="648">
        <f t="shared" si="421"/>
        <v>100.65</v>
      </c>
      <c r="DJ77" s="648">
        <f t="shared" si="422"/>
        <v>100.65</v>
      </c>
      <c r="DK77" s="648">
        <f t="shared" si="423"/>
        <v>100.65</v>
      </c>
      <c r="DL77" s="648">
        <f t="shared" si="424"/>
        <v>100.65</v>
      </c>
      <c r="DM77" s="648">
        <f t="shared" si="425"/>
        <v>100.65</v>
      </c>
      <c r="DN77" s="648">
        <f t="shared" si="426"/>
        <v>100.65</v>
      </c>
      <c r="DO77" s="648">
        <f t="shared" si="427"/>
        <v>100.65</v>
      </c>
      <c r="DP77" s="648">
        <f t="shared" si="428"/>
        <v>100.65</v>
      </c>
      <c r="DQ77" s="649">
        <f t="shared" si="429"/>
        <v>100.65</v>
      </c>
    </row>
    <row r="78" spans="1:121" s="345" customFormat="1">
      <c r="A78" s="628">
        <f t="shared" si="415"/>
        <v>15</v>
      </c>
      <c r="B78" s="629">
        <v>60</v>
      </c>
      <c r="C78" s="721">
        <v>233</v>
      </c>
      <c r="D78" s="1337" t="s">
        <v>79</v>
      </c>
      <c r="E78" s="1337" t="s">
        <v>6277</v>
      </c>
      <c r="F78" s="827"/>
      <c r="G78" s="1333"/>
      <c r="H78" s="1333"/>
      <c r="I78" s="1333"/>
      <c r="J78" s="1333"/>
      <c r="K78" s="1252"/>
      <c r="L78" s="821"/>
      <c r="M78" s="821"/>
      <c r="N78" s="821"/>
      <c r="O78" s="821"/>
      <c r="P78" s="821"/>
      <c r="Q78" s="821"/>
      <c r="R78" s="634"/>
      <c r="S78" s="634"/>
      <c r="T78" s="634"/>
      <c r="U78" s="789"/>
      <c r="V78" s="789"/>
      <c r="W78" s="1099">
        <f t="shared" si="410"/>
        <v>0.45833333333333331</v>
      </c>
      <c r="X78" s="1095" t="str">
        <f t="shared" si="368"/>
        <v>12</v>
      </c>
      <c r="Y78" s="1095" t="str">
        <f t="shared" si="369"/>
        <v>58</v>
      </c>
      <c r="Z78" s="1095" t="str">
        <f t="shared" si="370"/>
        <v>50</v>
      </c>
      <c r="AA78" s="1193" t="s">
        <v>6278</v>
      </c>
      <c r="AB78" s="683" t="str">
        <f t="shared" si="371"/>
        <v>12:58:50</v>
      </c>
      <c r="AC78" s="1095" t="str">
        <f t="shared" si="372"/>
        <v>13</v>
      </c>
      <c r="AD78" s="1095" t="str">
        <f t="shared" si="373"/>
        <v>03</v>
      </c>
      <c r="AE78" s="1095" t="str">
        <f t="shared" si="374"/>
        <v>14</v>
      </c>
      <c r="AF78" s="1193" t="s">
        <v>6279</v>
      </c>
      <c r="AG78" s="683" t="str">
        <f t="shared" si="375"/>
        <v>13:03:14</v>
      </c>
      <c r="AH78" s="1097">
        <f t="shared" si="376"/>
        <v>8.2523148148148151E-2</v>
      </c>
      <c r="AI78" s="1098">
        <f t="shared" si="377"/>
        <v>3.0555555555555891E-3</v>
      </c>
      <c r="AJ78" s="1097">
        <f t="shared" si="378"/>
        <v>8.557870370370374E-2</v>
      </c>
      <c r="AK78" s="636">
        <f t="shared" si="379"/>
        <v>12.622720897615707</v>
      </c>
      <c r="AL78" s="636">
        <f t="shared" si="380"/>
        <v>12.172031376791994</v>
      </c>
      <c r="AM78" s="1113"/>
      <c r="AN78" s="1113"/>
      <c r="AO78" s="1113"/>
      <c r="AP78" s="1113"/>
      <c r="AQ78" s="1354"/>
      <c r="AR78" s="755"/>
      <c r="AS78" s="1113"/>
      <c r="AT78" s="1113"/>
      <c r="AU78" s="1113"/>
      <c r="AV78" s="1354"/>
      <c r="AW78" s="755"/>
      <c r="AX78" s="1115"/>
      <c r="AY78" s="1124"/>
      <c r="AZ78" s="1115"/>
      <c r="BA78" s="682"/>
      <c r="BB78" s="682"/>
      <c r="BC78" s="1099">
        <f t="shared" si="381"/>
        <v>0.56474537037037043</v>
      </c>
      <c r="BD78" s="1095" t="str">
        <f t="shared" si="382"/>
        <v>15</v>
      </c>
      <c r="BE78" s="1095" t="str">
        <f t="shared" si="383"/>
        <v>04</v>
      </c>
      <c r="BF78" s="1095" t="str">
        <f t="shared" si="384"/>
        <v>17</v>
      </c>
      <c r="BG78" s="1193" t="s">
        <v>6280</v>
      </c>
      <c r="BH78" s="633" t="str">
        <f t="shared" si="385"/>
        <v>15:04:17</v>
      </c>
      <c r="BI78" s="1095" t="str">
        <f t="shared" si="386"/>
        <v>15</v>
      </c>
      <c r="BJ78" s="1095" t="str">
        <f t="shared" si="387"/>
        <v>07</v>
      </c>
      <c r="BK78" s="1095" t="str">
        <f t="shared" si="388"/>
        <v>57</v>
      </c>
      <c r="BL78" s="1193" t="s">
        <v>6281</v>
      </c>
      <c r="BM78" s="633" t="str">
        <f t="shared" si="389"/>
        <v>15:07:57</v>
      </c>
      <c r="BN78" s="1097">
        <f t="shared" si="390"/>
        <v>6.3229166666666559E-2</v>
      </c>
      <c r="BO78" s="1098">
        <f t="shared" si="391"/>
        <v>2.5462962962963243E-3</v>
      </c>
      <c r="BP78" s="1097">
        <f t="shared" si="392"/>
        <v>6.5775462962962883E-2</v>
      </c>
      <c r="BQ78" s="636">
        <f t="shared" si="393"/>
        <v>13.179571663920925</v>
      </c>
      <c r="BR78" s="636">
        <f t="shared" si="394"/>
        <v>12.669364772127397</v>
      </c>
      <c r="BS78" s="1359"/>
      <c r="BT78" s="1360"/>
      <c r="BU78" s="1360"/>
      <c r="BV78" s="1360"/>
      <c r="BW78" s="1354"/>
      <c r="BX78" s="1360"/>
      <c r="BY78" s="1360"/>
      <c r="BZ78" s="1360"/>
      <c r="CA78" s="1360"/>
      <c r="CB78" s="1354"/>
      <c r="CC78" s="1360"/>
      <c r="CD78" s="1360"/>
      <c r="CE78" s="1368"/>
      <c r="CF78" s="1360"/>
      <c r="CG78" s="1115"/>
      <c r="CH78" s="1112"/>
      <c r="CI78" s="1203">
        <f t="shared" si="395"/>
        <v>0.65135416666666668</v>
      </c>
      <c r="CJ78" s="1095" t="str">
        <f t="shared" si="396"/>
        <v>16</v>
      </c>
      <c r="CK78" s="1095" t="str">
        <f t="shared" si="397"/>
        <v>57</v>
      </c>
      <c r="CL78" s="1095" t="str">
        <f t="shared" si="398"/>
        <v>04</v>
      </c>
      <c r="CM78" s="1193" t="s">
        <v>6282</v>
      </c>
      <c r="CN78" s="633" t="str">
        <f t="shared" si="399"/>
        <v>16:57:04</v>
      </c>
      <c r="CO78" s="1095" t="str">
        <f t="shared" si="400"/>
        <v>16</v>
      </c>
      <c r="CP78" s="1095" t="str">
        <f t="shared" si="401"/>
        <v>59</v>
      </c>
      <c r="CQ78" s="1095" t="str">
        <f t="shared" si="402"/>
        <v>47</v>
      </c>
      <c r="CR78" s="1193" t="s">
        <v>6283</v>
      </c>
      <c r="CS78" s="633" t="str">
        <f t="shared" si="403"/>
        <v>16:59:47</v>
      </c>
      <c r="CT78" s="639">
        <f t="shared" si="404"/>
        <v>5.4942129629629632E-2</v>
      </c>
      <c r="CU78" s="641">
        <f t="shared" si="405"/>
        <v>1.8865740740739989E-3</v>
      </c>
      <c r="CV78" s="639">
        <f t="shared" si="406"/>
        <v>5.6828703703703631E-2</v>
      </c>
      <c r="CW78" s="636">
        <f t="shared" si="407"/>
        <v>11.37560564567095</v>
      </c>
      <c r="CX78" s="636">
        <f t="shared" si="408"/>
        <v>10.997963340122199</v>
      </c>
      <c r="CY78" s="643">
        <f t="shared" si="409"/>
        <v>12.008672930449768</v>
      </c>
      <c r="CZ78" s="644"/>
      <c r="DA78" s="645">
        <f t="shared" si="411"/>
        <v>0.20069444444444434</v>
      </c>
      <c r="DB78" s="645">
        <f t="shared" si="412"/>
        <v>0.20818287037037025</v>
      </c>
      <c r="DC78" s="589"/>
      <c r="DD78" s="646">
        <f t="shared" si="416"/>
        <v>60</v>
      </c>
      <c r="DE78" s="647">
        <f t="shared" si="417"/>
        <v>4.8166666666666664</v>
      </c>
      <c r="DF78" s="647">
        <f t="shared" si="418"/>
        <v>4.9963888888888892</v>
      </c>
      <c r="DG78" s="595">
        <f t="shared" si="419"/>
        <v>130</v>
      </c>
      <c r="DH78" s="595">
        <f t="shared" si="420"/>
        <v>-122.15</v>
      </c>
      <c r="DI78" s="648">
        <f t="shared" si="421"/>
        <v>67.849999999999994</v>
      </c>
      <c r="DJ78" s="648">
        <f t="shared" si="422"/>
        <v>67.849999999999994</v>
      </c>
      <c r="DK78" s="648">
        <f t="shared" si="423"/>
        <v>67.849999999999994</v>
      </c>
      <c r="DL78" s="648">
        <f t="shared" si="424"/>
        <v>67.849999999999994</v>
      </c>
      <c r="DM78" s="648">
        <f t="shared" si="425"/>
        <v>67.849999999999994</v>
      </c>
      <c r="DN78" s="648">
        <f t="shared" si="426"/>
        <v>67.849999999999994</v>
      </c>
      <c r="DO78" s="648">
        <f t="shared" si="427"/>
        <v>67.849999999999994</v>
      </c>
      <c r="DP78" s="648">
        <f t="shared" si="428"/>
        <v>67.849999999999994</v>
      </c>
      <c r="DQ78" s="649">
        <f t="shared" si="429"/>
        <v>67.849999999999994</v>
      </c>
    </row>
    <row r="79" spans="1:121" s="370" customFormat="1">
      <c r="A79" s="691">
        <f t="shared" si="415"/>
        <v>16</v>
      </c>
      <c r="B79" s="692">
        <v>60</v>
      </c>
      <c r="C79" s="766">
        <v>236</v>
      </c>
      <c r="D79" s="1149" t="s">
        <v>6285</v>
      </c>
      <c r="E79" s="1149" t="s">
        <v>6286</v>
      </c>
      <c r="F79" s="843" t="s">
        <v>123</v>
      </c>
      <c r="G79" s="768"/>
      <c r="H79" s="768"/>
      <c r="I79" s="768"/>
      <c r="J79" s="768"/>
      <c r="K79" s="1491"/>
      <c r="L79" s="844"/>
      <c r="M79" s="844"/>
      <c r="N79" s="844"/>
      <c r="O79" s="844"/>
      <c r="P79" s="844"/>
      <c r="Q79" s="844"/>
      <c r="R79" s="641"/>
      <c r="S79" s="641"/>
      <c r="T79" s="641"/>
      <c r="U79" s="793"/>
      <c r="V79" s="793"/>
      <c r="W79" s="1121">
        <f t="shared" ref="W79:W88" si="430">W78</f>
        <v>0.45833333333333331</v>
      </c>
      <c r="X79" s="1140" t="str">
        <f t="shared" ref="X79:X88" si="431">LEFT(AA79,2)</f>
        <v>12</v>
      </c>
      <c r="Y79" s="1140" t="str">
        <f t="shared" ref="Y79:Y88" si="432">MID(AA79,3,2)</f>
        <v>17</v>
      </c>
      <c r="Z79" s="1140" t="str">
        <f t="shared" ref="Z79:Z88" si="433">RIGHT(AA79,2)</f>
        <v>29</v>
      </c>
      <c r="AA79" s="1193" t="s">
        <v>6287</v>
      </c>
      <c r="AB79" s="704" t="str">
        <f t="shared" ref="AB79:AB88" si="434">CONCATENATE(X79&amp;":"&amp;Y79&amp;":"&amp;Z79)</f>
        <v>12:17:29</v>
      </c>
      <c r="AC79" s="1140" t="str">
        <f t="shared" ref="AC79:AC88" si="435">LEFT(AF79,2)</f>
        <v>12</v>
      </c>
      <c r="AD79" s="1140" t="str">
        <f t="shared" ref="AD79:AD88" si="436">MID(AF79,3,2)</f>
        <v>42</v>
      </c>
      <c r="AE79" s="1140" t="str">
        <f t="shared" ref="AE79:AE88" si="437">RIGHT(AF79,2)</f>
        <v>50</v>
      </c>
      <c r="AF79" s="1193" t="s">
        <v>6288</v>
      </c>
      <c r="AG79" s="704" t="str">
        <f t="shared" ref="AG79:AG88" si="438">CONCATENATE(AC79&amp;":"&amp;AD79&amp;":"&amp;AE79)</f>
        <v>12:42:50</v>
      </c>
      <c r="AH79" s="1098">
        <f t="shared" ref="AH79:AH88" si="439">AB79-W79</f>
        <v>5.3807870370370436E-2</v>
      </c>
      <c r="AI79" s="1098">
        <f t="shared" ref="AI79:AI88" si="440">AG79-AB79</f>
        <v>1.7604166666666643E-2</v>
      </c>
      <c r="AJ79" s="1098">
        <f t="shared" ref="AJ79:AJ88" si="441">AG79-AB79+AH79</f>
        <v>7.1412037037037079E-2</v>
      </c>
      <c r="AK79" s="701">
        <f t="shared" ref="AK79:AK88" si="442">$W$3/(MINUTE(AH79)/60+HOUR(AH79)+SECOND(AH79)/3600)</f>
        <v>19.359001935900196</v>
      </c>
      <c r="AL79" s="701">
        <f t="shared" ref="AL79:AL88" si="443">$W$3/(MINUTE(AJ79)/60+HOUR(AJ79)+SECOND(AJ79)/3600)</f>
        <v>14.586709886547812</v>
      </c>
      <c r="AM79" s="1118"/>
      <c r="AN79" s="1118"/>
      <c r="AO79" s="1118"/>
      <c r="AP79" s="1118"/>
      <c r="AQ79" s="1489"/>
      <c r="AR79" s="771"/>
      <c r="AS79" s="1118"/>
      <c r="AT79" s="1118"/>
      <c r="AU79" s="1118"/>
      <c r="AV79" s="1489"/>
      <c r="AW79" s="771"/>
      <c r="AX79" s="1122"/>
      <c r="AY79" s="1124"/>
      <c r="AZ79" s="1122"/>
      <c r="BA79" s="699"/>
      <c r="BB79" s="699"/>
      <c r="BC79" s="1121"/>
      <c r="BD79" s="1140" t="str">
        <f t="shared" ref="BD79:BD88" si="444">LEFT(BG79,2)</f>
        <v/>
      </c>
      <c r="BE79" s="1140" t="str">
        <f t="shared" ref="BE79:BE88" si="445">MID(BG79,3,2)</f>
        <v/>
      </c>
      <c r="BF79" s="1140" t="str">
        <f t="shared" ref="BF79:BF88" si="446">RIGHT(BG79,2)</f>
        <v/>
      </c>
      <c r="BG79" s="1193"/>
      <c r="BH79" s="652"/>
      <c r="BI79" s="1140" t="str">
        <f t="shared" ref="BI79:BI88" si="447">LEFT(BL79,2)</f>
        <v/>
      </c>
      <c r="BJ79" s="1140" t="str">
        <f t="shared" ref="BJ79:BJ88" si="448">MID(BL79,3,2)</f>
        <v/>
      </c>
      <c r="BK79" s="1140" t="str">
        <f t="shared" ref="BK79:BK88" si="449">RIGHT(BL79,2)</f>
        <v/>
      </c>
      <c r="BL79" s="1193"/>
      <c r="BM79" s="652"/>
      <c r="BN79" s="1098"/>
      <c r="BO79" s="1098"/>
      <c r="BP79" s="1098"/>
      <c r="BQ79" s="701"/>
      <c r="BR79" s="701"/>
      <c r="BS79" s="1492"/>
      <c r="BT79" s="1368"/>
      <c r="BU79" s="1368"/>
      <c r="BV79" s="1368"/>
      <c r="BW79" s="1489"/>
      <c r="BX79" s="1368"/>
      <c r="BY79" s="1368"/>
      <c r="BZ79" s="1368"/>
      <c r="CA79" s="1368"/>
      <c r="CB79" s="1489"/>
      <c r="CC79" s="1368"/>
      <c r="CD79" s="1368"/>
      <c r="CE79" s="1368"/>
      <c r="CF79" s="1368"/>
      <c r="CG79" s="1122"/>
      <c r="CH79" s="1117"/>
      <c r="CI79" s="1493"/>
      <c r="CJ79" s="1140"/>
      <c r="CK79" s="1140"/>
      <c r="CL79" s="1140"/>
      <c r="CM79" s="1193"/>
      <c r="CN79" s="652"/>
      <c r="CO79" s="1140"/>
      <c r="CP79" s="1140"/>
      <c r="CQ79" s="1140"/>
      <c r="CR79" s="1193"/>
      <c r="CS79" s="652"/>
      <c r="CT79" s="703"/>
      <c r="CU79" s="641"/>
      <c r="CV79" s="703"/>
      <c r="CW79" s="701"/>
      <c r="CX79" s="701"/>
      <c r="CY79" s="795"/>
      <c r="CZ79" s="708"/>
      <c r="DA79" s="645"/>
      <c r="DB79" s="645"/>
      <c r="DC79" s="710"/>
      <c r="DD79" s="711"/>
      <c r="DE79" s="712"/>
      <c r="DF79" s="712"/>
      <c r="DG79" s="713"/>
      <c r="DH79" s="713"/>
      <c r="DI79" s="714"/>
      <c r="DJ79" s="714"/>
      <c r="DK79" s="714"/>
      <c r="DL79" s="714"/>
      <c r="DM79" s="714"/>
      <c r="DN79" s="714"/>
      <c r="DO79" s="714"/>
      <c r="DP79" s="714"/>
      <c r="DQ79" s="715"/>
    </row>
    <row r="80" spans="1:121" s="370" customFormat="1">
      <c r="A80" s="691">
        <f t="shared" si="415"/>
        <v>17</v>
      </c>
      <c r="B80" s="692">
        <v>60</v>
      </c>
      <c r="C80" s="766">
        <v>204</v>
      </c>
      <c r="D80" s="1149" t="s">
        <v>6289</v>
      </c>
      <c r="E80" s="1149" t="s">
        <v>6290</v>
      </c>
      <c r="F80" s="843" t="s">
        <v>83</v>
      </c>
      <c r="G80" s="768"/>
      <c r="H80" s="768"/>
      <c r="I80" s="768"/>
      <c r="J80" s="768"/>
      <c r="K80" s="1491"/>
      <c r="L80" s="844"/>
      <c r="M80" s="844"/>
      <c r="N80" s="844"/>
      <c r="O80" s="844"/>
      <c r="P80" s="844"/>
      <c r="Q80" s="844"/>
      <c r="R80" s="641"/>
      <c r="S80" s="641"/>
      <c r="T80" s="641"/>
      <c r="U80" s="793"/>
      <c r="V80" s="793"/>
      <c r="W80" s="1121">
        <f t="shared" si="430"/>
        <v>0.45833333333333331</v>
      </c>
      <c r="X80" s="1140" t="str">
        <f t="shared" si="431"/>
        <v>12</v>
      </c>
      <c r="Y80" s="1140" t="str">
        <f t="shared" si="432"/>
        <v>38</v>
      </c>
      <c r="Z80" s="1140" t="str">
        <f t="shared" si="433"/>
        <v>50</v>
      </c>
      <c r="AA80" s="1193" t="s">
        <v>6291</v>
      </c>
      <c r="AB80" s="704" t="str">
        <f t="shared" si="434"/>
        <v>12:38:50</v>
      </c>
      <c r="AC80" s="1140" t="str">
        <f t="shared" si="435"/>
        <v>12</v>
      </c>
      <c r="AD80" s="1140" t="str">
        <f t="shared" si="436"/>
        <v>44</v>
      </c>
      <c r="AE80" s="1140" t="str">
        <f t="shared" si="437"/>
        <v>20</v>
      </c>
      <c r="AF80" s="1193" t="s">
        <v>6292</v>
      </c>
      <c r="AG80" s="704" t="str">
        <f t="shared" si="438"/>
        <v>12:44:20</v>
      </c>
      <c r="AH80" s="1098">
        <f t="shared" si="439"/>
        <v>6.8634259259259311E-2</v>
      </c>
      <c r="AI80" s="1098">
        <f t="shared" si="440"/>
        <v>3.8194444444443754E-3</v>
      </c>
      <c r="AJ80" s="1098">
        <f t="shared" si="441"/>
        <v>7.2453703703703687E-2</v>
      </c>
      <c r="AK80" s="701">
        <f t="shared" si="442"/>
        <v>15.177065767284992</v>
      </c>
      <c r="AL80" s="701">
        <f t="shared" si="443"/>
        <v>14.376996805111821</v>
      </c>
      <c r="AM80" s="1118"/>
      <c r="AN80" s="1118"/>
      <c r="AO80" s="1118"/>
      <c r="AP80" s="1118"/>
      <c r="AQ80" s="1489"/>
      <c r="AR80" s="771"/>
      <c r="AS80" s="1118"/>
      <c r="AT80" s="1118"/>
      <c r="AU80" s="1118"/>
      <c r="AV80" s="1489"/>
      <c r="AW80" s="771"/>
      <c r="AX80" s="1122"/>
      <c r="AY80" s="1124"/>
      <c r="AZ80" s="1122"/>
      <c r="BA80" s="699"/>
      <c r="BB80" s="699"/>
      <c r="BC80" s="1121"/>
      <c r="BD80" s="1140" t="str">
        <f t="shared" si="444"/>
        <v/>
      </c>
      <c r="BE80" s="1140" t="str">
        <f t="shared" si="445"/>
        <v/>
      </c>
      <c r="BF80" s="1140" t="str">
        <f t="shared" si="446"/>
        <v/>
      </c>
      <c r="BG80" s="1193"/>
      <c r="BH80" s="652"/>
      <c r="BI80" s="1140" t="str">
        <f t="shared" si="447"/>
        <v/>
      </c>
      <c r="BJ80" s="1140" t="str">
        <f t="shared" si="448"/>
        <v/>
      </c>
      <c r="BK80" s="1140" t="str">
        <f t="shared" si="449"/>
        <v/>
      </c>
      <c r="BL80" s="1193"/>
      <c r="BM80" s="652"/>
      <c r="BN80" s="1098"/>
      <c r="BO80" s="1098"/>
      <c r="BP80" s="1098"/>
      <c r="BQ80" s="701"/>
      <c r="BR80" s="701"/>
      <c r="BS80" s="1492"/>
      <c r="BT80" s="1368"/>
      <c r="BU80" s="1368"/>
      <c r="BV80" s="1368"/>
      <c r="BW80" s="1489"/>
      <c r="BX80" s="1368"/>
      <c r="BY80" s="1368"/>
      <c r="BZ80" s="1368"/>
      <c r="CA80" s="1368"/>
      <c r="CB80" s="1489"/>
      <c r="CC80" s="1368"/>
      <c r="CD80" s="1368"/>
      <c r="CE80" s="1368"/>
      <c r="CF80" s="1368"/>
      <c r="CG80" s="1122"/>
      <c r="CH80" s="1117"/>
      <c r="CI80" s="1493"/>
      <c r="CJ80" s="1140"/>
      <c r="CK80" s="1140"/>
      <c r="CL80" s="1140"/>
      <c r="CM80" s="1193"/>
      <c r="CN80" s="652"/>
      <c r="CO80" s="1140"/>
      <c r="CP80" s="1140"/>
      <c r="CQ80" s="1140"/>
      <c r="CR80" s="1193"/>
      <c r="CS80" s="652"/>
      <c r="CT80" s="703"/>
      <c r="CU80" s="641"/>
      <c r="CV80" s="703"/>
      <c r="CW80" s="701"/>
      <c r="CX80" s="701"/>
      <c r="CY80" s="795"/>
      <c r="CZ80" s="708"/>
      <c r="DA80" s="645"/>
      <c r="DB80" s="645"/>
      <c r="DC80" s="710"/>
      <c r="DD80" s="711"/>
      <c r="DE80" s="712"/>
      <c r="DF80" s="712"/>
      <c r="DG80" s="713"/>
      <c r="DH80" s="713"/>
      <c r="DI80" s="714"/>
      <c r="DJ80" s="714"/>
      <c r="DK80" s="714"/>
      <c r="DL80" s="714"/>
      <c r="DM80" s="714"/>
      <c r="DN80" s="714"/>
      <c r="DO80" s="714"/>
      <c r="DP80" s="714"/>
      <c r="DQ80" s="715"/>
    </row>
    <row r="81" spans="1:121" s="370" customFormat="1">
      <c r="A81" s="691">
        <f t="shared" si="415"/>
        <v>18</v>
      </c>
      <c r="B81" s="692">
        <v>60</v>
      </c>
      <c r="C81" s="766">
        <v>222</v>
      </c>
      <c r="D81" s="1149" t="s">
        <v>4338</v>
      </c>
      <c r="E81" s="1149" t="s">
        <v>5060</v>
      </c>
      <c r="F81" s="843" t="s">
        <v>83</v>
      </c>
      <c r="G81" s="768"/>
      <c r="H81" s="768"/>
      <c r="I81" s="768"/>
      <c r="J81" s="768"/>
      <c r="K81" s="1491"/>
      <c r="L81" s="844"/>
      <c r="M81" s="844"/>
      <c r="N81" s="844"/>
      <c r="O81" s="844"/>
      <c r="P81" s="844"/>
      <c r="Q81" s="844"/>
      <c r="R81" s="641"/>
      <c r="S81" s="641"/>
      <c r="T81" s="641"/>
      <c r="U81" s="793"/>
      <c r="V81" s="793"/>
      <c r="W81" s="1121">
        <f t="shared" si="430"/>
        <v>0.45833333333333331</v>
      </c>
      <c r="X81" s="1140" t="str">
        <f t="shared" si="431"/>
        <v>12</v>
      </c>
      <c r="Y81" s="1140" t="str">
        <f t="shared" si="432"/>
        <v>22</v>
      </c>
      <c r="Z81" s="1140" t="str">
        <f t="shared" si="433"/>
        <v>01</v>
      </c>
      <c r="AA81" s="1193" t="s">
        <v>6293</v>
      </c>
      <c r="AB81" s="704" t="str">
        <f t="shared" si="434"/>
        <v>12:22:01</v>
      </c>
      <c r="AC81" s="1140" t="str">
        <f t="shared" si="435"/>
        <v>12</v>
      </c>
      <c r="AD81" s="1140" t="str">
        <f t="shared" si="436"/>
        <v>35</v>
      </c>
      <c r="AE81" s="1140" t="str">
        <f t="shared" si="437"/>
        <v>40</v>
      </c>
      <c r="AF81" s="1193" t="s">
        <v>6294</v>
      </c>
      <c r="AG81" s="704" t="str">
        <f t="shared" si="438"/>
        <v>12:35:40</v>
      </c>
      <c r="AH81" s="1098">
        <f t="shared" si="439"/>
        <v>5.6956018518518559E-2</v>
      </c>
      <c r="AI81" s="1098">
        <f t="shared" si="440"/>
        <v>9.4791666666667052E-3</v>
      </c>
      <c r="AJ81" s="1098">
        <f t="shared" si="441"/>
        <v>6.6435185185185264E-2</v>
      </c>
      <c r="AK81" s="701">
        <f t="shared" si="442"/>
        <v>18.288965657386708</v>
      </c>
      <c r="AL81" s="701">
        <f t="shared" si="443"/>
        <v>15.6794425087108</v>
      </c>
      <c r="AM81" s="1118"/>
      <c r="AN81" s="1118"/>
      <c r="AO81" s="1118"/>
      <c r="AP81" s="1118"/>
      <c r="AQ81" s="1489"/>
      <c r="AR81" s="771"/>
      <c r="AS81" s="1118"/>
      <c r="AT81" s="1118"/>
      <c r="AU81" s="1118"/>
      <c r="AV81" s="1489"/>
      <c r="AW81" s="771"/>
      <c r="AX81" s="1122"/>
      <c r="AY81" s="1124"/>
      <c r="AZ81" s="1122"/>
      <c r="BA81" s="699"/>
      <c r="BB81" s="699"/>
      <c r="BC81" s="1121"/>
      <c r="BD81" s="1140" t="str">
        <f t="shared" si="444"/>
        <v/>
      </c>
      <c r="BE81" s="1140" t="str">
        <f t="shared" si="445"/>
        <v/>
      </c>
      <c r="BF81" s="1140" t="str">
        <f t="shared" si="446"/>
        <v/>
      </c>
      <c r="BG81" s="1193"/>
      <c r="BH81" s="652"/>
      <c r="BI81" s="1140" t="str">
        <f t="shared" si="447"/>
        <v/>
      </c>
      <c r="BJ81" s="1140" t="str">
        <f t="shared" si="448"/>
        <v/>
      </c>
      <c r="BK81" s="1140" t="str">
        <f t="shared" si="449"/>
        <v/>
      </c>
      <c r="BL81" s="1193"/>
      <c r="BM81" s="652"/>
      <c r="BN81" s="1098"/>
      <c r="BO81" s="1098"/>
      <c r="BP81" s="1098"/>
      <c r="BQ81" s="701"/>
      <c r="BR81" s="701"/>
      <c r="BS81" s="1492"/>
      <c r="BT81" s="1368"/>
      <c r="BU81" s="1368"/>
      <c r="BV81" s="1368"/>
      <c r="BW81" s="1489"/>
      <c r="BX81" s="1368"/>
      <c r="BY81" s="1368"/>
      <c r="BZ81" s="1368"/>
      <c r="CA81" s="1368"/>
      <c r="CB81" s="1489"/>
      <c r="CC81" s="1368"/>
      <c r="CD81" s="1368"/>
      <c r="CE81" s="1368"/>
      <c r="CF81" s="1368"/>
      <c r="CG81" s="1122"/>
      <c r="CH81" s="1117"/>
      <c r="CI81" s="1493"/>
      <c r="CJ81" s="1140"/>
      <c r="CK81" s="1140"/>
      <c r="CL81" s="1140"/>
      <c r="CM81" s="1193"/>
      <c r="CN81" s="652"/>
      <c r="CO81" s="1140"/>
      <c r="CP81" s="1140"/>
      <c r="CQ81" s="1140"/>
      <c r="CR81" s="1193"/>
      <c r="CS81" s="652"/>
      <c r="CT81" s="703"/>
      <c r="CU81" s="641"/>
      <c r="CV81" s="703"/>
      <c r="CW81" s="701"/>
      <c r="CX81" s="701"/>
      <c r="CY81" s="795"/>
      <c r="CZ81" s="708"/>
      <c r="DA81" s="645"/>
      <c r="DB81" s="645"/>
      <c r="DC81" s="710"/>
      <c r="DD81" s="711"/>
      <c r="DE81" s="712"/>
      <c r="DF81" s="712"/>
      <c r="DG81" s="713"/>
      <c r="DH81" s="713"/>
      <c r="DI81" s="714"/>
      <c r="DJ81" s="714"/>
      <c r="DK81" s="714"/>
      <c r="DL81" s="714"/>
      <c r="DM81" s="714"/>
      <c r="DN81" s="714"/>
      <c r="DO81" s="714"/>
      <c r="DP81" s="714"/>
      <c r="DQ81" s="715"/>
    </row>
    <row r="82" spans="1:121" s="370" customFormat="1">
      <c r="A82" s="691">
        <f t="shared" si="415"/>
        <v>19</v>
      </c>
      <c r="B82" s="692">
        <v>60</v>
      </c>
      <c r="C82" s="766">
        <v>244</v>
      </c>
      <c r="D82" s="1149" t="s">
        <v>6295</v>
      </c>
      <c r="E82" s="1149" t="s">
        <v>6296</v>
      </c>
      <c r="F82" s="843" t="s">
        <v>81</v>
      </c>
      <c r="G82" s="768"/>
      <c r="H82" s="768"/>
      <c r="I82" s="768"/>
      <c r="J82" s="768"/>
      <c r="K82" s="1491"/>
      <c r="L82" s="844"/>
      <c r="M82" s="844"/>
      <c r="N82" s="844"/>
      <c r="O82" s="844"/>
      <c r="P82" s="844"/>
      <c r="Q82" s="844"/>
      <c r="R82" s="641"/>
      <c r="S82" s="641"/>
      <c r="T82" s="641"/>
      <c r="U82" s="793"/>
      <c r="V82" s="793"/>
      <c r="W82" s="1121">
        <f t="shared" si="430"/>
        <v>0.45833333333333331</v>
      </c>
      <c r="X82" s="1140" t="str">
        <f t="shared" si="431"/>
        <v>12</v>
      </c>
      <c r="Y82" s="1140" t="str">
        <f t="shared" si="432"/>
        <v>32</v>
      </c>
      <c r="Z82" s="1140" t="str">
        <f t="shared" si="433"/>
        <v>33</v>
      </c>
      <c r="AA82" s="1193" t="s">
        <v>6297</v>
      </c>
      <c r="AB82" s="704" t="str">
        <f t="shared" si="434"/>
        <v>12:32:33</v>
      </c>
      <c r="AC82" s="1140" t="str">
        <f t="shared" si="435"/>
        <v>12</v>
      </c>
      <c r="AD82" s="1140" t="str">
        <f t="shared" si="436"/>
        <v>41</v>
      </c>
      <c r="AE82" s="1140" t="str">
        <f t="shared" si="437"/>
        <v>19</v>
      </c>
      <c r="AF82" s="1193" t="s">
        <v>6298</v>
      </c>
      <c r="AG82" s="704" t="str">
        <f t="shared" si="438"/>
        <v>12:41:19</v>
      </c>
      <c r="AH82" s="1098">
        <f t="shared" si="439"/>
        <v>6.4270833333333333E-2</v>
      </c>
      <c r="AI82" s="1098">
        <f t="shared" si="440"/>
        <v>6.0879629629629894E-3</v>
      </c>
      <c r="AJ82" s="1098">
        <f t="shared" si="441"/>
        <v>7.0358796296296322E-2</v>
      </c>
      <c r="AK82" s="701">
        <f t="shared" si="442"/>
        <v>16.207455429497568</v>
      </c>
      <c r="AL82" s="701">
        <f t="shared" si="443"/>
        <v>14.805066622799803</v>
      </c>
      <c r="AM82" s="1118"/>
      <c r="AN82" s="1118"/>
      <c r="AO82" s="1118"/>
      <c r="AP82" s="1118"/>
      <c r="AQ82" s="1489"/>
      <c r="AR82" s="771"/>
      <c r="AS82" s="1118"/>
      <c r="AT82" s="1118"/>
      <c r="AU82" s="1118"/>
      <c r="AV82" s="1489"/>
      <c r="AW82" s="771"/>
      <c r="AX82" s="1122"/>
      <c r="AY82" s="1124"/>
      <c r="AZ82" s="1122"/>
      <c r="BA82" s="699"/>
      <c r="BB82" s="699"/>
      <c r="BC82" s="1121">
        <f t="shared" ref="BC82:BC86" si="450">AG82+"0:30"</f>
        <v>0.54952546296296301</v>
      </c>
      <c r="BD82" s="1140" t="str">
        <f t="shared" si="444"/>
        <v>14</v>
      </c>
      <c r="BE82" s="1140" t="str">
        <f t="shared" si="445"/>
        <v>14</v>
      </c>
      <c r="BF82" s="1140" t="str">
        <f t="shared" si="446"/>
        <v>28</v>
      </c>
      <c r="BG82" s="1193" t="s">
        <v>6299</v>
      </c>
      <c r="BH82" s="652" t="str">
        <f t="shared" ref="BH82:BH86" si="451">CONCATENATE(BD82&amp;":"&amp;BE82&amp;":"&amp;BF82)</f>
        <v>14:14:28</v>
      </c>
      <c r="BI82" s="1140" t="str">
        <f t="shared" si="447"/>
        <v>14</v>
      </c>
      <c r="BJ82" s="1140" t="str">
        <f t="shared" si="448"/>
        <v>27</v>
      </c>
      <c r="BK82" s="1140" t="str">
        <f t="shared" si="449"/>
        <v>46</v>
      </c>
      <c r="BL82" s="1193" t="s">
        <v>6141</v>
      </c>
      <c r="BM82" s="652" t="str">
        <f t="shared" ref="BM82:BM86" si="452">CONCATENATE(BI82&amp;":"&amp;BJ82&amp;":"&amp;BK82)</f>
        <v>14:27:46</v>
      </c>
      <c r="BN82" s="1098">
        <f t="shared" ref="BN82:BN86" si="453">BH82-BC82</f>
        <v>4.3854166666666639E-2</v>
      </c>
      <c r="BO82" s="1098">
        <f t="shared" ref="BO82:BO86" si="454">BM82-BH82</f>
        <v>9.2361111111111116E-3</v>
      </c>
      <c r="BP82" s="1098">
        <f t="shared" ref="BP82:BP86" si="455">BM82-BH82+BN82</f>
        <v>5.309027777777775E-2</v>
      </c>
      <c r="BQ82" s="701">
        <f t="shared" ref="BQ82:BQ86" si="456">$BC$7/(MINUTE(BN82)/60+HOUR(BN82)+SECOND(BN82)/3600)</f>
        <v>19.002375296912113</v>
      </c>
      <c r="BR82" s="701">
        <f t="shared" ref="BR82:BR86" si="457">$BC$7/(MINUTE(BP82)/60+HOUR(BP82)+SECOND(BP82)/3600)</f>
        <v>15.696533682145192</v>
      </c>
      <c r="BS82" s="1492"/>
      <c r="BT82" s="1368"/>
      <c r="BU82" s="1368"/>
      <c r="BV82" s="1368"/>
      <c r="BW82" s="1489"/>
      <c r="BX82" s="1368"/>
      <c r="BY82" s="1368"/>
      <c r="BZ82" s="1368"/>
      <c r="CA82" s="1368"/>
      <c r="CB82" s="1489"/>
      <c r="CC82" s="1368"/>
      <c r="CD82" s="1368"/>
      <c r="CE82" s="1368"/>
      <c r="CF82" s="1368"/>
      <c r="CG82" s="1122"/>
      <c r="CH82" s="1117"/>
      <c r="CI82" s="1493"/>
      <c r="CJ82" s="1140" t="str">
        <f t="shared" ref="CJ82:CJ86" si="458">LEFT(CM82,2)</f>
        <v/>
      </c>
      <c r="CK82" s="1140" t="str">
        <f t="shared" ref="CK82:CK86" si="459">MID(CM82,3,2)</f>
        <v/>
      </c>
      <c r="CL82" s="1140" t="str">
        <f t="shared" ref="CL82:CL86" si="460">RIGHT(CM82,2)</f>
        <v/>
      </c>
      <c r="CM82" s="1193"/>
      <c r="CN82" s="652"/>
      <c r="CO82" s="1140" t="str">
        <f t="shared" ref="CO82:CO88" si="461">LEFT(CR82,2)</f>
        <v/>
      </c>
      <c r="CP82" s="1140" t="str">
        <f t="shared" ref="CP82:CP88" si="462">MID(CR82,3,2)</f>
        <v/>
      </c>
      <c r="CQ82" s="1140" t="str">
        <f t="shared" ref="CQ82:CQ88" si="463">RIGHT(CR82,2)</f>
        <v/>
      </c>
      <c r="CR82" s="1193"/>
      <c r="CS82" s="652"/>
      <c r="CT82" s="703"/>
      <c r="CU82" s="641"/>
      <c r="CV82" s="703"/>
      <c r="CW82" s="701"/>
      <c r="CX82" s="701"/>
      <c r="CY82" s="795"/>
      <c r="CZ82" s="708"/>
      <c r="DA82" s="645"/>
      <c r="DB82" s="645"/>
      <c r="DC82" s="710"/>
      <c r="DD82" s="711"/>
      <c r="DE82" s="712"/>
      <c r="DF82" s="712"/>
      <c r="DG82" s="713"/>
      <c r="DH82" s="713"/>
      <c r="DI82" s="714"/>
      <c r="DJ82" s="714"/>
      <c r="DK82" s="714"/>
      <c r="DL82" s="714"/>
      <c r="DM82" s="714"/>
      <c r="DN82" s="714"/>
      <c r="DO82" s="714"/>
      <c r="DP82" s="714"/>
      <c r="DQ82" s="715"/>
    </row>
    <row r="83" spans="1:121" s="370" customFormat="1">
      <c r="A83" s="691">
        <f t="shared" si="415"/>
        <v>20</v>
      </c>
      <c r="B83" s="692">
        <v>60</v>
      </c>
      <c r="C83" s="766">
        <v>201</v>
      </c>
      <c r="D83" s="1149" t="s">
        <v>2474</v>
      </c>
      <c r="E83" s="1149" t="s">
        <v>4214</v>
      </c>
      <c r="F83" s="843" t="s">
        <v>83</v>
      </c>
      <c r="G83" s="768"/>
      <c r="H83" s="768"/>
      <c r="I83" s="768"/>
      <c r="J83" s="768"/>
      <c r="K83" s="1491"/>
      <c r="L83" s="844"/>
      <c r="M83" s="844"/>
      <c r="N83" s="844"/>
      <c r="O83" s="844"/>
      <c r="P83" s="844"/>
      <c r="Q83" s="844"/>
      <c r="R83" s="641"/>
      <c r="S83" s="641"/>
      <c r="T83" s="641"/>
      <c r="U83" s="793"/>
      <c r="V83" s="793"/>
      <c r="W83" s="1121">
        <f t="shared" si="430"/>
        <v>0.45833333333333331</v>
      </c>
      <c r="X83" s="1140" t="str">
        <f t="shared" si="431"/>
        <v>12</v>
      </c>
      <c r="Y83" s="1140" t="str">
        <f t="shared" si="432"/>
        <v>26</v>
      </c>
      <c r="Z83" s="1140" t="str">
        <f t="shared" si="433"/>
        <v>09</v>
      </c>
      <c r="AA83" s="1193" t="s">
        <v>6300</v>
      </c>
      <c r="AB83" s="704" t="str">
        <f t="shared" si="434"/>
        <v>12:26:09</v>
      </c>
      <c r="AC83" s="1140" t="str">
        <f t="shared" si="435"/>
        <v>12</v>
      </c>
      <c r="AD83" s="1140" t="str">
        <f t="shared" si="436"/>
        <v>34</v>
      </c>
      <c r="AE83" s="1140" t="str">
        <f t="shared" si="437"/>
        <v>20</v>
      </c>
      <c r="AF83" s="1193" t="s">
        <v>6301</v>
      </c>
      <c r="AG83" s="704" t="str">
        <f t="shared" si="438"/>
        <v>12:34:20</v>
      </c>
      <c r="AH83" s="1098">
        <f t="shared" si="439"/>
        <v>5.982638888888886E-2</v>
      </c>
      <c r="AI83" s="1098">
        <f t="shared" si="440"/>
        <v>5.6828703703704075E-3</v>
      </c>
      <c r="AJ83" s="1098">
        <f t="shared" si="441"/>
        <v>6.5509259259259267E-2</v>
      </c>
      <c r="AK83" s="701">
        <f t="shared" si="442"/>
        <v>17.411491584445734</v>
      </c>
      <c r="AL83" s="701">
        <f t="shared" si="443"/>
        <v>15.901060070671379</v>
      </c>
      <c r="AM83" s="1118"/>
      <c r="AN83" s="1118"/>
      <c r="AO83" s="1118"/>
      <c r="AP83" s="1118"/>
      <c r="AQ83" s="1489"/>
      <c r="AR83" s="771"/>
      <c r="AS83" s="1118"/>
      <c r="AT83" s="1118"/>
      <c r="AU83" s="1118"/>
      <c r="AV83" s="1489"/>
      <c r="AW83" s="771"/>
      <c r="AX83" s="1122"/>
      <c r="AY83" s="1124"/>
      <c r="AZ83" s="1122"/>
      <c r="BA83" s="699"/>
      <c r="BB83" s="699"/>
      <c r="BC83" s="1121">
        <f t="shared" si="450"/>
        <v>0.54467592592592595</v>
      </c>
      <c r="BD83" s="1140" t="str">
        <f t="shared" si="444"/>
        <v>14</v>
      </c>
      <c r="BE83" s="1140" t="str">
        <f t="shared" si="445"/>
        <v>14</v>
      </c>
      <c r="BF83" s="1140" t="str">
        <f t="shared" si="446"/>
        <v>20</v>
      </c>
      <c r="BG83" s="1193" t="s">
        <v>6302</v>
      </c>
      <c r="BH83" s="652" t="str">
        <f t="shared" si="451"/>
        <v>14:14:20</v>
      </c>
      <c r="BI83" s="1140" t="str">
        <f t="shared" si="447"/>
        <v>14</v>
      </c>
      <c r="BJ83" s="1140" t="str">
        <f t="shared" si="448"/>
        <v>22</v>
      </c>
      <c r="BK83" s="1140" t="str">
        <f t="shared" si="449"/>
        <v>30</v>
      </c>
      <c r="BL83" s="1193" t="s">
        <v>6303</v>
      </c>
      <c r="BM83" s="652" t="str">
        <f t="shared" si="452"/>
        <v>14:22:30</v>
      </c>
      <c r="BN83" s="1098">
        <f t="shared" si="453"/>
        <v>4.8611111111111049E-2</v>
      </c>
      <c r="BO83" s="1098">
        <f t="shared" si="454"/>
        <v>5.6712962962963687E-3</v>
      </c>
      <c r="BP83" s="1098">
        <f t="shared" si="455"/>
        <v>5.4282407407407418E-2</v>
      </c>
      <c r="BQ83" s="701">
        <f t="shared" si="456"/>
        <v>17.142857142857142</v>
      </c>
      <c r="BR83" s="701">
        <f t="shared" si="457"/>
        <v>15.35181236673774</v>
      </c>
      <c r="BS83" s="1492"/>
      <c r="BT83" s="1368"/>
      <c r="BU83" s="1368"/>
      <c r="BV83" s="1368"/>
      <c r="BW83" s="1489"/>
      <c r="BX83" s="1368"/>
      <c r="BY83" s="1368"/>
      <c r="BZ83" s="1368"/>
      <c r="CA83" s="1368"/>
      <c r="CB83" s="1489"/>
      <c r="CC83" s="1368"/>
      <c r="CD83" s="1368"/>
      <c r="CE83" s="1368"/>
      <c r="CF83" s="1368"/>
      <c r="CG83" s="1122"/>
      <c r="CH83" s="1117"/>
      <c r="CI83" s="1493"/>
      <c r="CJ83" s="1140" t="str">
        <f t="shared" si="458"/>
        <v/>
      </c>
      <c r="CK83" s="1140" t="str">
        <f t="shared" si="459"/>
        <v/>
      </c>
      <c r="CL83" s="1140" t="str">
        <f t="shared" si="460"/>
        <v/>
      </c>
      <c r="CM83" s="1193"/>
      <c r="CN83" s="652"/>
      <c r="CO83" s="1140" t="str">
        <f t="shared" si="461"/>
        <v/>
      </c>
      <c r="CP83" s="1140" t="str">
        <f t="shared" si="462"/>
        <v/>
      </c>
      <c r="CQ83" s="1140" t="str">
        <f t="shared" si="463"/>
        <v/>
      </c>
      <c r="CR83" s="1193"/>
      <c r="CS83" s="652"/>
      <c r="CT83" s="703"/>
      <c r="CU83" s="641"/>
      <c r="CV83" s="703"/>
      <c r="CW83" s="701"/>
      <c r="CX83" s="701"/>
      <c r="CY83" s="795"/>
      <c r="CZ83" s="708"/>
      <c r="DA83" s="709"/>
      <c r="DB83" s="709"/>
      <c r="DC83" s="710"/>
      <c r="DD83" s="711"/>
      <c r="DE83" s="712"/>
      <c r="DF83" s="712"/>
      <c r="DG83" s="713"/>
      <c r="DH83" s="713"/>
      <c r="DI83" s="714"/>
      <c r="DJ83" s="714"/>
      <c r="DK83" s="714"/>
      <c r="DL83" s="714"/>
      <c r="DM83" s="714"/>
      <c r="DN83" s="714"/>
      <c r="DO83" s="714"/>
      <c r="DP83" s="714"/>
      <c r="DQ83" s="715"/>
    </row>
    <row r="84" spans="1:121" s="370" customFormat="1">
      <c r="A84" s="691">
        <f t="shared" si="415"/>
        <v>21</v>
      </c>
      <c r="B84" s="692">
        <v>60</v>
      </c>
      <c r="C84" s="766">
        <v>213</v>
      </c>
      <c r="D84" s="1149" t="s">
        <v>6304</v>
      </c>
      <c r="E84" s="1149" t="s">
        <v>6305</v>
      </c>
      <c r="F84" s="843" t="s">
        <v>81</v>
      </c>
      <c r="G84" s="768"/>
      <c r="H84" s="768"/>
      <c r="I84" s="768"/>
      <c r="J84" s="768"/>
      <c r="K84" s="1491"/>
      <c r="L84" s="844"/>
      <c r="M84" s="844"/>
      <c r="N84" s="844"/>
      <c r="O84" s="844"/>
      <c r="P84" s="844"/>
      <c r="Q84" s="844"/>
      <c r="R84" s="641"/>
      <c r="S84" s="641"/>
      <c r="T84" s="641"/>
      <c r="U84" s="793"/>
      <c r="V84" s="793"/>
      <c r="W84" s="1121">
        <f t="shared" si="430"/>
        <v>0.45833333333333331</v>
      </c>
      <c r="X84" s="1140" t="str">
        <f t="shared" si="431"/>
        <v>12</v>
      </c>
      <c r="Y84" s="1140" t="str">
        <f t="shared" si="432"/>
        <v>09</v>
      </c>
      <c r="Z84" s="1140" t="str">
        <f t="shared" si="433"/>
        <v>30</v>
      </c>
      <c r="AA84" s="1193" t="s">
        <v>6306</v>
      </c>
      <c r="AB84" s="704" t="str">
        <f t="shared" si="434"/>
        <v>12:09:30</v>
      </c>
      <c r="AC84" s="1140" t="str">
        <f t="shared" si="435"/>
        <v>12</v>
      </c>
      <c r="AD84" s="1140" t="str">
        <f t="shared" si="436"/>
        <v>15</v>
      </c>
      <c r="AE84" s="1140" t="str">
        <f t="shared" si="437"/>
        <v>40</v>
      </c>
      <c r="AF84" s="1193" t="s">
        <v>6307</v>
      </c>
      <c r="AG84" s="704" t="str">
        <f t="shared" si="438"/>
        <v>12:15:40</v>
      </c>
      <c r="AH84" s="1098">
        <f t="shared" si="439"/>
        <v>4.8263888888888939E-2</v>
      </c>
      <c r="AI84" s="1098">
        <f t="shared" si="440"/>
        <v>4.2824074074073737E-3</v>
      </c>
      <c r="AJ84" s="1098">
        <f t="shared" si="441"/>
        <v>5.2546296296296313E-2</v>
      </c>
      <c r="AK84" s="701">
        <f t="shared" si="442"/>
        <v>21.582733812949641</v>
      </c>
      <c r="AL84" s="701">
        <f t="shared" si="443"/>
        <v>19.823788546255507</v>
      </c>
      <c r="AM84" s="1118"/>
      <c r="AN84" s="1118"/>
      <c r="AO84" s="1118"/>
      <c r="AP84" s="1118"/>
      <c r="AQ84" s="1489"/>
      <c r="AR84" s="771"/>
      <c r="AS84" s="1118"/>
      <c r="AT84" s="1118"/>
      <c r="AU84" s="1118"/>
      <c r="AV84" s="1489"/>
      <c r="AW84" s="771"/>
      <c r="AX84" s="1122"/>
      <c r="AY84" s="1124"/>
      <c r="AZ84" s="1122"/>
      <c r="BA84" s="699"/>
      <c r="BB84" s="699"/>
      <c r="BC84" s="1121"/>
      <c r="BD84" s="1140" t="str">
        <f t="shared" si="444"/>
        <v/>
      </c>
      <c r="BE84" s="1140" t="str">
        <f t="shared" si="445"/>
        <v/>
      </c>
      <c r="BF84" s="1140" t="str">
        <f t="shared" si="446"/>
        <v/>
      </c>
      <c r="BG84" s="1193"/>
      <c r="BH84" s="652"/>
      <c r="BI84" s="1140" t="str">
        <f t="shared" si="447"/>
        <v/>
      </c>
      <c r="BJ84" s="1140" t="str">
        <f t="shared" si="448"/>
        <v/>
      </c>
      <c r="BK84" s="1140" t="str">
        <f t="shared" si="449"/>
        <v/>
      </c>
      <c r="BL84" s="1193"/>
      <c r="BM84" s="652"/>
      <c r="BN84" s="1098"/>
      <c r="BO84" s="1098"/>
      <c r="BP84" s="1098"/>
      <c r="BQ84" s="701"/>
      <c r="BR84" s="701"/>
      <c r="BS84" s="1492"/>
      <c r="BT84" s="1368"/>
      <c r="BU84" s="1368"/>
      <c r="BV84" s="1368"/>
      <c r="BW84" s="1489"/>
      <c r="BX84" s="1368"/>
      <c r="BY84" s="1368"/>
      <c r="BZ84" s="1368"/>
      <c r="CA84" s="1368"/>
      <c r="CB84" s="1489"/>
      <c r="CC84" s="1368"/>
      <c r="CD84" s="1368"/>
      <c r="CE84" s="1368"/>
      <c r="CF84" s="1368"/>
      <c r="CG84" s="1122"/>
      <c r="CH84" s="1117"/>
      <c r="CI84" s="1493"/>
      <c r="CJ84" s="1140" t="str">
        <f t="shared" si="458"/>
        <v/>
      </c>
      <c r="CK84" s="1140" t="str">
        <f t="shared" si="459"/>
        <v/>
      </c>
      <c r="CL84" s="1140" t="str">
        <f t="shared" si="460"/>
        <v/>
      </c>
      <c r="CM84" s="1193"/>
      <c r="CN84" s="652"/>
      <c r="CO84" s="1140" t="str">
        <f t="shared" si="461"/>
        <v/>
      </c>
      <c r="CP84" s="1140" t="str">
        <f t="shared" si="462"/>
        <v/>
      </c>
      <c r="CQ84" s="1140" t="str">
        <f t="shared" si="463"/>
        <v/>
      </c>
      <c r="CR84" s="1193"/>
      <c r="CS84" s="652"/>
      <c r="CT84" s="703"/>
      <c r="CU84" s="641"/>
      <c r="CV84" s="703"/>
      <c r="CW84" s="701"/>
      <c r="CX84" s="701"/>
      <c r="CY84" s="795"/>
      <c r="CZ84" s="708"/>
      <c r="DA84" s="709"/>
      <c r="DB84" s="709"/>
      <c r="DC84" s="710"/>
      <c r="DD84" s="711"/>
      <c r="DE84" s="712"/>
      <c r="DF84" s="712"/>
      <c r="DG84" s="713"/>
      <c r="DH84" s="713"/>
      <c r="DI84" s="714"/>
      <c r="DJ84" s="714"/>
      <c r="DK84" s="714"/>
      <c r="DL84" s="714"/>
      <c r="DM84" s="714"/>
      <c r="DN84" s="714"/>
      <c r="DO84" s="714"/>
      <c r="DP84" s="714"/>
      <c r="DQ84" s="715"/>
    </row>
    <row r="85" spans="1:121" s="370" customFormat="1">
      <c r="A85" s="691">
        <f t="shared" si="415"/>
        <v>22</v>
      </c>
      <c r="B85" s="692">
        <v>60</v>
      </c>
      <c r="C85" s="766">
        <v>237</v>
      </c>
      <c r="D85" s="1149" t="s">
        <v>276</v>
      </c>
      <c r="E85" s="1149" t="s">
        <v>277</v>
      </c>
      <c r="F85" s="843" t="s">
        <v>123</v>
      </c>
      <c r="G85" s="768"/>
      <c r="H85" s="768"/>
      <c r="I85" s="768"/>
      <c r="J85" s="768"/>
      <c r="K85" s="1491"/>
      <c r="L85" s="844"/>
      <c r="M85" s="844"/>
      <c r="N85" s="844"/>
      <c r="O85" s="844"/>
      <c r="P85" s="844"/>
      <c r="Q85" s="844"/>
      <c r="R85" s="641"/>
      <c r="S85" s="641"/>
      <c r="T85" s="641"/>
      <c r="U85" s="793"/>
      <c r="V85" s="793"/>
      <c r="W85" s="1121">
        <f t="shared" si="430"/>
        <v>0.45833333333333331</v>
      </c>
      <c r="X85" s="1140" t="str">
        <f t="shared" si="431"/>
        <v>12</v>
      </c>
      <c r="Y85" s="1140" t="str">
        <f t="shared" si="432"/>
        <v>14</v>
      </c>
      <c r="Z85" s="1140" t="str">
        <f t="shared" si="433"/>
        <v>00</v>
      </c>
      <c r="AA85" s="1193" t="s">
        <v>6308</v>
      </c>
      <c r="AB85" s="704" t="str">
        <f t="shared" si="434"/>
        <v>12:14:00</v>
      </c>
      <c r="AC85" s="1140" t="str">
        <f t="shared" si="435"/>
        <v>12</v>
      </c>
      <c r="AD85" s="1140" t="str">
        <f t="shared" si="436"/>
        <v>31</v>
      </c>
      <c r="AE85" s="1140" t="str">
        <f t="shared" si="437"/>
        <v>07</v>
      </c>
      <c r="AF85" s="1193" t="s">
        <v>6309</v>
      </c>
      <c r="AG85" s="704" t="str">
        <f t="shared" si="438"/>
        <v>12:31:07</v>
      </c>
      <c r="AH85" s="1098">
        <f t="shared" si="439"/>
        <v>5.1388888888888873E-2</v>
      </c>
      <c r="AI85" s="1098">
        <f t="shared" si="440"/>
        <v>1.1886574074074119E-2</v>
      </c>
      <c r="AJ85" s="1098">
        <f t="shared" si="441"/>
        <v>6.3275462962962992E-2</v>
      </c>
      <c r="AK85" s="701">
        <f t="shared" si="442"/>
        <v>20.27027027027027</v>
      </c>
      <c r="AL85" s="701">
        <f t="shared" si="443"/>
        <v>16.462410828608011</v>
      </c>
      <c r="AM85" s="1118"/>
      <c r="AN85" s="1118"/>
      <c r="AO85" s="1118"/>
      <c r="AP85" s="1118"/>
      <c r="AQ85" s="1489"/>
      <c r="AR85" s="771"/>
      <c r="AS85" s="1118"/>
      <c r="AT85" s="1118"/>
      <c r="AU85" s="1118"/>
      <c r="AV85" s="1489"/>
      <c r="AW85" s="771"/>
      <c r="AX85" s="1122"/>
      <c r="AY85" s="1124"/>
      <c r="AZ85" s="1122"/>
      <c r="BA85" s="699"/>
      <c r="BB85" s="699"/>
      <c r="BC85" s="1121"/>
      <c r="BD85" s="1140" t="str">
        <f t="shared" si="444"/>
        <v/>
      </c>
      <c r="BE85" s="1140" t="str">
        <f t="shared" si="445"/>
        <v/>
      </c>
      <c r="BF85" s="1140" t="str">
        <f t="shared" si="446"/>
        <v/>
      </c>
      <c r="BG85" s="1193"/>
      <c r="BH85" s="652"/>
      <c r="BI85" s="1140" t="str">
        <f t="shared" si="447"/>
        <v/>
      </c>
      <c r="BJ85" s="1140" t="str">
        <f t="shared" si="448"/>
        <v/>
      </c>
      <c r="BK85" s="1140" t="str">
        <f t="shared" si="449"/>
        <v/>
      </c>
      <c r="BL85" s="1193"/>
      <c r="BM85" s="652"/>
      <c r="BN85" s="1098"/>
      <c r="BO85" s="1098"/>
      <c r="BP85" s="1098"/>
      <c r="BQ85" s="701"/>
      <c r="BR85" s="701"/>
      <c r="BS85" s="1492"/>
      <c r="BT85" s="1368"/>
      <c r="BU85" s="1368"/>
      <c r="BV85" s="1368"/>
      <c r="BW85" s="1489"/>
      <c r="BX85" s="1368"/>
      <c r="BY85" s="1368"/>
      <c r="BZ85" s="1368"/>
      <c r="CA85" s="1368"/>
      <c r="CB85" s="1489"/>
      <c r="CC85" s="1368"/>
      <c r="CD85" s="1368"/>
      <c r="CE85" s="1368"/>
      <c r="CF85" s="1368"/>
      <c r="CG85" s="1122"/>
      <c r="CH85" s="1117"/>
      <c r="CI85" s="1493"/>
      <c r="CJ85" s="1140" t="str">
        <f t="shared" si="458"/>
        <v/>
      </c>
      <c r="CK85" s="1140" t="str">
        <f t="shared" si="459"/>
        <v/>
      </c>
      <c r="CL85" s="1140" t="str">
        <f t="shared" si="460"/>
        <v/>
      </c>
      <c r="CM85" s="1193"/>
      <c r="CN85" s="652"/>
      <c r="CO85" s="1140" t="str">
        <f t="shared" si="461"/>
        <v/>
      </c>
      <c r="CP85" s="1140" t="str">
        <f t="shared" si="462"/>
        <v/>
      </c>
      <c r="CQ85" s="1140" t="str">
        <f t="shared" si="463"/>
        <v/>
      </c>
      <c r="CR85" s="1193"/>
      <c r="CS85" s="652"/>
      <c r="CT85" s="703"/>
      <c r="CU85" s="641"/>
      <c r="CV85" s="703"/>
      <c r="CW85" s="701"/>
      <c r="CX85" s="701"/>
      <c r="CY85" s="795"/>
      <c r="CZ85" s="708"/>
      <c r="DA85" s="709"/>
      <c r="DB85" s="709"/>
      <c r="DC85" s="710"/>
      <c r="DD85" s="711"/>
      <c r="DE85" s="712"/>
      <c r="DF85" s="712"/>
      <c r="DG85" s="713"/>
      <c r="DH85" s="713"/>
      <c r="DI85" s="714"/>
      <c r="DJ85" s="714"/>
      <c r="DK85" s="714"/>
      <c r="DL85" s="714"/>
      <c r="DM85" s="714"/>
      <c r="DN85" s="714"/>
      <c r="DO85" s="714"/>
      <c r="DP85" s="714"/>
      <c r="DQ85" s="715"/>
    </row>
    <row r="86" spans="1:121" s="370" customFormat="1">
      <c r="A86" s="691">
        <f t="shared" si="415"/>
        <v>23</v>
      </c>
      <c r="B86" s="692">
        <v>60</v>
      </c>
      <c r="C86" s="766">
        <v>206</v>
      </c>
      <c r="D86" s="1149" t="s">
        <v>6310</v>
      </c>
      <c r="E86" s="1149" t="s">
        <v>5554</v>
      </c>
      <c r="F86" s="843" t="s">
        <v>123</v>
      </c>
      <c r="G86" s="768"/>
      <c r="H86" s="768"/>
      <c r="I86" s="768"/>
      <c r="J86" s="768"/>
      <c r="K86" s="1491"/>
      <c r="L86" s="844"/>
      <c r="M86" s="844"/>
      <c r="N86" s="844"/>
      <c r="O86" s="844"/>
      <c r="P86" s="844"/>
      <c r="Q86" s="844"/>
      <c r="R86" s="641"/>
      <c r="S86" s="641"/>
      <c r="T86" s="641"/>
      <c r="U86" s="793"/>
      <c r="V86" s="793"/>
      <c r="W86" s="1121">
        <f t="shared" si="430"/>
        <v>0.45833333333333331</v>
      </c>
      <c r="X86" s="1140" t="str">
        <f t="shared" si="431"/>
        <v>12</v>
      </c>
      <c r="Y86" s="1140" t="str">
        <f t="shared" si="432"/>
        <v>11</v>
      </c>
      <c r="Z86" s="1140" t="str">
        <f t="shared" si="433"/>
        <v>11</v>
      </c>
      <c r="AA86" s="1193" t="s">
        <v>6311</v>
      </c>
      <c r="AB86" s="704" t="str">
        <f t="shared" si="434"/>
        <v>12:11:11</v>
      </c>
      <c r="AC86" s="1140" t="str">
        <f t="shared" si="435"/>
        <v>12</v>
      </c>
      <c r="AD86" s="1140" t="str">
        <f t="shared" si="436"/>
        <v>25</v>
      </c>
      <c r="AE86" s="1140" t="str">
        <f t="shared" si="437"/>
        <v>01</v>
      </c>
      <c r="AF86" s="1193" t="s">
        <v>6312</v>
      </c>
      <c r="AG86" s="704" t="str">
        <f t="shared" si="438"/>
        <v>12:25:01</v>
      </c>
      <c r="AH86" s="1098">
        <f t="shared" si="439"/>
        <v>4.9432870370370419E-2</v>
      </c>
      <c r="AI86" s="1098">
        <f t="shared" si="440"/>
        <v>9.6064814814814659E-3</v>
      </c>
      <c r="AJ86" s="1098">
        <f t="shared" si="441"/>
        <v>5.9039351851851885E-2</v>
      </c>
      <c r="AK86" s="701">
        <f t="shared" si="442"/>
        <v>21.072348396160148</v>
      </c>
      <c r="AL86" s="701">
        <f t="shared" si="443"/>
        <v>17.643599294256028</v>
      </c>
      <c r="AM86" s="1118"/>
      <c r="AN86" s="1118"/>
      <c r="AO86" s="1118"/>
      <c r="AP86" s="1118"/>
      <c r="AQ86" s="1489"/>
      <c r="AR86" s="771"/>
      <c r="AS86" s="1118"/>
      <c r="AT86" s="1118"/>
      <c r="AU86" s="1118"/>
      <c r="AV86" s="1489"/>
      <c r="AW86" s="771"/>
      <c r="AX86" s="1122"/>
      <c r="AY86" s="1124"/>
      <c r="AZ86" s="1122"/>
      <c r="BA86" s="699"/>
      <c r="BB86" s="699"/>
      <c r="BC86" s="1121">
        <f t="shared" si="450"/>
        <v>0.53820601851851857</v>
      </c>
      <c r="BD86" s="1140" t="str">
        <f t="shared" si="444"/>
        <v>13</v>
      </c>
      <c r="BE86" s="1140" t="str">
        <f t="shared" si="445"/>
        <v>55</v>
      </c>
      <c r="BF86" s="1140" t="str">
        <f t="shared" si="446"/>
        <v>41</v>
      </c>
      <c r="BG86" s="1193" t="s">
        <v>6313</v>
      </c>
      <c r="BH86" s="652" t="str">
        <f t="shared" si="451"/>
        <v>13:55:41</v>
      </c>
      <c r="BI86" s="1140" t="str">
        <f t="shared" si="447"/>
        <v>14</v>
      </c>
      <c r="BJ86" s="1140" t="str">
        <f t="shared" si="448"/>
        <v>09</v>
      </c>
      <c r="BK86" s="1140" t="str">
        <f t="shared" si="449"/>
        <v>57</v>
      </c>
      <c r="BL86" s="1193" t="s">
        <v>6314</v>
      </c>
      <c r="BM86" s="652" t="str">
        <f t="shared" si="452"/>
        <v>14:09:57</v>
      </c>
      <c r="BN86" s="1098">
        <f t="shared" si="453"/>
        <v>4.2129629629629628E-2</v>
      </c>
      <c r="BO86" s="1098">
        <f t="shared" si="454"/>
        <v>9.9074074074073648E-3</v>
      </c>
      <c r="BP86" s="1098">
        <f t="shared" si="455"/>
        <v>5.2037037037036993E-2</v>
      </c>
      <c r="BQ86" s="701">
        <f t="shared" si="456"/>
        <v>19.780219780219781</v>
      </c>
      <c r="BR86" s="701">
        <f t="shared" si="457"/>
        <v>16.014234875444838</v>
      </c>
      <c r="BS86" s="1492"/>
      <c r="BT86" s="1368"/>
      <c r="BU86" s="1368"/>
      <c r="BV86" s="1368"/>
      <c r="BW86" s="1489"/>
      <c r="BX86" s="1368"/>
      <c r="BY86" s="1368"/>
      <c r="BZ86" s="1368"/>
      <c r="CA86" s="1368"/>
      <c r="CB86" s="1489"/>
      <c r="CC86" s="1368"/>
      <c r="CD86" s="1368"/>
      <c r="CE86" s="1368"/>
      <c r="CF86" s="1368"/>
      <c r="CG86" s="1122"/>
      <c r="CH86" s="1117"/>
      <c r="CI86" s="1493">
        <f t="shared" ref="CI86" si="464">BM86+"0:30"</f>
        <v>0.61107638888888893</v>
      </c>
      <c r="CJ86" s="1140" t="str">
        <f t="shared" si="458"/>
        <v>15</v>
      </c>
      <c r="CK86" s="1140" t="str">
        <f t="shared" si="459"/>
        <v>19</v>
      </c>
      <c r="CL86" s="1140" t="str">
        <f t="shared" si="460"/>
        <v>37</v>
      </c>
      <c r="CM86" s="1193" t="s">
        <v>6315</v>
      </c>
      <c r="CN86" s="652" t="str">
        <f t="shared" ref="CN86" si="465">CONCATENATE(CJ86&amp;":"&amp;CK86&amp;":"&amp;CL86)</f>
        <v>15:19:37</v>
      </c>
      <c r="CO86" s="1140" t="str">
        <f t="shared" si="461"/>
        <v>15</v>
      </c>
      <c r="CP86" s="1140" t="str">
        <f t="shared" si="462"/>
        <v>39</v>
      </c>
      <c r="CQ86" s="1140" t="str">
        <f t="shared" si="463"/>
        <v>45</v>
      </c>
      <c r="CR86" s="1193" t="s">
        <v>6316</v>
      </c>
      <c r="CS86" s="652" t="str">
        <f t="shared" ref="CS86" si="466">CONCATENATE(CO86&amp;":"&amp;CP86&amp;":"&amp;CQ86)</f>
        <v>15:39:45</v>
      </c>
      <c r="CT86" s="703"/>
      <c r="CU86" s="641"/>
      <c r="CV86" s="703"/>
      <c r="CW86" s="701"/>
      <c r="CX86" s="701"/>
      <c r="CY86" s="795"/>
      <c r="CZ86" s="708"/>
      <c r="DA86" s="709"/>
      <c r="DB86" s="709"/>
      <c r="DC86" s="710"/>
      <c r="DD86" s="711"/>
      <c r="DE86" s="712"/>
      <c r="DF86" s="712"/>
      <c r="DG86" s="713"/>
      <c r="DH86" s="713"/>
      <c r="DI86" s="714"/>
      <c r="DJ86" s="714"/>
      <c r="DK86" s="714"/>
      <c r="DL86" s="714"/>
      <c r="DM86" s="714"/>
      <c r="DN86" s="714"/>
      <c r="DO86" s="714"/>
      <c r="DP86" s="714"/>
      <c r="DQ86" s="715"/>
    </row>
    <row r="87" spans="1:121" s="370" customFormat="1">
      <c r="A87" s="691">
        <f t="shared" si="415"/>
        <v>24</v>
      </c>
      <c r="B87" s="692">
        <v>60</v>
      </c>
      <c r="C87" s="766">
        <v>217</v>
      </c>
      <c r="D87" s="1149" t="s">
        <v>6317</v>
      </c>
      <c r="E87" s="1149" t="s">
        <v>205</v>
      </c>
      <c r="F87" s="843" t="s">
        <v>83</v>
      </c>
      <c r="G87" s="768"/>
      <c r="H87" s="768"/>
      <c r="I87" s="768"/>
      <c r="J87" s="768"/>
      <c r="K87" s="1491"/>
      <c r="L87" s="844"/>
      <c r="M87" s="844"/>
      <c r="N87" s="844"/>
      <c r="O87" s="844"/>
      <c r="P87" s="844"/>
      <c r="Q87" s="844"/>
      <c r="R87" s="641"/>
      <c r="S87" s="641"/>
      <c r="T87" s="641"/>
      <c r="U87" s="793"/>
      <c r="V87" s="793"/>
      <c r="W87" s="1121">
        <f t="shared" si="430"/>
        <v>0.45833333333333331</v>
      </c>
      <c r="X87" s="1140" t="str">
        <f t="shared" si="431"/>
        <v>12</v>
      </c>
      <c r="Y87" s="1140" t="str">
        <f t="shared" si="432"/>
        <v>14</v>
      </c>
      <c r="Z87" s="1140" t="str">
        <f t="shared" si="433"/>
        <v>15</v>
      </c>
      <c r="AA87" s="1193" t="s">
        <v>6319</v>
      </c>
      <c r="AB87" s="704" t="str">
        <f t="shared" si="434"/>
        <v>12:14:15</v>
      </c>
      <c r="AC87" s="1140" t="str">
        <f t="shared" si="435"/>
        <v>12</v>
      </c>
      <c r="AD87" s="1140" t="str">
        <f t="shared" si="436"/>
        <v>24</v>
      </c>
      <c r="AE87" s="1140" t="str">
        <f t="shared" si="437"/>
        <v>17</v>
      </c>
      <c r="AF87" s="1193" t="s">
        <v>6318</v>
      </c>
      <c r="AG87" s="704" t="str">
        <f t="shared" si="438"/>
        <v>12:24:17</v>
      </c>
      <c r="AH87" s="1098">
        <f t="shared" si="439"/>
        <v>5.1562500000000011E-2</v>
      </c>
      <c r="AI87" s="1098">
        <f t="shared" si="440"/>
        <v>6.9675925925926085E-3</v>
      </c>
      <c r="AJ87" s="1098">
        <f t="shared" si="441"/>
        <v>5.853009259259262E-2</v>
      </c>
      <c r="AK87" s="701">
        <f t="shared" si="442"/>
        <v>20.202020202020201</v>
      </c>
      <c r="AL87" s="701">
        <f t="shared" si="443"/>
        <v>17.797112912794148</v>
      </c>
      <c r="AM87" s="1118"/>
      <c r="AN87" s="1118"/>
      <c r="AO87" s="1118"/>
      <c r="AP87" s="1118"/>
      <c r="AQ87" s="1489"/>
      <c r="AR87" s="771"/>
      <c r="AS87" s="1118"/>
      <c r="AT87" s="1118"/>
      <c r="AU87" s="1118"/>
      <c r="AV87" s="1489"/>
      <c r="AW87" s="771"/>
      <c r="AX87" s="1122"/>
      <c r="AY87" s="1124"/>
      <c r="AZ87" s="1122"/>
      <c r="BA87" s="699"/>
      <c r="BB87" s="699"/>
      <c r="BC87" s="1121"/>
      <c r="BD87" s="1140" t="str">
        <f t="shared" si="444"/>
        <v/>
      </c>
      <c r="BE87" s="1140" t="str">
        <f t="shared" si="445"/>
        <v/>
      </c>
      <c r="BF87" s="1140" t="str">
        <f t="shared" si="446"/>
        <v/>
      </c>
      <c r="BG87" s="1193"/>
      <c r="BH87" s="652"/>
      <c r="BI87" s="1140" t="str">
        <f t="shared" si="447"/>
        <v/>
      </c>
      <c r="BJ87" s="1140" t="str">
        <f t="shared" si="448"/>
        <v/>
      </c>
      <c r="BK87" s="1140" t="str">
        <f t="shared" si="449"/>
        <v/>
      </c>
      <c r="BL87" s="1193"/>
      <c r="BM87" s="652"/>
      <c r="BN87" s="1098"/>
      <c r="BO87" s="1098"/>
      <c r="BP87" s="1098"/>
      <c r="BQ87" s="701"/>
      <c r="BR87" s="701"/>
      <c r="BS87" s="1492"/>
      <c r="BT87" s="1368"/>
      <c r="BU87" s="1368"/>
      <c r="BV87" s="1368"/>
      <c r="BW87" s="1489"/>
      <c r="BX87" s="1368"/>
      <c r="BY87" s="1368"/>
      <c r="BZ87" s="1368"/>
      <c r="CA87" s="1368"/>
      <c r="CB87" s="1489"/>
      <c r="CC87" s="1368"/>
      <c r="CD87" s="1368"/>
      <c r="CE87" s="1368"/>
      <c r="CF87" s="1368"/>
      <c r="CG87" s="1122"/>
      <c r="CH87" s="1117"/>
      <c r="CI87" s="1493"/>
      <c r="CJ87" s="1140"/>
      <c r="CK87" s="1140"/>
      <c r="CL87" s="1140"/>
      <c r="CM87" s="1193"/>
      <c r="CN87" s="652"/>
      <c r="CO87" s="1140" t="str">
        <f t="shared" si="461"/>
        <v/>
      </c>
      <c r="CP87" s="1140" t="str">
        <f t="shared" si="462"/>
        <v/>
      </c>
      <c r="CQ87" s="1140" t="str">
        <f t="shared" si="463"/>
        <v/>
      </c>
      <c r="CR87" s="1193"/>
      <c r="CS87" s="652"/>
      <c r="CT87" s="703"/>
      <c r="CU87" s="641"/>
      <c r="CV87" s="703"/>
      <c r="CW87" s="701"/>
      <c r="CX87" s="701"/>
      <c r="CY87" s="795"/>
      <c r="CZ87" s="708"/>
      <c r="DA87" s="709"/>
      <c r="DB87" s="709"/>
      <c r="DC87" s="710"/>
      <c r="DD87" s="711"/>
      <c r="DE87" s="712"/>
      <c r="DF87" s="712"/>
      <c r="DG87" s="713"/>
      <c r="DH87" s="713"/>
      <c r="DI87" s="714"/>
      <c r="DJ87" s="714"/>
      <c r="DK87" s="714"/>
      <c r="DL87" s="714"/>
      <c r="DM87" s="714"/>
      <c r="DN87" s="714"/>
      <c r="DO87" s="714"/>
      <c r="DP87" s="714"/>
      <c r="DQ87" s="715"/>
    </row>
    <row r="88" spans="1:121" s="370" customFormat="1">
      <c r="A88" s="691">
        <f t="shared" si="415"/>
        <v>25</v>
      </c>
      <c r="B88" s="692">
        <v>60</v>
      </c>
      <c r="C88" s="766">
        <v>250</v>
      </c>
      <c r="D88" s="1149" t="s">
        <v>6320</v>
      </c>
      <c r="E88" s="1149" t="s">
        <v>6321</v>
      </c>
      <c r="F88" s="843" t="s">
        <v>123</v>
      </c>
      <c r="G88" s="768"/>
      <c r="H88" s="768"/>
      <c r="I88" s="768"/>
      <c r="J88" s="768"/>
      <c r="K88" s="1491"/>
      <c r="L88" s="844"/>
      <c r="M88" s="844"/>
      <c r="N88" s="844"/>
      <c r="O88" s="844"/>
      <c r="P88" s="844"/>
      <c r="Q88" s="844"/>
      <c r="R88" s="641"/>
      <c r="S88" s="641"/>
      <c r="T88" s="641"/>
      <c r="U88" s="793"/>
      <c r="V88" s="793"/>
      <c r="W88" s="1121">
        <f t="shared" si="430"/>
        <v>0.45833333333333331</v>
      </c>
      <c r="X88" s="1140" t="str">
        <f t="shared" si="431"/>
        <v>12</v>
      </c>
      <c r="Y88" s="1140" t="str">
        <f t="shared" si="432"/>
        <v>09</v>
      </c>
      <c r="Z88" s="1140" t="str">
        <f t="shared" si="433"/>
        <v>31</v>
      </c>
      <c r="AA88" s="1193" t="s">
        <v>6322</v>
      </c>
      <c r="AB88" s="704" t="str">
        <f t="shared" si="434"/>
        <v>12:09:31</v>
      </c>
      <c r="AC88" s="1140" t="str">
        <f t="shared" si="435"/>
        <v>12</v>
      </c>
      <c r="AD88" s="1140" t="str">
        <f t="shared" si="436"/>
        <v>29</v>
      </c>
      <c r="AE88" s="1140" t="str">
        <f t="shared" si="437"/>
        <v>37</v>
      </c>
      <c r="AF88" s="1193" t="s">
        <v>6323</v>
      </c>
      <c r="AG88" s="704" t="str">
        <f t="shared" si="438"/>
        <v>12:29:37</v>
      </c>
      <c r="AH88" s="1098">
        <f t="shared" si="439"/>
        <v>4.8275462962962978E-2</v>
      </c>
      <c r="AI88" s="1098">
        <f t="shared" si="440"/>
        <v>1.3958333333333295E-2</v>
      </c>
      <c r="AJ88" s="1098">
        <f t="shared" si="441"/>
        <v>6.2233796296296273E-2</v>
      </c>
      <c r="AK88" s="701">
        <f t="shared" si="442"/>
        <v>21.577559338288182</v>
      </c>
      <c r="AL88" s="701">
        <f t="shared" si="443"/>
        <v>16.737957969127766</v>
      </c>
      <c r="AM88" s="1118"/>
      <c r="AN88" s="1118"/>
      <c r="AO88" s="1118"/>
      <c r="AP88" s="1118"/>
      <c r="AQ88" s="1489"/>
      <c r="AR88" s="771"/>
      <c r="AS88" s="1118"/>
      <c r="AT88" s="1118"/>
      <c r="AU88" s="1118"/>
      <c r="AV88" s="1489"/>
      <c r="AW88" s="771"/>
      <c r="AX88" s="1122"/>
      <c r="AY88" s="1124"/>
      <c r="AZ88" s="1122"/>
      <c r="BA88" s="699"/>
      <c r="BB88" s="699"/>
      <c r="BC88" s="1121"/>
      <c r="BD88" s="1140" t="str">
        <f t="shared" si="444"/>
        <v/>
      </c>
      <c r="BE88" s="1140" t="str">
        <f t="shared" si="445"/>
        <v/>
      </c>
      <c r="BF88" s="1140" t="str">
        <f t="shared" si="446"/>
        <v/>
      </c>
      <c r="BG88" s="1193"/>
      <c r="BH88" s="652"/>
      <c r="BI88" s="1140" t="str">
        <f t="shared" si="447"/>
        <v/>
      </c>
      <c r="BJ88" s="1140" t="str">
        <f t="shared" si="448"/>
        <v/>
      </c>
      <c r="BK88" s="1140" t="str">
        <f t="shared" si="449"/>
        <v/>
      </c>
      <c r="BL88" s="1193"/>
      <c r="BM88" s="652"/>
      <c r="BN88" s="1098"/>
      <c r="BO88" s="1098"/>
      <c r="BP88" s="1098"/>
      <c r="BQ88" s="701"/>
      <c r="BR88" s="701"/>
      <c r="BS88" s="1492"/>
      <c r="BT88" s="1368"/>
      <c r="BU88" s="1368"/>
      <c r="BV88" s="1368"/>
      <c r="BW88" s="1489"/>
      <c r="BX88" s="1368"/>
      <c r="BY88" s="1368"/>
      <c r="BZ88" s="1368"/>
      <c r="CA88" s="1368"/>
      <c r="CB88" s="1489"/>
      <c r="CC88" s="1368"/>
      <c r="CD88" s="1368"/>
      <c r="CE88" s="1368"/>
      <c r="CF88" s="1368"/>
      <c r="CG88" s="1122"/>
      <c r="CH88" s="1117"/>
      <c r="CI88" s="1493"/>
      <c r="CJ88" s="1140"/>
      <c r="CK88" s="1140"/>
      <c r="CL88" s="1140"/>
      <c r="CM88" s="1193"/>
      <c r="CN88" s="652"/>
      <c r="CO88" s="1140" t="str">
        <f t="shared" si="461"/>
        <v/>
      </c>
      <c r="CP88" s="1140" t="str">
        <f t="shared" si="462"/>
        <v/>
      </c>
      <c r="CQ88" s="1140" t="str">
        <f t="shared" si="463"/>
        <v/>
      </c>
      <c r="CR88" s="1193"/>
      <c r="CS88" s="652"/>
      <c r="CT88" s="703"/>
      <c r="CU88" s="641"/>
      <c r="CV88" s="703"/>
      <c r="CW88" s="701"/>
      <c r="CX88" s="701"/>
      <c r="CY88" s="795"/>
      <c r="CZ88" s="708"/>
      <c r="DA88" s="709"/>
      <c r="DB88" s="709"/>
      <c r="DC88" s="710"/>
      <c r="DD88" s="711"/>
      <c r="DE88" s="712"/>
      <c r="DF88" s="712"/>
      <c r="DG88" s="713"/>
      <c r="DH88" s="713"/>
      <c r="DI88" s="714"/>
      <c r="DJ88" s="714"/>
      <c r="DK88" s="714"/>
      <c r="DL88" s="714"/>
      <c r="DM88" s="714"/>
      <c r="DN88" s="714"/>
      <c r="DO88" s="714"/>
      <c r="DP88" s="714"/>
      <c r="DQ88" s="715"/>
    </row>
    <row r="89" spans="1:121" s="332" customFormat="1">
      <c r="A89" s="798"/>
      <c r="B89" s="799">
        <v>60</v>
      </c>
      <c r="C89" s="1652" t="s">
        <v>53</v>
      </c>
      <c r="D89" s="1653"/>
      <c r="E89" s="1653"/>
      <c r="F89" s="1654"/>
      <c r="G89" s="852"/>
      <c r="H89" s="852"/>
      <c r="I89" s="852"/>
      <c r="J89" s="852"/>
      <c r="K89" s="804"/>
      <c r="L89" s="804"/>
      <c r="M89" s="804"/>
      <c r="N89" s="804"/>
      <c r="O89" s="804"/>
      <c r="P89" s="804"/>
      <c r="Q89" s="804"/>
      <c r="R89" s="801"/>
      <c r="S89" s="801"/>
      <c r="T89" s="801"/>
      <c r="U89" s="801"/>
      <c r="V89" s="809"/>
      <c r="W89" s="801"/>
      <c r="X89" s="801"/>
      <c r="Y89" s="801"/>
      <c r="Z89" s="801"/>
      <c r="AA89" s="804"/>
      <c r="AB89" s="804"/>
      <c r="AC89" s="804"/>
      <c r="AD89" s="804"/>
      <c r="AE89" s="804"/>
      <c r="AF89" s="804"/>
      <c r="AG89" s="804"/>
      <c r="AH89" s="801"/>
      <c r="AI89" s="812"/>
      <c r="AJ89" s="801"/>
      <c r="AK89" s="801"/>
      <c r="AL89" s="852"/>
      <c r="AM89" s="852"/>
      <c r="AN89" s="852"/>
      <c r="AO89" s="852"/>
      <c r="AP89" s="852"/>
      <c r="AQ89" s="804"/>
      <c r="AR89" s="852"/>
      <c r="AS89" s="852"/>
      <c r="AT89" s="852"/>
      <c r="AU89" s="852"/>
      <c r="AV89" s="804"/>
      <c r="AW89" s="852"/>
      <c r="AX89" s="852"/>
      <c r="AY89" s="1111"/>
      <c r="AZ89" s="852"/>
      <c r="BA89" s="852"/>
      <c r="BB89" s="852"/>
      <c r="BC89" s="852"/>
      <c r="BD89" s="852"/>
      <c r="BE89" s="852"/>
      <c r="BF89" s="852"/>
      <c r="BG89" s="852"/>
      <c r="BH89" s="852"/>
      <c r="BI89" s="852"/>
      <c r="BJ89" s="852"/>
      <c r="BK89" s="852"/>
      <c r="BL89" s="852"/>
      <c r="BM89" s="852"/>
      <c r="BN89" s="852"/>
      <c r="BO89" s="1111"/>
      <c r="BP89" s="852"/>
      <c r="BQ89" s="852"/>
      <c r="BR89" s="852"/>
      <c r="BS89" s="852"/>
      <c r="BT89" s="852"/>
      <c r="BU89" s="852"/>
      <c r="BV89" s="852"/>
      <c r="BW89" s="852"/>
      <c r="BX89" s="852"/>
      <c r="BY89" s="852"/>
      <c r="BZ89" s="852"/>
      <c r="CA89" s="852"/>
      <c r="CB89" s="852"/>
      <c r="CC89" s="852"/>
      <c r="CD89" s="852"/>
      <c r="CE89" s="852"/>
      <c r="CF89" s="852"/>
      <c r="CG89" s="852"/>
      <c r="CH89" s="852"/>
      <c r="CI89" s="852"/>
      <c r="CJ89" s="852"/>
      <c r="CK89" s="852"/>
      <c r="CL89" s="852"/>
      <c r="CM89" s="852"/>
      <c r="CN89" s="852"/>
      <c r="CO89" s="852"/>
      <c r="CP89" s="852"/>
      <c r="CQ89" s="852"/>
      <c r="CR89" s="852"/>
      <c r="CS89" s="852"/>
      <c r="CT89" s="852"/>
      <c r="CU89" s="852"/>
      <c r="CV89" s="852"/>
      <c r="CW89" s="852"/>
      <c r="CX89" s="852"/>
      <c r="CY89" s="852"/>
      <c r="CZ89" s="852"/>
      <c r="DA89" s="809"/>
      <c r="DB89" s="814">
        <f>DB63</f>
        <v>60</v>
      </c>
      <c r="DC89" s="589"/>
      <c r="DD89" s="815" t="s">
        <v>5393</v>
      </c>
      <c r="DE89" s="816"/>
      <c r="DF89" s="817"/>
      <c r="DG89" s="817"/>
      <c r="DH89" s="817"/>
      <c r="DI89" s="817"/>
      <c r="DJ89" s="817"/>
      <c r="DK89" s="817"/>
      <c r="DL89" s="817"/>
      <c r="DM89" s="817"/>
      <c r="DN89" s="817"/>
      <c r="DO89" s="817"/>
      <c r="DP89" s="817"/>
      <c r="DQ89" s="817"/>
    </row>
    <row r="90" spans="1:121" s="345" customFormat="1">
      <c r="A90" s="628">
        <v>1</v>
      </c>
      <c r="B90" s="629">
        <v>60</v>
      </c>
      <c r="C90" s="854">
        <v>272</v>
      </c>
      <c r="D90" s="1150" t="s">
        <v>6115</v>
      </c>
      <c r="E90" s="1150" t="s">
        <v>2755</v>
      </c>
      <c r="F90" s="726"/>
      <c r="G90" s="827"/>
      <c r="H90" s="827"/>
      <c r="I90" s="827"/>
      <c r="J90" s="827"/>
      <c r="K90" s="1233"/>
      <c r="L90" s="821"/>
      <c r="M90" s="821"/>
      <c r="N90" s="821"/>
      <c r="O90" s="821"/>
      <c r="P90" s="821"/>
      <c r="Q90" s="821"/>
      <c r="R90" s="634"/>
      <c r="S90" s="634"/>
      <c r="T90" s="634"/>
      <c r="U90" s="789"/>
      <c r="V90" s="789"/>
      <c r="W90" s="1099">
        <v>0.4375</v>
      </c>
      <c r="X90" s="1095" t="str">
        <f t="shared" ref="X90:X101" si="467">LEFT(AA90,2)</f>
        <v>11</v>
      </c>
      <c r="Y90" s="1095" t="str">
        <f t="shared" ref="Y90:Y101" si="468">MID(AA90,3,2)</f>
        <v>37</v>
      </c>
      <c r="Z90" s="1095" t="str">
        <f t="shared" ref="Z90:Z101" si="469">RIGHT(AA90,2)</f>
        <v>50</v>
      </c>
      <c r="AA90" s="1193" t="s">
        <v>6116</v>
      </c>
      <c r="AB90" s="683" t="str">
        <f t="shared" ref="AB90:AB101" si="470">CONCATENATE(X90&amp;":"&amp;Y90&amp;":"&amp;Z90)</f>
        <v>11:37:50</v>
      </c>
      <c r="AC90" s="1095" t="str">
        <f t="shared" ref="AC90:AC101" si="471">LEFT(AF90,2)</f>
        <v>11</v>
      </c>
      <c r="AD90" s="1095" t="str">
        <f t="shared" ref="AD90:AD101" si="472">MID(AF90,3,2)</f>
        <v>43</v>
      </c>
      <c r="AE90" s="1095" t="str">
        <f t="shared" ref="AE90:AE101" si="473">RIGHT(AF90,2)</f>
        <v>05</v>
      </c>
      <c r="AF90" s="1193" t="s">
        <v>6117</v>
      </c>
      <c r="AG90" s="683" t="str">
        <f t="shared" ref="AG90:AG101" si="474">CONCATENATE(AC90&amp;":"&amp;AD90&amp;":"&amp;AE90)</f>
        <v>11:43:05</v>
      </c>
      <c r="AH90" s="1097">
        <f t="shared" ref="AH90:AH101" si="475">AB90-W90</f>
        <v>4.7106481481481499E-2</v>
      </c>
      <c r="AI90" s="1098">
        <f t="shared" ref="AI90:AI101" si="476">AG90-AB90</f>
        <v>3.6458333333332926E-3</v>
      </c>
      <c r="AJ90" s="1097">
        <f t="shared" ref="AJ90:AJ101" si="477">AG90-AB90+AH90</f>
        <v>5.0752314814814792E-2</v>
      </c>
      <c r="AK90" s="636">
        <f t="shared" ref="AK90:AK101" si="478">$W$3/(MINUTE(AH90)/60+HOUR(AH90)+SECOND(AH90)/3600)</f>
        <v>22.113022113022115</v>
      </c>
      <c r="AL90" s="636">
        <f t="shared" ref="AL90:AL101" si="479">$W$3/(MINUTE(AJ90)/60+HOUR(AJ90)+SECOND(AJ90)/3600)</f>
        <v>20.524515393386544</v>
      </c>
      <c r="AM90" s="1113"/>
      <c r="AN90" s="1113"/>
      <c r="AO90" s="1113"/>
      <c r="AP90" s="1113"/>
      <c r="AQ90" s="1369"/>
      <c r="AR90" s="790"/>
      <c r="AS90" s="1113"/>
      <c r="AT90" s="1113"/>
      <c r="AU90" s="1113"/>
      <c r="AV90" s="1369"/>
      <c r="AW90" s="790"/>
      <c r="AX90" s="1113"/>
      <c r="AY90" s="1370"/>
      <c r="AZ90" s="1113"/>
      <c r="BA90" s="724"/>
      <c r="BB90" s="724"/>
      <c r="BC90" s="1099">
        <f t="shared" ref="BC90:BC101" si="480">AG90+"0:30"</f>
        <v>0.50908564814814816</v>
      </c>
      <c r="BD90" s="1095" t="str">
        <f t="shared" ref="BD90:BD101" si="481">LEFT(BG90,2)</f>
        <v>13</v>
      </c>
      <c r="BE90" s="1095" t="str">
        <f t="shared" ref="BE90:BE101" si="482">MID(BG90,3,2)</f>
        <v>08</v>
      </c>
      <c r="BF90" s="1095" t="str">
        <f t="shared" ref="BF90:BF101" si="483">RIGHT(BG90,2)</f>
        <v>54</v>
      </c>
      <c r="BG90" s="1193" t="s">
        <v>6118</v>
      </c>
      <c r="BH90" s="633" t="str">
        <f t="shared" ref="BH90:BH101" si="484">CONCATENATE(BD90&amp;":"&amp;BE90&amp;":"&amp;BF90)</f>
        <v>13:08:54</v>
      </c>
      <c r="BI90" s="1095" t="str">
        <f t="shared" ref="BI90:BI101" si="485">LEFT(BL90,2)</f>
        <v>13</v>
      </c>
      <c r="BJ90" s="1095" t="str">
        <f t="shared" ref="BJ90:BJ101" si="486">MID(BL90,3,2)</f>
        <v>17</v>
      </c>
      <c r="BK90" s="1095" t="str">
        <f t="shared" ref="BK90:BK101" si="487">RIGHT(BL90,2)</f>
        <v>25</v>
      </c>
      <c r="BL90" s="1193" t="s">
        <v>6119</v>
      </c>
      <c r="BM90" s="633" t="str">
        <f t="shared" ref="BM90:BM101" si="488">CONCATENATE(BI90&amp;":"&amp;BJ90&amp;":"&amp;BK90)</f>
        <v>13:17:25</v>
      </c>
      <c r="BN90" s="1097">
        <f t="shared" ref="BN90:BN101" si="489">BH90-BC90</f>
        <v>3.8761574074074101E-2</v>
      </c>
      <c r="BO90" s="1098">
        <f t="shared" ref="BO90:BO101" si="490">BM90-BH90</f>
        <v>5.9143518518518512E-3</v>
      </c>
      <c r="BP90" s="1097">
        <f t="shared" ref="BP90:BP101" si="491">BM90-BH90+BN90</f>
        <v>4.4675925925925952E-2</v>
      </c>
      <c r="BQ90" s="636">
        <f t="shared" ref="BQ90:BQ101" si="492">$BC$7/(MINUTE(BN90)/60+HOUR(BN90)+SECOND(BN90)/3600)</f>
        <v>21.498954911914005</v>
      </c>
      <c r="BR90" s="636">
        <f t="shared" ref="BR90:BR101" si="493">$BC$7/(MINUTE(BP90)/60+HOUR(BP90)+SECOND(BP90)/3600)</f>
        <v>18.652849740932645</v>
      </c>
      <c r="BS90" s="1356"/>
      <c r="BT90" s="1357"/>
      <c r="BU90" s="1357"/>
      <c r="BV90" s="1357"/>
      <c r="BW90" s="1358"/>
      <c r="BX90" s="1357"/>
      <c r="BY90" s="1357"/>
      <c r="BZ90" s="1357"/>
      <c r="CA90" s="1357"/>
      <c r="CB90" s="1358"/>
      <c r="CC90" s="1357"/>
      <c r="CD90" s="1357"/>
      <c r="CE90" s="1367"/>
      <c r="CF90" s="1357"/>
      <c r="CG90" s="1201"/>
      <c r="CH90" s="1201"/>
      <c r="CI90" s="1203">
        <f t="shared" ref="CI90:CI101" si="494">BM90+"0:30"</f>
        <v>0.57459490740740748</v>
      </c>
      <c r="CJ90" s="1206" t="str">
        <f t="shared" ref="CJ90:CJ101" si="495">LEFT(CM90,2)</f>
        <v>14</v>
      </c>
      <c r="CK90" s="1206" t="str">
        <f t="shared" ref="CK90:CK101" si="496">MID(CM90,3,2)</f>
        <v>23</v>
      </c>
      <c r="CL90" s="1206" t="str">
        <f t="shared" ref="CL90:CL101" si="497">RIGHT(CM90,2)</f>
        <v>49</v>
      </c>
      <c r="CM90" s="1204" t="s">
        <v>6120</v>
      </c>
      <c r="CN90" s="1205" t="str">
        <f t="shared" ref="CN90:CN101" si="498">CONCATENATE(CJ90&amp;":"&amp;CK90&amp;":"&amp;CL90)</f>
        <v>14:23:49</v>
      </c>
      <c r="CO90" s="1206" t="str">
        <f t="shared" ref="CO90:CO101" si="499">LEFT(CR90,2)</f>
        <v>14</v>
      </c>
      <c r="CP90" s="1206" t="str">
        <f t="shared" ref="CP90:CP101" si="500">MID(CR90,3,2)</f>
        <v>30</v>
      </c>
      <c r="CQ90" s="1206" t="str">
        <f t="shared" ref="CQ90:CQ101" si="501">RIGHT(CR90,2)</f>
        <v>38</v>
      </c>
      <c r="CR90" s="1204" t="s">
        <v>6121</v>
      </c>
      <c r="CS90" s="1205" t="str">
        <f t="shared" ref="CS90:CS101" si="502">CONCATENATE(CO90&amp;":"&amp;CP90&amp;":"&amp;CQ90)</f>
        <v>14:30:38</v>
      </c>
      <c r="CT90" s="1207">
        <f t="shared" ref="CT90:CT101" si="503">CN90-CI90</f>
        <v>2.5277777777777732E-2</v>
      </c>
      <c r="CU90" s="1366">
        <f t="shared" ref="CU90:CU101" si="504">CS90-CN90</f>
        <v>4.7337962962962221E-3</v>
      </c>
      <c r="CV90" s="1207">
        <f t="shared" ref="CV90:CV101" si="505">CS90-CN90+CT90</f>
        <v>3.0011574074073954E-2</v>
      </c>
      <c r="CW90" s="1208">
        <f t="shared" ref="CW90:CW101" si="506">$CI$3/(MINUTE(CT90)/60+HOUR(CT90)+SECOND(CT90)/3600)</f>
        <v>24.725274725274723</v>
      </c>
      <c r="CX90" s="1208">
        <f t="shared" ref="CX90:CX101" si="507">$CI$3/(MINUTE(CV90)/60+HOUR(CV90)+SECOND(CV90)/3600)</f>
        <v>20.825298881604319</v>
      </c>
      <c r="CY90" s="1339">
        <f t="shared" ref="CY90:CY101" si="508">$DB$89/(MINUTE(DB90)/60+HOUR(DB90)+SECOND(DB90)/3600)</f>
        <v>19.929876360952207</v>
      </c>
      <c r="CZ90" s="1340"/>
      <c r="DA90" s="645">
        <f>AH90+AX90+BN90+CT90</f>
        <v>0.11114583333333333</v>
      </c>
      <c r="DB90" s="645">
        <f>AJ90+AZ90+BP90+CV90</f>
        <v>0.1254398148148147</v>
      </c>
      <c r="DC90" s="1210"/>
      <c r="DD90" s="1211">
        <v>60</v>
      </c>
      <c r="DE90" s="1228">
        <f t="shared" ref="DE90:DF91" si="509">MINUTE(DA90)/60+HOUR(DA90)+SECOND(DA90)/3600</f>
        <v>2.6675</v>
      </c>
      <c r="DF90" s="1228">
        <f>MINUTE(DB90)/60+HOUR(DB90)+SECOND(DB90)/3600</f>
        <v>3.0105555555555554</v>
      </c>
      <c r="DG90" s="1229">
        <v>200</v>
      </c>
      <c r="DH90" s="595">
        <f>-(SECOND(CS90-$CS$90)/60+MINUTE(CS90-$CS$90)+HOUR(CS90-$CS$90)*60)</f>
        <v>0</v>
      </c>
      <c r="DI90" s="1230">
        <f t="shared" ref="DI90:DI91" si="510">IF((DD90+DG90+DH90)&lt;DD90,DD90,DD90+DG90+DH90)</f>
        <v>260</v>
      </c>
      <c r="DJ90" s="1230">
        <f t="shared" ref="DJ90:DJ91" si="511">IF(AR90&gt;$DD$89,0,DI90)</f>
        <v>260</v>
      </c>
      <c r="DK90" s="648">
        <f>IF((S90&gt;$DM$7),0,DJ90)</f>
        <v>260</v>
      </c>
      <c r="DL90" s="648">
        <f>IF((AI90&gt;$DM$7),0,DJ90)</f>
        <v>260</v>
      </c>
      <c r="DM90" s="1230">
        <f t="shared" si="247"/>
        <v>260</v>
      </c>
      <c r="DN90" s="1230">
        <f t="shared" si="248"/>
        <v>260</v>
      </c>
      <c r="DO90" s="648">
        <f t="shared" si="181"/>
        <v>260</v>
      </c>
      <c r="DP90" s="648">
        <f t="shared" si="182"/>
        <v>260</v>
      </c>
      <c r="DQ90" s="1231">
        <f t="shared" ref="DQ90:DQ91" si="512">DK90*DL90*DM90*DN90*DO90*DP90/DK90/DL90/DM90/DO90/DP90</f>
        <v>260</v>
      </c>
    </row>
    <row r="91" spans="1:121" s="345" customFormat="1">
      <c r="A91" s="628">
        <f>A90+1</f>
        <v>2</v>
      </c>
      <c r="B91" s="629">
        <v>60</v>
      </c>
      <c r="C91" s="854">
        <v>209</v>
      </c>
      <c r="D91" s="1150" t="s">
        <v>6122</v>
      </c>
      <c r="E91" s="1150" t="s">
        <v>258</v>
      </c>
      <c r="F91" s="726"/>
      <c r="G91" s="827"/>
      <c r="H91" s="827"/>
      <c r="I91" s="827"/>
      <c r="J91" s="827"/>
      <c r="K91" s="1233"/>
      <c r="L91" s="821"/>
      <c r="M91" s="821"/>
      <c r="N91" s="821"/>
      <c r="O91" s="821"/>
      <c r="P91" s="821"/>
      <c r="Q91" s="821"/>
      <c r="R91" s="634"/>
      <c r="S91" s="634"/>
      <c r="T91" s="634"/>
      <c r="U91" s="789"/>
      <c r="V91" s="789"/>
      <c r="W91" s="1099">
        <f t="shared" ref="W91:W100" si="513">W90</f>
        <v>0.4375</v>
      </c>
      <c r="X91" s="1095" t="str">
        <f t="shared" si="467"/>
        <v>11</v>
      </c>
      <c r="Y91" s="1095" t="str">
        <f t="shared" si="468"/>
        <v>46</v>
      </c>
      <c r="Z91" s="1095" t="str">
        <f t="shared" si="469"/>
        <v>06</v>
      </c>
      <c r="AA91" s="1193" t="s">
        <v>6110</v>
      </c>
      <c r="AB91" s="683" t="str">
        <f t="shared" si="470"/>
        <v>11:46:06</v>
      </c>
      <c r="AC91" s="1095" t="str">
        <f t="shared" si="471"/>
        <v>11</v>
      </c>
      <c r="AD91" s="1095" t="str">
        <f t="shared" si="472"/>
        <v>52</v>
      </c>
      <c r="AE91" s="1095" t="str">
        <f t="shared" si="473"/>
        <v>39</v>
      </c>
      <c r="AF91" s="1193" t="s">
        <v>6123</v>
      </c>
      <c r="AG91" s="683" t="str">
        <f t="shared" si="474"/>
        <v>11:52:39</v>
      </c>
      <c r="AH91" s="1097">
        <f t="shared" si="475"/>
        <v>5.2847222222222212E-2</v>
      </c>
      <c r="AI91" s="1098">
        <f t="shared" si="476"/>
        <v>4.5486111111111005E-3</v>
      </c>
      <c r="AJ91" s="1097">
        <f t="shared" si="477"/>
        <v>5.7395833333333313E-2</v>
      </c>
      <c r="AK91" s="636">
        <f t="shared" si="478"/>
        <v>19.710906701708279</v>
      </c>
      <c r="AL91" s="636">
        <f t="shared" si="479"/>
        <v>18.148820326678766</v>
      </c>
      <c r="AM91" s="1113"/>
      <c r="AN91" s="1113"/>
      <c r="AO91" s="1113"/>
      <c r="AP91" s="1113"/>
      <c r="AQ91" s="1369"/>
      <c r="AR91" s="790"/>
      <c r="AS91" s="1113"/>
      <c r="AT91" s="1113"/>
      <c r="AU91" s="1113"/>
      <c r="AV91" s="1369"/>
      <c r="AW91" s="790"/>
      <c r="AX91" s="1113"/>
      <c r="AY91" s="1370"/>
      <c r="AZ91" s="1113"/>
      <c r="BA91" s="724"/>
      <c r="BB91" s="724"/>
      <c r="BC91" s="1099">
        <f t="shared" si="480"/>
        <v>0.51572916666666668</v>
      </c>
      <c r="BD91" s="1095" t="str">
        <f t="shared" si="481"/>
        <v>13</v>
      </c>
      <c r="BE91" s="1095" t="str">
        <f t="shared" si="482"/>
        <v>11</v>
      </c>
      <c r="BF91" s="1095" t="str">
        <f t="shared" si="483"/>
        <v>10</v>
      </c>
      <c r="BG91" s="1193" t="s">
        <v>6124</v>
      </c>
      <c r="BH91" s="633" t="str">
        <f t="shared" si="484"/>
        <v>13:11:10</v>
      </c>
      <c r="BI91" s="1095" t="str">
        <f t="shared" si="485"/>
        <v>13</v>
      </c>
      <c r="BJ91" s="1095" t="str">
        <f t="shared" si="486"/>
        <v>24</v>
      </c>
      <c r="BK91" s="1095" t="str">
        <f t="shared" si="487"/>
        <v>47</v>
      </c>
      <c r="BL91" s="1193" t="s">
        <v>6125</v>
      </c>
      <c r="BM91" s="633" t="str">
        <f t="shared" si="488"/>
        <v>13:24:47</v>
      </c>
      <c r="BN91" s="1097">
        <f t="shared" si="489"/>
        <v>3.3692129629629641E-2</v>
      </c>
      <c r="BO91" s="1098">
        <f t="shared" si="490"/>
        <v>9.4560185185185164E-3</v>
      </c>
      <c r="BP91" s="1097">
        <f t="shared" si="491"/>
        <v>4.3148148148148158E-2</v>
      </c>
      <c r="BQ91" s="636">
        <f t="shared" si="492"/>
        <v>24.733768464445205</v>
      </c>
      <c r="BR91" s="636">
        <f t="shared" si="493"/>
        <v>19.313304721030043</v>
      </c>
      <c r="BS91" s="1359"/>
      <c r="BT91" s="1360"/>
      <c r="BU91" s="1360"/>
      <c r="BV91" s="1360"/>
      <c r="BW91" s="1354"/>
      <c r="BX91" s="1360"/>
      <c r="BY91" s="1360"/>
      <c r="BZ91" s="1360"/>
      <c r="CA91" s="1360"/>
      <c r="CB91" s="1354"/>
      <c r="CC91" s="1360"/>
      <c r="CD91" s="1360"/>
      <c r="CE91" s="1368"/>
      <c r="CF91" s="1360"/>
      <c r="CG91" s="1115"/>
      <c r="CH91" s="1115"/>
      <c r="CI91" s="1203">
        <f t="shared" si="494"/>
        <v>0.57971064814814821</v>
      </c>
      <c r="CJ91" s="1095" t="str">
        <f t="shared" si="495"/>
        <v>14</v>
      </c>
      <c r="CK91" s="1095" t="str">
        <f t="shared" si="496"/>
        <v>27</v>
      </c>
      <c r="CL91" s="1095" t="str">
        <f t="shared" si="497"/>
        <v>21</v>
      </c>
      <c r="CM91" s="1193" t="s">
        <v>6126</v>
      </c>
      <c r="CN91" s="633" t="str">
        <f t="shared" si="498"/>
        <v>14:27:21</v>
      </c>
      <c r="CO91" s="1095" t="str">
        <f t="shared" si="499"/>
        <v>14</v>
      </c>
      <c r="CP91" s="1095" t="str">
        <f t="shared" si="500"/>
        <v>33</v>
      </c>
      <c r="CQ91" s="1095" t="str">
        <f t="shared" si="501"/>
        <v>51</v>
      </c>
      <c r="CR91" s="1193" t="s">
        <v>6127</v>
      </c>
      <c r="CS91" s="633" t="str">
        <f t="shared" si="502"/>
        <v>14:33:51</v>
      </c>
      <c r="CT91" s="639">
        <f t="shared" si="503"/>
        <v>2.2615740740740686E-2</v>
      </c>
      <c r="CU91" s="641">
        <f t="shared" si="504"/>
        <v>4.5138888888889284E-3</v>
      </c>
      <c r="CV91" s="639">
        <f t="shared" si="505"/>
        <v>2.7129629629629615E-2</v>
      </c>
      <c r="CW91" s="636">
        <f t="shared" si="506"/>
        <v>27.635619242579324</v>
      </c>
      <c r="CX91" s="636">
        <f t="shared" si="507"/>
        <v>23.037542662116042</v>
      </c>
      <c r="CY91" s="643">
        <f t="shared" si="508"/>
        <v>19.581180310035357</v>
      </c>
      <c r="CZ91" s="644"/>
      <c r="DA91" s="645">
        <f t="shared" ref="DA91:DA101" si="514">AH91+AX91+BN91+CT91</f>
        <v>0.10915509259259254</v>
      </c>
      <c r="DB91" s="645">
        <f t="shared" ref="DB91:DB101" si="515">AJ91+AZ91+BP91+CV91</f>
        <v>0.12767361111111108</v>
      </c>
      <c r="DC91" s="589"/>
      <c r="DD91" s="646">
        <f t="shared" ref="DD91:DD101" si="516">DD90</f>
        <v>60</v>
      </c>
      <c r="DE91" s="647">
        <f t="shared" si="509"/>
        <v>2.6197222222222223</v>
      </c>
      <c r="DF91" s="647">
        <f t="shared" si="509"/>
        <v>3.0641666666666665</v>
      </c>
      <c r="DG91" s="595">
        <f t="shared" ref="DG91:DG101" si="517">DG90-5</f>
        <v>195</v>
      </c>
      <c r="DH91" s="595">
        <f>-(SECOND(CS91-$CS$90)/60+MINUTE(CS91-$CS$90)+HOUR(CS91-$CS$90)*60)</f>
        <v>-3.2166666666666668</v>
      </c>
      <c r="DI91" s="648">
        <f t="shared" si="510"/>
        <v>251.78333333333333</v>
      </c>
      <c r="DJ91" s="648">
        <f t="shared" si="511"/>
        <v>251.78333333333333</v>
      </c>
      <c r="DK91" s="648">
        <f>IF((S91&gt;$DM$7),0,DJ91)</f>
        <v>251.78333333333333</v>
      </c>
      <c r="DL91" s="648">
        <f>IF((AI91&gt;$DM$7),0,DJ91)</f>
        <v>251.78333333333333</v>
      </c>
      <c r="DM91" s="648">
        <f t="shared" si="247"/>
        <v>251.78333333333333</v>
      </c>
      <c r="DN91" s="648">
        <f t="shared" si="248"/>
        <v>251.78333333333333</v>
      </c>
      <c r="DO91" s="648">
        <f t="shared" si="181"/>
        <v>251.78333333333333</v>
      </c>
      <c r="DP91" s="648">
        <f t="shared" si="182"/>
        <v>251.78333333333333</v>
      </c>
      <c r="DQ91" s="649">
        <f t="shared" si="512"/>
        <v>251.78333333333333</v>
      </c>
    </row>
    <row r="92" spans="1:121" s="345" customFormat="1">
      <c r="A92" s="628">
        <f t="shared" ref="A92:A101" si="518">A91+1</f>
        <v>3</v>
      </c>
      <c r="B92" s="629">
        <v>60</v>
      </c>
      <c r="C92" s="854">
        <v>278</v>
      </c>
      <c r="D92" s="1150" t="s">
        <v>3630</v>
      </c>
      <c r="E92" s="1150" t="s">
        <v>6128</v>
      </c>
      <c r="F92" s="726"/>
      <c r="G92" s="827"/>
      <c r="H92" s="827"/>
      <c r="I92" s="827"/>
      <c r="J92" s="827"/>
      <c r="K92" s="1233"/>
      <c r="L92" s="821"/>
      <c r="M92" s="821"/>
      <c r="N92" s="821"/>
      <c r="O92" s="821"/>
      <c r="P92" s="821"/>
      <c r="Q92" s="821"/>
      <c r="R92" s="634"/>
      <c r="S92" s="634"/>
      <c r="T92" s="634"/>
      <c r="U92" s="789"/>
      <c r="V92" s="789"/>
      <c r="W92" s="1099">
        <f t="shared" si="513"/>
        <v>0.4375</v>
      </c>
      <c r="X92" s="1095" t="str">
        <f t="shared" si="467"/>
        <v>11</v>
      </c>
      <c r="Y92" s="1095" t="str">
        <f t="shared" si="468"/>
        <v>37</v>
      </c>
      <c r="Z92" s="1095" t="str">
        <f t="shared" si="469"/>
        <v>57</v>
      </c>
      <c r="AA92" s="1193" t="s">
        <v>6129</v>
      </c>
      <c r="AB92" s="683" t="str">
        <f t="shared" si="470"/>
        <v>11:37:57</v>
      </c>
      <c r="AC92" s="1095" t="str">
        <f t="shared" si="471"/>
        <v>11</v>
      </c>
      <c r="AD92" s="1095" t="str">
        <f t="shared" si="472"/>
        <v>51</v>
      </c>
      <c r="AE92" s="1095" t="str">
        <f t="shared" si="473"/>
        <v>43</v>
      </c>
      <c r="AF92" s="1193" t="s">
        <v>6130</v>
      </c>
      <c r="AG92" s="683" t="str">
        <f t="shared" si="474"/>
        <v>11:51:43</v>
      </c>
      <c r="AH92" s="1097">
        <f t="shared" si="475"/>
        <v>4.7187499999999993E-2</v>
      </c>
      <c r="AI92" s="1098">
        <f t="shared" si="476"/>
        <v>9.5601851851851993E-3</v>
      </c>
      <c r="AJ92" s="1097">
        <f t="shared" si="477"/>
        <v>5.6747685185185193E-2</v>
      </c>
      <c r="AK92" s="636">
        <f t="shared" si="478"/>
        <v>22.075055187637968</v>
      </c>
      <c r="AL92" s="636">
        <f t="shared" si="479"/>
        <v>18.356108504996939</v>
      </c>
      <c r="AM92" s="1113"/>
      <c r="AN92" s="1113"/>
      <c r="AO92" s="1113"/>
      <c r="AP92" s="1113"/>
      <c r="AQ92" s="1369"/>
      <c r="AR92" s="790"/>
      <c r="AS92" s="1113"/>
      <c r="AT92" s="1113"/>
      <c r="AU92" s="1113"/>
      <c r="AV92" s="1369"/>
      <c r="AW92" s="790"/>
      <c r="AX92" s="1113"/>
      <c r="AY92" s="1370"/>
      <c r="AZ92" s="1113"/>
      <c r="BA92" s="724"/>
      <c r="BB92" s="724"/>
      <c r="BC92" s="1099">
        <f t="shared" si="480"/>
        <v>0.51508101851851851</v>
      </c>
      <c r="BD92" s="1095" t="str">
        <f t="shared" si="481"/>
        <v>13</v>
      </c>
      <c r="BE92" s="1095" t="str">
        <f t="shared" si="482"/>
        <v>08</v>
      </c>
      <c r="BF92" s="1095" t="str">
        <f t="shared" si="483"/>
        <v>56</v>
      </c>
      <c r="BG92" s="1193" t="s">
        <v>6131</v>
      </c>
      <c r="BH92" s="633" t="str">
        <f t="shared" si="484"/>
        <v>13:08:56</v>
      </c>
      <c r="BI92" s="1095" t="str">
        <f t="shared" si="485"/>
        <v>13</v>
      </c>
      <c r="BJ92" s="1095" t="str">
        <f t="shared" si="486"/>
        <v>20</v>
      </c>
      <c r="BK92" s="1095" t="str">
        <f t="shared" si="487"/>
        <v>56</v>
      </c>
      <c r="BL92" s="1193" t="s">
        <v>6132</v>
      </c>
      <c r="BM92" s="633" t="str">
        <f t="shared" si="488"/>
        <v>13:20:56</v>
      </c>
      <c r="BN92" s="1097">
        <f t="shared" si="489"/>
        <v>3.2789351851851833E-2</v>
      </c>
      <c r="BO92" s="1098">
        <f t="shared" si="490"/>
        <v>8.3333333333333037E-3</v>
      </c>
      <c r="BP92" s="1097">
        <f t="shared" si="491"/>
        <v>4.1122685185185137E-2</v>
      </c>
      <c r="BQ92" s="636">
        <f t="shared" si="492"/>
        <v>25.414754677020827</v>
      </c>
      <c r="BR92" s="636">
        <f t="shared" si="493"/>
        <v>20.264565156206025</v>
      </c>
      <c r="BS92" s="1359"/>
      <c r="BT92" s="1360"/>
      <c r="BU92" s="1360"/>
      <c r="BV92" s="1360"/>
      <c r="BW92" s="1354"/>
      <c r="BX92" s="1360"/>
      <c r="BY92" s="1360"/>
      <c r="BZ92" s="1360"/>
      <c r="CA92" s="1360"/>
      <c r="CB92" s="1354"/>
      <c r="CC92" s="1360"/>
      <c r="CD92" s="1360"/>
      <c r="CE92" s="1368"/>
      <c r="CF92" s="1360"/>
      <c r="CG92" s="1115"/>
      <c r="CH92" s="1115"/>
      <c r="CI92" s="1203">
        <f t="shared" si="494"/>
        <v>0.57703703703703701</v>
      </c>
      <c r="CJ92" s="1095" t="str">
        <f t="shared" si="495"/>
        <v>14</v>
      </c>
      <c r="CK92" s="1095" t="str">
        <f t="shared" si="496"/>
        <v>23</v>
      </c>
      <c r="CL92" s="1095" t="str">
        <f t="shared" si="497"/>
        <v>17</v>
      </c>
      <c r="CM92" s="1193" t="s">
        <v>6133</v>
      </c>
      <c r="CN92" s="633" t="str">
        <f t="shared" si="498"/>
        <v>14:23:17</v>
      </c>
      <c r="CO92" s="1095" t="str">
        <f t="shared" si="499"/>
        <v>14</v>
      </c>
      <c r="CP92" s="1095" t="str">
        <f t="shared" si="500"/>
        <v>33</v>
      </c>
      <c r="CQ92" s="1095" t="str">
        <f t="shared" si="501"/>
        <v>55</v>
      </c>
      <c r="CR92" s="1193" t="s">
        <v>6134</v>
      </c>
      <c r="CS92" s="633" t="str">
        <f t="shared" si="502"/>
        <v>14:33:55</v>
      </c>
      <c r="CT92" s="639">
        <f t="shared" si="503"/>
        <v>2.2465277777777737E-2</v>
      </c>
      <c r="CU92" s="641">
        <f t="shared" si="504"/>
        <v>7.3842592592593403E-3</v>
      </c>
      <c r="CV92" s="639">
        <f t="shared" si="505"/>
        <v>2.9849537037037077E-2</v>
      </c>
      <c r="CW92" s="636">
        <f t="shared" si="506"/>
        <v>27.820710973724882</v>
      </c>
      <c r="CX92" s="636">
        <f t="shared" si="507"/>
        <v>20.938348196975571</v>
      </c>
      <c r="CY92" s="643">
        <f t="shared" si="508"/>
        <v>19.574082464884459</v>
      </c>
      <c r="CZ92" s="644"/>
      <c r="DA92" s="645">
        <f t="shared" si="514"/>
        <v>0.10244212962962956</v>
      </c>
      <c r="DB92" s="645">
        <f t="shared" si="515"/>
        <v>0.12771990740740741</v>
      </c>
      <c r="DC92" s="589"/>
      <c r="DD92" s="646">
        <f t="shared" si="516"/>
        <v>60</v>
      </c>
      <c r="DE92" s="647">
        <f t="shared" ref="DE92:DE101" si="519">MINUTE(DA92)/60+HOUR(DA92)+SECOND(DA92)/3600</f>
        <v>2.4586111111111113</v>
      </c>
      <c r="DF92" s="647">
        <f t="shared" ref="DF92:DF101" si="520">MINUTE(DB92)/60+HOUR(DB92)+SECOND(DB92)/3600</f>
        <v>3.0652777777777778</v>
      </c>
      <c r="DG92" s="595">
        <f t="shared" si="517"/>
        <v>190</v>
      </c>
      <c r="DH92" s="595">
        <f t="shared" ref="DH92:DH101" si="521">-(SECOND(CS92-$CS$90)/60+MINUTE(CS92-$CS$90)+HOUR(CS92-$CS$90)*60)</f>
        <v>-3.2833333333333332</v>
      </c>
      <c r="DI92" s="648">
        <f t="shared" ref="DI92:DI101" si="522">IF((DD92+DG92+DH92)&lt;DD92,DD92,DD92+DG92+DH92)</f>
        <v>246.71666666666667</v>
      </c>
      <c r="DJ92" s="648">
        <f t="shared" ref="DJ92:DJ101" si="523">IF(AR92&gt;$DD$89,0,DI92)</f>
        <v>246.71666666666667</v>
      </c>
      <c r="DK92" s="648">
        <f t="shared" ref="DK92:DK101" si="524">IF((S92&gt;$DM$7),0,DJ92)</f>
        <v>246.71666666666667</v>
      </c>
      <c r="DL92" s="648">
        <f t="shared" ref="DL92:DL101" si="525">IF((AI92&gt;$DM$7),0,DJ92)</f>
        <v>246.71666666666667</v>
      </c>
      <c r="DM92" s="648">
        <f t="shared" ref="DM92:DM101" si="526">IF((AY92&gt;$DM$7),0,DJ92)</f>
        <v>246.71666666666667</v>
      </c>
      <c r="DN92" s="648">
        <f t="shared" ref="DN92:DN101" si="527">IF((BO92&gt;$DM$7),0,DJ92)</f>
        <v>246.71666666666667</v>
      </c>
      <c r="DO92" s="648">
        <f t="shared" ref="DO92:DO101" si="528">IF((CE92&gt;$DM$7),0,DJ92)</f>
        <v>246.71666666666667</v>
      </c>
      <c r="DP92" s="648">
        <f t="shared" ref="DP92:DP101" si="529">IF((CU92&gt;$DL$7),0,DJ92)</f>
        <v>246.71666666666667</v>
      </c>
      <c r="DQ92" s="649">
        <f t="shared" ref="DQ92:DQ101" si="530">DK92*DL92*DM92*DN92*DO92*DP92/DK92/DL92/DM92/DO92/DP92</f>
        <v>246.71666666666667</v>
      </c>
    </row>
    <row r="93" spans="1:121" s="345" customFormat="1">
      <c r="A93" s="628">
        <f t="shared" si="518"/>
        <v>4</v>
      </c>
      <c r="B93" s="629">
        <v>60</v>
      </c>
      <c r="C93" s="854">
        <v>267</v>
      </c>
      <c r="D93" s="1150" t="s">
        <v>6135</v>
      </c>
      <c r="E93" s="1150" t="s">
        <v>6136</v>
      </c>
      <c r="F93" s="726"/>
      <c r="G93" s="827"/>
      <c r="H93" s="827"/>
      <c r="I93" s="827"/>
      <c r="J93" s="827"/>
      <c r="K93" s="1233"/>
      <c r="L93" s="821"/>
      <c r="M93" s="821"/>
      <c r="N93" s="821"/>
      <c r="O93" s="821"/>
      <c r="P93" s="821"/>
      <c r="Q93" s="821"/>
      <c r="R93" s="634"/>
      <c r="S93" s="634"/>
      <c r="T93" s="634"/>
      <c r="U93" s="789"/>
      <c r="V93" s="789"/>
      <c r="W93" s="1099">
        <f t="shared" si="513"/>
        <v>0.4375</v>
      </c>
      <c r="X93" s="1095" t="str">
        <f t="shared" si="467"/>
        <v>11</v>
      </c>
      <c r="Y93" s="1095" t="str">
        <f t="shared" si="468"/>
        <v>38</v>
      </c>
      <c r="Z93" s="1095" t="str">
        <f t="shared" si="469"/>
        <v>01</v>
      </c>
      <c r="AA93" s="1193" t="s">
        <v>6137</v>
      </c>
      <c r="AB93" s="683" t="str">
        <f t="shared" si="470"/>
        <v>11:38:01</v>
      </c>
      <c r="AC93" s="1095" t="str">
        <f t="shared" si="471"/>
        <v>11</v>
      </c>
      <c r="AD93" s="1095" t="str">
        <f t="shared" si="472"/>
        <v>44</v>
      </c>
      <c r="AE93" s="1095" t="str">
        <f t="shared" si="473"/>
        <v>58</v>
      </c>
      <c r="AF93" s="1193" t="s">
        <v>6138</v>
      </c>
      <c r="AG93" s="683" t="str">
        <f t="shared" si="474"/>
        <v>11:44:58</v>
      </c>
      <c r="AH93" s="1097">
        <f t="shared" si="475"/>
        <v>4.7233796296296315E-2</v>
      </c>
      <c r="AI93" s="1098">
        <f t="shared" si="476"/>
        <v>4.8263888888888662E-3</v>
      </c>
      <c r="AJ93" s="1097">
        <f t="shared" si="477"/>
        <v>5.2060185185185182E-2</v>
      </c>
      <c r="AK93" s="636">
        <f t="shared" si="478"/>
        <v>22.053418279833373</v>
      </c>
      <c r="AL93" s="636">
        <f t="shared" si="479"/>
        <v>20.008892841262782</v>
      </c>
      <c r="AM93" s="1113"/>
      <c r="AN93" s="1113"/>
      <c r="AO93" s="1113"/>
      <c r="AP93" s="1113"/>
      <c r="AQ93" s="1369"/>
      <c r="AR93" s="790"/>
      <c r="AS93" s="1113"/>
      <c r="AT93" s="1113"/>
      <c r="AU93" s="1113"/>
      <c r="AV93" s="1369"/>
      <c r="AW93" s="790"/>
      <c r="AX93" s="1113"/>
      <c r="AY93" s="1370"/>
      <c r="AZ93" s="1113"/>
      <c r="BA93" s="724"/>
      <c r="BB93" s="724"/>
      <c r="BC93" s="1099">
        <f t="shared" si="480"/>
        <v>0.51039351851851855</v>
      </c>
      <c r="BD93" s="1095" t="str">
        <f t="shared" si="481"/>
        <v>13</v>
      </c>
      <c r="BE93" s="1095" t="str">
        <f t="shared" si="482"/>
        <v>09</v>
      </c>
      <c r="BF93" s="1095" t="str">
        <f t="shared" si="483"/>
        <v>16</v>
      </c>
      <c r="BG93" s="1193" t="s">
        <v>6139</v>
      </c>
      <c r="BH93" s="633" t="str">
        <f t="shared" si="484"/>
        <v>13:09:16</v>
      </c>
      <c r="BI93" s="1095" t="str">
        <f t="shared" si="485"/>
        <v>13</v>
      </c>
      <c r="BJ93" s="1095" t="str">
        <f t="shared" si="486"/>
        <v>22</v>
      </c>
      <c r="BK93" s="1095" t="str">
        <f t="shared" si="487"/>
        <v>52</v>
      </c>
      <c r="BL93" s="1193" t="s">
        <v>6140</v>
      </c>
      <c r="BM93" s="633" t="str">
        <f t="shared" si="488"/>
        <v>13:22:52</v>
      </c>
      <c r="BN93" s="1097">
        <f t="shared" si="489"/>
        <v>3.7708333333333233E-2</v>
      </c>
      <c r="BO93" s="1098">
        <f t="shared" si="490"/>
        <v>9.4444444444444775E-3</v>
      </c>
      <c r="BP93" s="1097">
        <f t="shared" si="491"/>
        <v>4.715277777777771E-2</v>
      </c>
      <c r="BQ93" s="636">
        <f t="shared" si="492"/>
        <v>22.099447513812155</v>
      </c>
      <c r="BR93" s="636">
        <f t="shared" si="493"/>
        <v>17.673048600883654</v>
      </c>
      <c r="BS93" s="1359"/>
      <c r="BT93" s="1360"/>
      <c r="BU93" s="1360"/>
      <c r="BV93" s="1360"/>
      <c r="BW93" s="1354"/>
      <c r="BX93" s="1360"/>
      <c r="BY93" s="1360"/>
      <c r="BZ93" s="1360"/>
      <c r="CA93" s="1360"/>
      <c r="CB93" s="1354"/>
      <c r="CC93" s="1360"/>
      <c r="CD93" s="1360"/>
      <c r="CE93" s="1368"/>
      <c r="CF93" s="1360"/>
      <c r="CG93" s="1115"/>
      <c r="CH93" s="1115"/>
      <c r="CI93" s="1203">
        <f t="shared" si="494"/>
        <v>0.57837962962962963</v>
      </c>
      <c r="CJ93" s="1095" t="str">
        <f t="shared" si="495"/>
        <v>14</v>
      </c>
      <c r="CK93" s="1095" t="str">
        <f t="shared" si="496"/>
        <v>27</v>
      </c>
      <c r="CL93" s="1095" t="str">
        <f t="shared" si="497"/>
        <v>46</v>
      </c>
      <c r="CM93" s="1193" t="s">
        <v>6141</v>
      </c>
      <c r="CN93" s="633" t="str">
        <f t="shared" si="498"/>
        <v>14:27:46</v>
      </c>
      <c r="CO93" s="1095" t="str">
        <f t="shared" si="499"/>
        <v>14</v>
      </c>
      <c r="CP93" s="1095" t="str">
        <f t="shared" si="500"/>
        <v>34</v>
      </c>
      <c r="CQ93" s="1095" t="str">
        <f t="shared" si="501"/>
        <v>21</v>
      </c>
      <c r="CR93" s="1193" t="s">
        <v>6142</v>
      </c>
      <c r="CS93" s="633" t="str">
        <f t="shared" si="502"/>
        <v>14:34:21</v>
      </c>
      <c r="CT93" s="639">
        <f t="shared" si="503"/>
        <v>2.4236111111111125E-2</v>
      </c>
      <c r="CU93" s="641">
        <f t="shared" si="504"/>
        <v>4.5717592592592338E-3</v>
      </c>
      <c r="CV93" s="639">
        <f t="shared" si="505"/>
        <v>2.8807870370370359E-2</v>
      </c>
      <c r="CW93" s="636">
        <f t="shared" si="506"/>
        <v>25.787965616045845</v>
      </c>
      <c r="CX93" s="636">
        <f t="shared" si="507"/>
        <v>21.695460024106065</v>
      </c>
      <c r="CY93" s="643">
        <f t="shared" si="508"/>
        <v>19.528071602929209</v>
      </c>
      <c r="CZ93" s="644"/>
      <c r="DA93" s="645">
        <f t="shared" si="514"/>
        <v>0.10917824074074067</v>
      </c>
      <c r="DB93" s="645">
        <f t="shared" si="515"/>
        <v>0.12802083333333325</v>
      </c>
      <c r="DC93" s="589"/>
      <c r="DD93" s="646">
        <f t="shared" si="516"/>
        <v>60</v>
      </c>
      <c r="DE93" s="647">
        <f t="shared" si="519"/>
        <v>2.6202777777777779</v>
      </c>
      <c r="DF93" s="647">
        <f t="shared" si="520"/>
        <v>3.0725000000000002</v>
      </c>
      <c r="DG93" s="595">
        <f t="shared" si="517"/>
        <v>185</v>
      </c>
      <c r="DH93" s="595">
        <f t="shared" si="521"/>
        <v>-3.7166666666666668</v>
      </c>
      <c r="DI93" s="648">
        <f t="shared" si="522"/>
        <v>241.28333333333333</v>
      </c>
      <c r="DJ93" s="648">
        <f t="shared" si="523"/>
        <v>241.28333333333333</v>
      </c>
      <c r="DK93" s="648">
        <f t="shared" si="524"/>
        <v>241.28333333333333</v>
      </c>
      <c r="DL93" s="648">
        <f t="shared" si="525"/>
        <v>241.28333333333333</v>
      </c>
      <c r="DM93" s="648">
        <f t="shared" si="526"/>
        <v>241.28333333333333</v>
      </c>
      <c r="DN93" s="648">
        <f t="shared" si="527"/>
        <v>241.28333333333333</v>
      </c>
      <c r="DO93" s="648">
        <f t="shared" si="528"/>
        <v>241.28333333333333</v>
      </c>
      <c r="DP93" s="648">
        <f t="shared" si="529"/>
        <v>241.28333333333333</v>
      </c>
      <c r="DQ93" s="649">
        <f t="shared" si="530"/>
        <v>241.28333333333333</v>
      </c>
    </row>
    <row r="94" spans="1:121" s="345" customFormat="1">
      <c r="A94" s="628">
        <f t="shared" si="518"/>
        <v>5</v>
      </c>
      <c r="B94" s="629">
        <v>60</v>
      </c>
      <c r="C94" s="854">
        <v>263</v>
      </c>
      <c r="D94" s="1150" t="s">
        <v>6143</v>
      </c>
      <c r="E94" s="1150" t="s">
        <v>250</v>
      </c>
      <c r="F94" s="726"/>
      <c r="G94" s="827"/>
      <c r="H94" s="827"/>
      <c r="I94" s="827"/>
      <c r="J94" s="827"/>
      <c r="K94" s="1233"/>
      <c r="L94" s="821"/>
      <c r="M94" s="821"/>
      <c r="N94" s="821"/>
      <c r="O94" s="821"/>
      <c r="P94" s="821"/>
      <c r="Q94" s="821"/>
      <c r="R94" s="634"/>
      <c r="S94" s="634"/>
      <c r="T94" s="634"/>
      <c r="U94" s="789"/>
      <c r="V94" s="789"/>
      <c r="W94" s="1099">
        <f t="shared" si="513"/>
        <v>0.4375</v>
      </c>
      <c r="X94" s="1095" t="str">
        <f t="shared" si="467"/>
        <v>11</v>
      </c>
      <c r="Y94" s="1095" t="str">
        <f t="shared" si="468"/>
        <v>37</v>
      </c>
      <c r="Z94" s="1095" t="str">
        <f t="shared" si="469"/>
        <v>04</v>
      </c>
      <c r="AA94" s="1193" t="s">
        <v>6144</v>
      </c>
      <c r="AB94" s="683" t="str">
        <f t="shared" si="470"/>
        <v>11:37:04</v>
      </c>
      <c r="AC94" s="1095" t="str">
        <f t="shared" si="471"/>
        <v>11</v>
      </c>
      <c r="AD94" s="1095" t="str">
        <f t="shared" si="472"/>
        <v>47</v>
      </c>
      <c r="AE94" s="1095" t="str">
        <f t="shared" si="473"/>
        <v>32</v>
      </c>
      <c r="AF94" s="1193" t="s">
        <v>6145</v>
      </c>
      <c r="AG94" s="683" t="str">
        <f t="shared" si="474"/>
        <v>11:47:32</v>
      </c>
      <c r="AH94" s="1097">
        <f t="shared" si="475"/>
        <v>4.6574074074074101E-2</v>
      </c>
      <c r="AI94" s="1098">
        <f t="shared" si="476"/>
        <v>7.268518518518452E-3</v>
      </c>
      <c r="AJ94" s="1097">
        <f t="shared" si="477"/>
        <v>5.3842592592592553E-2</v>
      </c>
      <c r="AK94" s="636">
        <f t="shared" si="478"/>
        <v>22.365805168986086</v>
      </c>
      <c r="AL94" s="636">
        <f t="shared" si="479"/>
        <v>19.346517626827172</v>
      </c>
      <c r="AM94" s="1113"/>
      <c r="AN94" s="1113"/>
      <c r="AO94" s="1113"/>
      <c r="AP94" s="1113"/>
      <c r="AQ94" s="1369"/>
      <c r="AR94" s="790"/>
      <c r="AS94" s="1113"/>
      <c r="AT94" s="1113"/>
      <c r="AU94" s="1113"/>
      <c r="AV94" s="1369"/>
      <c r="AW94" s="790"/>
      <c r="AX94" s="1113"/>
      <c r="AY94" s="1370"/>
      <c r="AZ94" s="1113"/>
      <c r="BA94" s="724"/>
      <c r="BB94" s="724"/>
      <c r="BC94" s="1099">
        <f t="shared" si="480"/>
        <v>0.51217592592592587</v>
      </c>
      <c r="BD94" s="1095" t="str">
        <f t="shared" si="481"/>
        <v>13</v>
      </c>
      <c r="BE94" s="1095" t="str">
        <f t="shared" si="482"/>
        <v>11</v>
      </c>
      <c r="BF94" s="1095" t="str">
        <f t="shared" si="483"/>
        <v>09</v>
      </c>
      <c r="BG94" s="1193" t="s">
        <v>6146</v>
      </c>
      <c r="BH94" s="633" t="str">
        <f t="shared" si="484"/>
        <v>13:11:09</v>
      </c>
      <c r="BI94" s="1095" t="str">
        <f t="shared" si="485"/>
        <v>13</v>
      </c>
      <c r="BJ94" s="1095" t="str">
        <f t="shared" si="486"/>
        <v>19</v>
      </c>
      <c r="BK94" s="1095" t="str">
        <f t="shared" si="487"/>
        <v>53</v>
      </c>
      <c r="BL94" s="1193" t="s">
        <v>6147</v>
      </c>
      <c r="BM94" s="633" t="str">
        <f t="shared" si="488"/>
        <v>13:19:53</v>
      </c>
      <c r="BN94" s="1097">
        <f t="shared" si="489"/>
        <v>3.7233796296296306E-2</v>
      </c>
      <c r="BO94" s="1098">
        <f t="shared" si="490"/>
        <v>6.0648148148148007E-3</v>
      </c>
      <c r="BP94" s="1097">
        <f t="shared" si="491"/>
        <v>4.3298611111111107E-2</v>
      </c>
      <c r="BQ94" s="636">
        <f t="shared" si="492"/>
        <v>22.381100404103201</v>
      </c>
      <c r="BR94" s="636">
        <f t="shared" si="493"/>
        <v>19.246190858059339</v>
      </c>
      <c r="BS94" s="1359"/>
      <c r="BT94" s="1360"/>
      <c r="BU94" s="1360"/>
      <c r="BV94" s="1360"/>
      <c r="BW94" s="1354"/>
      <c r="BX94" s="1360"/>
      <c r="BY94" s="1360"/>
      <c r="BZ94" s="1360"/>
      <c r="CA94" s="1360"/>
      <c r="CB94" s="1354"/>
      <c r="CC94" s="1360"/>
      <c r="CD94" s="1360"/>
      <c r="CE94" s="1368"/>
      <c r="CF94" s="1360"/>
      <c r="CG94" s="1115"/>
      <c r="CH94" s="1115"/>
      <c r="CI94" s="1203">
        <f t="shared" si="494"/>
        <v>0.57630787037037035</v>
      </c>
      <c r="CJ94" s="1095" t="str">
        <f t="shared" si="495"/>
        <v>14</v>
      </c>
      <c r="CK94" s="1095" t="str">
        <f t="shared" si="496"/>
        <v>23</v>
      </c>
      <c r="CL94" s="1095" t="str">
        <f t="shared" si="497"/>
        <v>46</v>
      </c>
      <c r="CM94" s="1193" t="s">
        <v>6148</v>
      </c>
      <c r="CN94" s="633" t="str">
        <f t="shared" si="498"/>
        <v>14:23:46</v>
      </c>
      <c r="CO94" s="1095" t="str">
        <f t="shared" si="499"/>
        <v>14</v>
      </c>
      <c r="CP94" s="1095" t="str">
        <f t="shared" si="500"/>
        <v>35</v>
      </c>
      <c r="CQ94" s="1095" t="str">
        <f t="shared" si="501"/>
        <v>19</v>
      </c>
      <c r="CR94" s="1193" t="s">
        <v>6324</v>
      </c>
      <c r="CS94" s="633" t="str">
        <f t="shared" si="502"/>
        <v>14:35:19</v>
      </c>
      <c r="CT94" s="639">
        <f t="shared" si="503"/>
        <v>2.3530092592592644E-2</v>
      </c>
      <c r="CU94" s="641">
        <f t="shared" si="504"/>
        <v>8.0208333333333659E-3</v>
      </c>
      <c r="CV94" s="639">
        <f t="shared" si="505"/>
        <v>3.155092592592601E-2</v>
      </c>
      <c r="CW94" s="636">
        <f t="shared" si="506"/>
        <v>26.561731431382192</v>
      </c>
      <c r="CX94" s="636">
        <f t="shared" si="507"/>
        <v>19.809244314013206</v>
      </c>
      <c r="CY94" s="643">
        <f t="shared" si="508"/>
        <v>19.426207392751145</v>
      </c>
      <c r="CZ94" s="644"/>
      <c r="DA94" s="645">
        <f t="shared" si="514"/>
        <v>0.10733796296296305</v>
      </c>
      <c r="DB94" s="645">
        <f t="shared" si="515"/>
        <v>0.12869212962962967</v>
      </c>
      <c r="DC94" s="589"/>
      <c r="DD94" s="646">
        <f t="shared" si="516"/>
        <v>60</v>
      </c>
      <c r="DE94" s="647">
        <f t="shared" si="519"/>
        <v>2.576111111111111</v>
      </c>
      <c r="DF94" s="647">
        <f t="shared" si="520"/>
        <v>3.0886111111111112</v>
      </c>
      <c r="DG94" s="595">
        <f t="shared" si="517"/>
        <v>180</v>
      </c>
      <c r="DH94" s="595">
        <f t="shared" si="521"/>
        <v>-4.6833333333333336</v>
      </c>
      <c r="DI94" s="648">
        <f t="shared" si="522"/>
        <v>235.31666666666666</v>
      </c>
      <c r="DJ94" s="648">
        <f t="shared" si="523"/>
        <v>235.31666666666666</v>
      </c>
      <c r="DK94" s="648">
        <f t="shared" si="524"/>
        <v>235.31666666666666</v>
      </c>
      <c r="DL94" s="648">
        <f t="shared" si="525"/>
        <v>235.31666666666666</v>
      </c>
      <c r="DM94" s="648">
        <f t="shared" si="526"/>
        <v>235.31666666666666</v>
      </c>
      <c r="DN94" s="648">
        <f t="shared" si="527"/>
        <v>235.31666666666666</v>
      </c>
      <c r="DO94" s="648">
        <f t="shared" si="528"/>
        <v>235.31666666666666</v>
      </c>
      <c r="DP94" s="648">
        <f t="shared" si="529"/>
        <v>235.31666666666666</v>
      </c>
      <c r="DQ94" s="649">
        <f t="shared" si="530"/>
        <v>235.31666666666663</v>
      </c>
    </row>
    <row r="95" spans="1:121" s="345" customFormat="1">
      <c r="A95" s="628">
        <f t="shared" si="518"/>
        <v>6</v>
      </c>
      <c r="B95" s="629">
        <v>60</v>
      </c>
      <c r="C95" s="854">
        <v>240</v>
      </c>
      <c r="D95" s="1150" t="s">
        <v>6149</v>
      </c>
      <c r="E95" s="1150" t="s">
        <v>6150</v>
      </c>
      <c r="F95" s="726"/>
      <c r="G95" s="827"/>
      <c r="H95" s="827"/>
      <c r="I95" s="827"/>
      <c r="J95" s="827"/>
      <c r="K95" s="1233"/>
      <c r="L95" s="821"/>
      <c r="M95" s="821"/>
      <c r="N95" s="821"/>
      <c r="O95" s="821"/>
      <c r="P95" s="821"/>
      <c r="Q95" s="821"/>
      <c r="R95" s="634"/>
      <c r="S95" s="634"/>
      <c r="T95" s="634"/>
      <c r="U95" s="789"/>
      <c r="V95" s="789"/>
      <c r="W95" s="1099">
        <f t="shared" si="513"/>
        <v>0.4375</v>
      </c>
      <c r="X95" s="1095" t="str">
        <f t="shared" si="467"/>
        <v>11</v>
      </c>
      <c r="Y95" s="1095" t="str">
        <f t="shared" si="468"/>
        <v>37</v>
      </c>
      <c r="Z95" s="1095" t="str">
        <f t="shared" si="469"/>
        <v>42</v>
      </c>
      <c r="AA95" s="1193" t="s">
        <v>6151</v>
      </c>
      <c r="AB95" s="683" t="str">
        <f t="shared" si="470"/>
        <v>11:37:42</v>
      </c>
      <c r="AC95" s="1095" t="str">
        <f t="shared" si="471"/>
        <v>11</v>
      </c>
      <c r="AD95" s="1095" t="str">
        <f t="shared" si="472"/>
        <v>52</v>
      </c>
      <c r="AE95" s="1095" t="str">
        <f t="shared" si="473"/>
        <v>02</v>
      </c>
      <c r="AF95" s="1193" t="s">
        <v>6152</v>
      </c>
      <c r="AG95" s="683" t="str">
        <f t="shared" si="474"/>
        <v>11:52:02</v>
      </c>
      <c r="AH95" s="1097">
        <f t="shared" si="475"/>
        <v>4.7013888888888911E-2</v>
      </c>
      <c r="AI95" s="1098">
        <f t="shared" si="476"/>
        <v>9.9537037037036868E-3</v>
      </c>
      <c r="AJ95" s="1097">
        <f t="shared" si="477"/>
        <v>5.6967592592592597E-2</v>
      </c>
      <c r="AK95" s="636">
        <f t="shared" si="478"/>
        <v>22.156573116691284</v>
      </c>
      <c r="AL95" s="636">
        <f t="shared" si="479"/>
        <v>18.285249898415277</v>
      </c>
      <c r="AM95" s="1113"/>
      <c r="AN95" s="1113"/>
      <c r="AO95" s="1113"/>
      <c r="AP95" s="1113"/>
      <c r="AQ95" s="1369"/>
      <c r="AR95" s="790"/>
      <c r="AS95" s="1113"/>
      <c r="AT95" s="1113"/>
      <c r="AU95" s="1113"/>
      <c r="AV95" s="1369"/>
      <c r="AW95" s="790"/>
      <c r="AX95" s="1113"/>
      <c r="AY95" s="1370"/>
      <c r="AZ95" s="1113"/>
      <c r="BA95" s="724"/>
      <c r="BB95" s="724"/>
      <c r="BC95" s="1099">
        <f t="shared" si="480"/>
        <v>0.51530092592592591</v>
      </c>
      <c r="BD95" s="1095" t="str">
        <f t="shared" si="481"/>
        <v>13</v>
      </c>
      <c r="BE95" s="1095" t="str">
        <f t="shared" si="482"/>
        <v>19</v>
      </c>
      <c r="BF95" s="1095" t="str">
        <f t="shared" si="483"/>
        <v>30</v>
      </c>
      <c r="BG95" s="1193" t="s">
        <v>6153</v>
      </c>
      <c r="BH95" s="633" t="str">
        <f t="shared" si="484"/>
        <v>13:19:30</v>
      </c>
      <c r="BI95" s="1095" t="str">
        <f t="shared" si="485"/>
        <v>13</v>
      </c>
      <c r="BJ95" s="1095" t="str">
        <f t="shared" si="486"/>
        <v>30</v>
      </c>
      <c r="BK95" s="1095" t="str">
        <f t="shared" si="487"/>
        <v>49</v>
      </c>
      <c r="BL95" s="1193" t="s">
        <v>6154</v>
      </c>
      <c r="BM95" s="633" t="str">
        <f t="shared" si="488"/>
        <v>13:30:49</v>
      </c>
      <c r="BN95" s="1097">
        <f t="shared" si="489"/>
        <v>3.9907407407407391E-2</v>
      </c>
      <c r="BO95" s="1098">
        <f t="shared" si="490"/>
        <v>7.8587962962962665E-3</v>
      </c>
      <c r="BP95" s="1097">
        <f t="shared" si="491"/>
        <v>4.7766203703703658E-2</v>
      </c>
      <c r="BQ95" s="636">
        <f t="shared" si="492"/>
        <v>20.881670533642694</v>
      </c>
      <c r="BR95" s="636">
        <f t="shared" si="493"/>
        <v>17.446086745820207</v>
      </c>
      <c r="BS95" s="1359"/>
      <c r="BT95" s="1360"/>
      <c r="BU95" s="1360"/>
      <c r="BV95" s="1360"/>
      <c r="BW95" s="1354"/>
      <c r="BX95" s="1360"/>
      <c r="BY95" s="1360"/>
      <c r="BZ95" s="1360"/>
      <c r="CA95" s="1360"/>
      <c r="CB95" s="1354"/>
      <c r="CC95" s="1360"/>
      <c r="CD95" s="1360"/>
      <c r="CE95" s="1368"/>
      <c r="CF95" s="1360"/>
      <c r="CG95" s="1115"/>
      <c r="CH95" s="1115"/>
      <c r="CI95" s="1203">
        <f t="shared" si="494"/>
        <v>0.58390046296296294</v>
      </c>
      <c r="CJ95" s="1095" t="str">
        <f t="shared" si="495"/>
        <v>14</v>
      </c>
      <c r="CK95" s="1095" t="str">
        <f t="shared" si="496"/>
        <v>37</v>
      </c>
      <c r="CL95" s="1095" t="str">
        <f t="shared" si="497"/>
        <v>30</v>
      </c>
      <c r="CM95" s="1193" t="s">
        <v>6155</v>
      </c>
      <c r="CN95" s="633" t="str">
        <f t="shared" si="498"/>
        <v>14:37:30</v>
      </c>
      <c r="CO95" s="1095" t="str">
        <f t="shared" si="499"/>
        <v>14</v>
      </c>
      <c r="CP95" s="1095" t="str">
        <f t="shared" si="500"/>
        <v>45</v>
      </c>
      <c r="CQ95" s="1095" t="str">
        <f t="shared" si="501"/>
        <v>42</v>
      </c>
      <c r="CR95" s="1193" t="s">
        <v>6156</v>
      </c>
      <c r="CS95" s="633" t="str">
        <f t="shared" si="502"/>
        <v>14:45:42</v>
      </c>
      <c r="CT95" s="639">
        <f t="shared" si="503"/>
        <v>2.5474537037037059E-2</v>
      </c>
      <c r="CU95" s="641">
        <f t="shared" si="504"/>
        <v>5.6944444444444464E-3</v>
      </c>
      <c r="CV95" s="639">
        <f t="shared" si="505"/>
        <v>3.1168981481481506E-2</v>
      </c>
      <c r="CW95" s="636">
        <f t="shared" si="506"/>
        <v>24.53430258973194</v>
      </c>
      <c r="CX95" s="636">
        <f t="shared" si="507"/>
        <v>20.051986632008916</v>
      </c>
      <c r="CY95" s="643">
        <f t="shared" si="508"/>
        <v>18.39550332141032</v>
      </c>
      <c r="CZ95" s="644"/>
      <c r="DA95" s="645">
        <f t="shared" si="514"/>
        <v>0.11239583333333336</v>
      </c>
      <c r="DB95" s="645">
        <f t="shared" si="515"/>
        <v>0.13590277777777776</v>
      </c>
      <c r="DC95" s="589"/>
      <c r="DD95" s="646">
        <f t="shared" si="516"/>
        <v>60</v>
      </c>
      <c r="DE95" s="647">
        <f t="shared" si="519"/>
        <v>2.6975000000000002</v>
      </c>
      <c r="DF95" s="647">
        <f t="shared" si="520"/>
        <v>3.2616666666666667</v>
      </c>
      <c r="DG95" s="595">
        <f t="shared" si="517"/>
        <v>175</v>
      </c>
      <c r="DH95" s="595">
        <f t="shared" si="521"/>
        <v>-15.066666666666666</v>
      </c>
      <c r="DI95" s="648">
        <f t="shared" si="522"/>
        <v>219.93333333333334</v>
      </c>
      <c r="DJ95" s="648">
        <f t="shared" si="523"/>
        <v>219.93333333333334</v>
      </c>
      <c r="DK95" s="648">
        <f t="shared" si="524"/>
        <v>219.93333333333334</v>
      </c>
      <c r="DL95" s="648">
        <f t="shared" si="525"/>
        <v>219.93333333333334</v>
      </c>
      <c r="DM95" s="648">
        <f t="shared" si="526"/>
        <v>219.93333333333334</v>
      </c>
      <c r="DN95" s="648">
        <f t="shared" si="527"/>
        <v>219.93333333333334</v>
      </c>
      <c r="DO95" s="648">
        <f t="shared" si="528"/>
        <v>219.93333333333334</v>
      </c>
      <c r="DP95" s="648">
        <f t="shared" si="529"/>
        <v>219.93333333333334</v>
      </c>
      <c r="DQ95" s="649">
        <f t="shared" si="530"/>
        <v>219.93333333333337</v>
      </c>
    </row>
    <row r="96" spans="1:121" s="345" customFormat="1">
      <c r="A96" s="628">
        <f t="shared" si="518"/>
        <v>7</v>
      </c>
      <c r="B96" s="629">
        <v>60</v>
      </c>
      <c r="C96" s="854">
        <v>260</v>
      </c>
      <c r="D96" s="1150" t="s">
        <v>5536</v>
      </c>
      <c r="E96" s="1150" t="s">
        <v>5537</v>
      </c>
      <c r="F96" s="726"/>
      <c r="G96" s="827"/>
      <c r="H96" s="827"/>
      <c r="I96" s="827"/>
      <c r="J96" s="827"/>
      <c r="K96" s="1233"/>
      <c r="L96" s="821"/>
      <c r="M96" s="821"/>
      <c r="N96" s="821"/>
      <c r="O96" s="821"/>
      <c r="P96" s="821"/>
      <c r="Q96" s="821"/>
      <c r="R96" s="634"/>
      <c r="S96" s="634"/>
      <c r="T96" s="634"/>
      <c r="U96" s="789"/>
      <c r="V96" s="789"/>
      <c r="W96" s="1099">
        <f t="shared" si="513"/>
        <v>0.4375</v>
      </c>
      <c r="X96" s="1095" t="str">
        <f t="shared" si="467"/>
        <v>11</v>
      </c>
      <c r="Y96" s="1095" t="str">
        <f t="shared" si="468"/>
        <v>37</v>
      </c>
      <c r="Z96" s="1095" t="str">
        <f t="shared" si="469"/>
        <v>50</v>
      </c>
      <c r="AA96" s="1193" t="s">
        <v>6116</v>
      </c>
      <c r="AB96" s="683" t="str">
        <f t="shared" si="470"/>
        <v>11:37:50</v>
      </c>
      <c r="AC96" s="1095" t="str">
        <f t="shared" si="471"/>
        <v>11</v>
      </c>
      <c r="AD96" s="1095" t="str">
        <f t="shared" si="472"/>
        <v>57</v>
      </c>
      <c r="AE96" s="1095" t="str">
        <f t="shared" si="473"/>
        <v>04</v>
      </c>
      <c r="AF96" s="1193" t="s">
        <v>6157</v>
      </c>
      <c r="AG96" s="683" t="str">
        <f t="shared" si="474"/>
        <v>11:57:04</v>
      </c>
      <c r="AH96" s="1097">
        <f t="shared" si="475"/>
        <v>4.7106481481481499E-2</v>
      </c>
      <c r="AI96" s="1098">
        <f t="shared" si="476"/>
        <v>1.3356481481481441E-2</v>
      </c>
      <c r="AJ96" s="1097">
        <f t="shared" si="477"/>
        <v>6.0462962962962941E-2</v>
      </c>
      <c r="AK96" s="636">
        <f t="shared" si="478"/>
        <v>22.113022113022115</v>
      </c>
      <c r="AL96" s="636">
        <f t="shared" si="479"/>
        <v>17.228177641653907</v>
      </c>
      <c r="AM96" s="1113"/>
      <c r="AN96" s="1113"/>
      <c r="AO96" s="1113"/>
      <c r="AP96" s="1113"/>
      <c r="AQ96" s="1369"/>
      <c r="AR96" s="790"/>
      <c r="AS96" s="1113"/>
      <c r="AT96" s="1113"/>
      <c r="AU96" s="1113"/>
      <c r="AV96" s="1369"/>
      <c r="AW96" s="790"/>
      <c r="AX96" s="1113"/>
      <c r="AY96" s="1370"/>
      <c r="AZ96" s="1113"/>
      <c r="BA96" s="724"/>
      <c r="BB96" s="724"/>
      <c r="BC96" s="1099">
        <f t="shared" si="480"/>
        <v>0.51879629629629631</v>
      </c>
      <c r="BD96" s="1095" t="str">
        <f t="shared" si="481"/>
        <v>13</v>
      </c>
      <c r="BE96" s="1095" t="str">
        <f t="shared" si="482"/>
        <v>21</v>
      </c>
      <c r="BF96" s="1095" t="str">
        <f t="shared" si="483"/>
        <v>35</v>
      </c>
      <c r="BG96" s="1193" t="s">
        <v>6158</v>
      </c>
      <c r="BH96" s="633" t="str">
        <f t="shared" si="484"/>
        <v>13:21:35</v>
      </c>
      <c r="BI96" s="1095" t="str">
        <f t="shared" si="485"/>
        <v>13</v>
      </c>
      <c r="BJ96" s="1095" t="str">
        <f t="shared" si="486"/>
        <v>35</v>
      </c>
      <c r="BK96" s="1095" t="str">
        <f t="shared" si="487"/>
        <v>05</v>
      </c>
      <c r="BL96" s="1193" t="s">
        <v>6159</v>
      </c>
      <c r="BM96" s="633" t="str">
        <f t="shared" si="488"/>
        <v>13:35:05</v>
      </c>
      <c r="BN96" s="1097">
        <f t="shared" si="489"/>
        <v>3.7858796296296293E-2</v>
      </c>
      <c r="BO96" s="1098">
        <f t="shared" si="490"/>
        <v>9.3750000000000222E-3</v>
      </c>
      <c r="BP96" s="1097">
        <f t="shared" si="491"/>
        <v>4.7233796296296315E-2</v>
      </c>
      <c r="BQ96" s="636">
        <f t="shared" si="492"/>
        <v>22.011617242433505</v>
      </c>
      <c r="BR96" s="636">
        <f t="shared" si="493"/>
        <v>17.642734623866698</v>
      </c>
      <c r="BS96" s="1359"/>
      <c r="BT96" s="1360"/>
      <c r="BU96" s="1360"/>
      <c r="BV96" s="1360"/>
      <c r="BW96" s="1354"/>
      <c r="BX96" s="1360"/>
      <c r="BY96" s="1360"/>
      <c r="BZ96" s="1360"/>
      <c r="CA96" s="1360"/>
      <c r="CB96" s="1354"/>
      <c r="CC96" s="1360"/>
      <c r="CD96" s="1360"/>
      <c r="CE96" s="1368"/>
      <c r="CF96" s="1360"/>
      <c r="CG96" s="1115"/>
      <c r="CH96" s="1115"/>
      <c r="CI96" s="1203">
        <f t="shared" si="494"/>
        <v>0.586863425925926</v>
      </c>
      <c r="CJ96" s="1095" t="str">
        <f t="shared" si="495"/>
        <v>14</v>
      </c>
      <c r="CK96" s="1095" t="str">
        <f t="shared" si="496"/>
        <v>37</v>
      </c>
      <c r="CL96" s="1095" t="str">
        <f t="shared" si="497"/>
        <v>32</v>
      </c>
      <c r="CM96" s="1193" t="s">
        <v>6160</v>
      </c>
      <c r="CN96" s="633" t="str">
        <f t="shared" si="498"/>
        <v>14:37:32</v>
      </c>
      <c r="CO96" s="1095" t="str">
        <f t="shared" si="499"/>
        <v>14</v>
      </c>
      <c r="CP96" s="1095" t="str">
        <f t="shared" si="500"/>
        <v>51</v>
      </c>
      <c r="CQ96" s="1095" t="str">
        <f t="shared" si="501"/>
        <v>04</v>
      </c>
      <c r="CR96" s="1193" t="s">
        <v>6161</v>
      </c>
      <c r="CS96" s="633" t="str">
        <f t="shared" si="502"/>
        <v>14:51:04</v>
      </c>
      <c r="CT96" s="639">
        <f t="shared" si="503"/>
        <v>2.2534722222222192E-2</v>
      </c>
      <c r="CU96" s="641">
        <f t="shared" si="504"/>
        <v>9.3981481481481E-3</v>
      </c>
      <c r="CV96" s="639">
        <f t="shared" si="505"/>
        <v>3.1932870370370292E-2</v>
      </c>
      <c r="CW96" s="636">
        <f t="shared" si="506"/>
        <v>27.734976887519263</v>
      </c>
      <c r="CX96" s="636">
        <f t="shared" si="507"/>
        <v>19.572308807538963</v>
      </c>
      <c r="CY96" s="643">
        <f t="shared" si="508"/>
        <v>17.904509283819628</v>
      </c>
      <c r="CZ96" s="644"/>
      <c r="DA96" s="645">
        <f t="shared" si="514"/>
        <v>0.10749999999999998</v>
      </c>
      <c r="DB96" s="645">
        <f t="shared" si="515"/>
        <v>0.13962962962962955</v>
      </c>
      <c r="DC96" s="589"/>
      <c r="DD96" s="646">
        <f t="shared" si="516"/>
        <v>60</v>
      </c>
      <c r="DE96" s="647">
        <f t="shared" si="519"/>
        <v>2.5799999999999996</v>
      </c>
      <c r="DF96" s="647">
        <f t="shared" si="520"/>
        <v>3.3511111111111114</v>
      </c>
      <c r="DG96" s="595">
        <f t="shared" si="517"/>
        <v>170</v>
      </c>
      <c r="DH96" s="595">
        <f t="shared" si="521"/>
        <v>-20.433333333333334</v>
      </c>
      <c r="DI96" s="648">
        <f t="shared" si="522"/>
        <v>209.56666666666666</v>
      </c>
      <c r="DJ96" s="648">
        <f t="shared" si="523"/>
        <v>209.56666666666666</v>
      </c>
      <c r="DK96" s="648">
        <f t="shared" si="524"/>
        <v>209.56666666666666</v>
      </c>
      <c r="DL96" s="648">
        <f t="shared" si="525"/>
        <v>209.56666666666666</v>
      </c>
      <c r="DM96" s="648">
        <f t="shared" si="526"/>
        <v>209.56666666666666</v>
      </c>
      <c r="DN96" s="648">
        <f t="shared" si="527"/>
        <v>209.56666666666666</v>
      </c>
      <c r="DO96" s="648">
        <f t="shared" si="528"/>
        <v>209.56666666666666</v>
      </c>
      <c r="DP96" s="648">
        <f t="shared" si="529"/>
        <v>209.56666666666666</v>
      </c>
      <c r="DQ96" s="649">
        <f t="shared" si="530"/>
        <v>209.56666666666663</v>
      </c>
    </row>
    <row r="97" spans="1:121" s="345" customFormat="1">
      <c r="A97" s="628">
        <f t="shared" si="518"/>
        <v>8</v>
      </c>
      <c r="B97" s="629">
        <v>60</v>
      </c>
      <c r="C97" s="854">
        <v>235</v>
      </c>
      <c r="D97" s="1150" t="s">
        <v>251</v>
      </c>
      <c r="E97" s="1150" t="s">
        <v>252</v>
      </c>
      <c r="F97" s="726"/>
      <c r="G97" s="827"/>
      <c r="H97" s="827"/>
      <c r="I97" s="827"/>
      <c r="J97" s="827"/>
      <c r="K97" s="1233"/>
      <c r="L97" s="821"/>
      <c r="M97" s="821"/>
      <c r="N97" s="821"/>
      <c r="O97" s="821"/>
      <c r="P97" s="821"/>
      <c r="Q97" s="821"/>
      <c r="R97" s="634"/>
      <c r="S97" s="634"/>
      <c r="T97" s="634"/>
      <c r="U97" s="789"/>
      <c r="V97" s="789"/>
      <c r="W97" s="1099">
        <f t="shared" si="513"/>
        <v>0.4375</v>
      </c>
      <c r="X97" s="1095" t="str">
        <f t="shared" si="467"/>
        <v>11</v>
      </c>
      <c r="Y97" s="1095" t="str">
        <f t="shared" si="468"/>
        <v>45</v>
      </c>
      <c r="Z97" s="1095" t="str">
        <f t="shared" si="469"/>
        <v>59</v>
      </c>
      <c r="AA97" s="1193" t="s">
        <v>6162</v>
      </c>
      <c r="AB97" s="683" t="str">
        <f t="shared" si="470"/>
        <v>11:45:59</v>
      </c>
      <c r="AC97" s="1095" t="str">
        <f t="shared" si="471"/>
        <v>11</v>
      </c>
      <c r="AD97" s="1095" t="str">
        <f t="shared" si="472"/>
        <v>56</v>
      </c>
      <c r="AE97" s="1095" t="str">
        <f t="shared" si="473"/>
        <v>04</v>
      </c>
      <c r="AF97" s="1193" t="s">
        <v>6163</v>
      </c>
      <c r="AG97" s="683" t="str">
        <f t="shared" si="474"/>
        <v>11:56:04</v>
      </c>
      <c r="AH97" s="1097">
        <f t="shared" si="475"/>
        <v>5.2766203703703718E-2</v>
      </c>
      <c r="AI97" s="1098">
        <f t="shared" si="476"/>
        <v>7.0023148148148362E-3</v>
      </c>
      <c r="AJ97" s="1097">
        <f t="shared" si="477"/>
        <v>5.9768518518518554E-2</v>
      </c>
      <c r="AK97" s="636">
        <f t="shared" si="478"/>
        <v>19.741171309497698</v>
      </c>
      <c r="AL97" s="636">
        <f t="shared" si="479"/>
        <v>17.428350116189002</v>
      </c>
      <c r="AM97" s="1113"/>
      <c r="AN97" s="1113"/>
      <c r="AO97" s="1113"/>
      <c r="AP97" s="1113"/>
      <c r="AQ97" s="1369"/>
      <c r="AR97" s="790"/>
      <c r="AS97" s="1113"/>
      <c r="AT97" s="1113"/>
      <c r="AU97" s="1113"/>
      <c r="AV97" s="1369"/>
      <c r="AW97" s="790"/>
      <c r="AX97" s="1113"/>
      <c r="AY97" s="1370"/>
      <c r="AZ97" s="1113"/>
      <c r="BA97" s="724"/>
      <c r="BB97" s="724"/>
      <c r="BC97" s="1099">
        <f t="shared" si="480"/>
        <v>0.51810185185185187</v>
      </c>
      <c r="BD97" s="1095" t="str">
        <f t="shared" si="481"/>
        <v>13</v>
      </c>
      <c r="BE97" s="1095" t="str">
        <f t="shared" si="482"/>
        <v>24</v>
      </c>
      <c r="BF97" s="1095" t="str">
        <f t="shared" si="483"/>
        <v>56</v>
      </c>
      <c r="BG97" s="1193" t="s">
        <v>6164</v>
      </c>
      <c r="BH97" s="633" t="str">
        <f t="shared" si="484"/>
        <v>13:24:56</v>
      </c>
      <c r="BI97" s="1095" t="str">
        <f t="shared" si="485"/>
        <v>13</v>
      </c>
      <c r="BJ97" s="1095" t="str">
        <f t="shared" si="486"/>
        <v>34</v>
      </c>
      <c r="BK97" s="1095" t="str">
        <f t="shared" si="487"/>
        <v>48</v>
      </c>
      <c r="BL97" s="1193" t="s">
        <v>6165</v>
      </c>
      <c r="BM97" s="633" t="str">
        <f t="shared" si="488"/>
        <v>13:34:48</v>
      </c>
      <c r="BN97" s="1097">
        <f t="shared" si="489"/>
        <v>4.0879629629629544E-2</v>
      </c>
      <c r="BO97" s="1098">
        <f t="shared" si="490"/>
        <v>6.8518518518518867E-3</v>
      </c>
      <c r="BP97" s="1097">
        <f t="shared" si="491"/>
        <v>4.773148148148143E-2</v>
      </c>
      <c r="BQ97" s="636">
        <f t="shared" si="492"/>
        <v>20.385050962627407</v>
      </c>
      <c r="BR97" s="636">
        <f t="shared" si="493"/>
        <v>17.458777885548013</v>
      </c>
      <c r="BS97" s="1359"/>
      <c r="BT97" s="1360"/>
      <c r="BU97" s="1360"/>
      <c r="BV97" s="1360"/>
      <c r="BW97" s="1354"/>
      <c r="BX97" s="1360"/>
      <c r="BY97" s="1360"/>
      <c r="BZ97" s="1360"/>
      <c r="CA97" s="1360"/>
      <c r="CB97" s="1354"/>
      <c r="CC97" s="1360"/>
      <c r="CD97" s="1360"/>
      <c r="CE97" s="1368"/>
      <c r="CF97" s="1360"/>
      <c r="CG97" s="1115"/>
      <c r="CH97" s="1115"/>
      <c r="CI97" s="1203">
        <f t="shared" si="494"/>
        <v>0.58666666666666667</v>
      </c>
      <c r="CJ97" s="1095" t="str">
        <f t="shared" si="495"/>
        <v>14</v>
      </c>
      <c r="CK97" s="1095" t="str">
        <f t="shared" si="496"/>
        <v>50</v>
      </c>
      <c r="CL97" s="1095" t="str">
        <f t="shared" si="497"/>
        <v>01</v>
      </c>
      <c r="CM97" s="1193" t="s">
        <v>6166</v>
      </c>
      <c r="CN97" s="633" t="str">
        <f t="shared" si="498"/>
        <v>14:50:01</v>
      </c>
      <c r="CO97" s="1095" t="str">
        <f t="shared" si="499"/>
        <v>14</v>
      </c>
      <c r="CP97" s="1095" t="str">
        <f t="shared" si="500"/>
        <v>56</v>
      </c>
      <c r="CQ97" s="1095" t="str">
        <f t="shared" si="501"/>
        <v>19</v>
      </c>
      <c r="CR97" s="1193" t="s">
        <v>6167</v>
      </c>
      <c r="CS97" s="633" t="str">
        <f t="shared" si="502"/>
        <v>14:56:19</v>
      </c>
      <c r="CT97" s="639">
        <f t="shared" si="503"/>
        <v>3.1400462962962949E-2</v>
      </c>
      <c r="CU97" s="641">
        <f t="shared" si="504"/>
        <v>4.3750000000000178E-3</v>
      </c>
      <c r="CV97" s="639">
        <f t="shared" si="505"/>
        <v>3.5775462962962967E-2</v>
      </c>
      <c r="CW97" s="636">
        <f t="shared" si="506"/>
        <v>19.904165130851457</v>
      </c>
      <c r="CX97" s="636">
        <f t="shared" si="507"/>
        <v>17.470074409576188</v>
      </c>
      <c r="CY97" s="643">
        <f t="shared" si="508"/>
        <v>17.448905404313756</v>
      </c>
      <c r="CZ97" s="644"/>
      <c r="DA97" s="645">
        <f t="shared" si="514"/>
        <v>0.12504629629629621</v>
      </c>
      <c r="DB97" s="645">
        <f t="shared" si="515"/>
        <v>0.14327546296296295</v>
      </c>
      <c r="DC97" s="589"/>
      <c r="DD97" s="646">
        <f t="shared" si="516"/>
        <v>60</v>
      </c>
      <c r="DE97" s="647">
        <f t="shared" si="519"/>
        <v>3.0011111111111113</v>
      </c>
      <c r="DF97" s="647">
        <f t="shared" si="520"/>
        <v>3.4386111111111113</v>
      </c>
      <c r="DG97" s="595">
        <f t="shared" si="517"/>
        <v>165</v>
      </c>
      <c r="DH97" s="595">
        <f t="shared" si="521"/>
        <v>-25.683333333333334</v>
      </c>
      <c r="DI97" s="648">
        <f t="shared" si="522"/>
        <v>199.31666666666666</v>
      </c>
      <c r="DJ97" s="648">
        <f t="shared" si="523"/>
        <v>199.31666666666666</v>
      </c>
      <c r="DK97" s="648">
        <f t="shared" si="524"/>
        <v>199.31666666666666</v>
      </c>
      <c r="DL97" s="648">
        <f t="shared" si="525"/>
        <v>199.31666666666666</v>
      </c>
      <c r="DM97" s="648">
        <f t="shared" si="526"/>
        <v>199.31666666666666</v>
      </c>
      <c r="DN97" s="648">
        <f t="shared" si="527"/>
        <v>199.31666666666666</v>
      </c>
      <c r="DO97" s="648">
        <f t="shared" si="528"/>
        <v>199.31666666666666</v>
      </c>
      <c r="DP97" s="648">
        <f t="shared" si="529"/>
        <v>199.31666666666666</v>
      </c>
      <c r="DQ97" s="649">
        <f t="shared" si="530"/>
        <v>199.31666666666669</v>
      </c>
    </row>
    <row r="98" spans="1:121" s="345" customFormat="1">
      <c r="A98" s="628">
        <f t="shared" si="518"/>
        <v>9</v>
      </c>
      <c r="B98" s="629">
        <v>60</v>
      </c>
      <c r="C98" s="854">
        <v>223</v>
      </c>
      <c r="D98" s="1150" t="s">
        <v>374</v>
      </c>
      <c r="E98" s="1150" t="s">
        <v>6168</v>
      </c>
      <c r="F98" s="726"/>
      <c r="G98" s="827"/>
      <c r="H98" s="827"/>
      <c r="I98" s="827"/>
      <c r="J98" s="827"/>
      <c r="K98" s="1233"/>
      <c r="L98" s="821"/>
      <c r="M98" s="821"/>
      <c r="N98" s="821"/>
      <c r="O98" s="821"/>
      <c r="P98" s="821"/>
      <c r="Q98" s="821"/>
      <c r="R98" s="634"/>
      <c r="S98" s="634"/>
      <c r="T98" s="634"/>
      <c r="U98" s="789"/>
      <c r="V98" s="789"/>
      <c r="W98" s="1099">
        <f t="shared" si="513"/>
        <v>0.4375</v>
      </c>
      <c r="X98" s="1095" t="str">
        <f t="shared" si="467"/>
        <v>11</v>
      </c>
      <c r="Y98" s="1095" t="str">
        <f t="shared" si="468"/>
        <v>45</v>
      </c>
      <c r="Z98" s="1095" t="str">
        <f t="shared" si="469"/>
        <v>57</v>
      </c>
      <c r="AA98" s="1193" t="s">
        <v>6169</v>
      </c>
      <c r="AB98" s="683" t="str">
        <f t="shared" si="470"/>
        <v>11:45:57</v>
      </c>
      <c r="AC98" s="1095" t="str">
        <f t="shared" si="471"/>
        <v>11</v>
      </c>
      <c r="AD98" s="1095" t="str">
        <f t="shared" si="472"/>
        <v>56</v>
      </c>
      <c r="AE98" s="1095" t="str">
        <f t="shared" si="473"/>
        <v>38</v>
      </c>
      <c r="AF98" s="1193" t="s">
        <v>6170</v>
      </c>
      <c r="AG98" s="683" t="str">
        <f t="shared" si="474"/>
        <v>11:56:38</v>
      </c>
      <c r="AH98" s="1097">
        <f t="shared" si="475"/>
        <v>5.2743055555555529E-2</v>
      </c>
      <c r="AI98" s="1098">
        <f t="shared" si="476"/>
        <v>7.4189814814815125E-3</v>
      </c>
      <c r="AJ98" s="1097">
        <f t="shared" si="477"/>
        <v>6.0162037037037042E-2</v>
      </c>
      <c r="AK98" s="636">
        <f t="shared" si="478"/>
        <v>19.749835418038181</v>
      </c>
      <c r="AL98" s="636">
        <f t="shared" si="479"/>
        <v>17.314351673720662</v>
      </c>
      <c r="AM98" s="1113"/>
      <c r="AN98" s="1113"/>
      <c r="AO98" s="1113"/>
      <c r="AP98" s="1113"/>
      <c r="AQ98" s="1369"/>
      <c r="AR98" s="790"/>
      <c r="AS98" s="1113"/>
      <c r="AT98" s="1113"/>
      <c r="AU98" s="1113"/>
      <c r="AV98" s="1369"/>
      <c r="AW98" s="790"/>
      <c r="AX98" s="1113"/>
      <c r="AY98" s="1370"/>
      <c r="AZ98" s="1113"/>
      <c r="BA98" s="724"/>
      <c r="BB98" s="724"/>
      <c r="BC98" s="1099">
        <f t="shared" si="480"/>
        <v>0.51849537037037041</v>
      </c>
      <c r="BD98" s="1095" t="str">
        <f t="shared" si="481"/>
        <v>13</v>
      </c>
      <c r="BE98" s="1095" t="str">
        <f t="shared" si="482"/>
        <v>24</v>
      </c>
      <c r="BF98" s="1095" t="str">
        <f t="shared" si="483"/>
        <v>58</v>
      </c>
      <c r="BG98" s="1193" t="s">
        <v>6171</v>
      </c>
      <c r="BH98" s="633" t="str">
        <f t="shared" si="484"/>
        <v>13:24:58</v>
      </c>
      <c r="BI98" s="1095" t="str">
        <f t="shared" si="485"/>
        <v>13</v>
      </c>
      <c r="BJ98" s="1095" t="str">
        <f t="shared" si="486"/>
        <v>33</v>
      </c>
      <c r="BK98" s="1095" t="str">
        <f t="shared" si="487"/>
        <v>30</v>
      </c>
      <c r="BL98" s="1193" t="s">
        <v>6172</v>
      </c>
      <c r="BM98" s="633" t="str">
        <f t="shared" si="488"/>
        <v>13:33:30</v>
      </c>
      <c r="BN98" s="1097">
        <f t="shared" si="489"/>
        <v>4.0509259259259189E-2</v>
      </c>
      <c r="BO98" s="1098">
        <f t="shared" si="490"/>
        <v>5.9259259259260011E-3</v>
      </c>
      <c r="BP98" s="1097">
        <f t="shared" si="491"/>
        <v>4.643518518518519E-2</v>
      </c>
      <c r="BQ98" s="636">
        <f t="shared" si="492"/>
        <v>20.571428571428573</v>
      </c>
      <c r="BR98" s="636">
        <f t="shared" si="493"/>
        <v>17.946161515453635</v>
      </c>
      <c r="BS98" s="1359"/>
      <c r="BT98" s="1360"/>
      <c r="BU98" s="1360"/>
      <c r="BV98" s="1360"/>
      <c r="BW98" s="1354"/>
      <c r="BX98" s="1360"/>
      <c r="BY98" s="1360"/>
      <c r="BZ98" s="1360"/>
      <c r="CA98" s="1360"/>
      <c r="CB98" s="1354"/>
      <c r="CC98" s="1360"/>
      <c r="CD98" s="1360"/>
      <c r="CE98" s="1368"/>
      <c r="CF98" s="1360"/>
      <c r="CG98" s="1115"/>
      <c r="CH98" s="1115"/>
      <c r="CI98" s="1203">
        <f t="shared" si="494"/>
        <v>0.58576388888888897</v>
      </c>
      <c r="CJ98" s="1095" t="str">
        <f t="shared" si="495"/>
        <v>14</v>
      </c>
      <c r="CK98" s="1095" t="str">
        <f t="shared" si="496"/>
        <v>50</v>
      </c>
      <c r="CL98" s="1095" t="str">
        <f t="shared" si="497"/>
        <v>02</v>
      </c>
      <c r="CM98" s="1193" t="s">
        <v>6173</v>
      </c>
      <c r="CN98" s="633" t="str">
        <f t="shared" si="498"/>
        <v>14:50:02</v>
      </c>
      <c r="CO98" s="1095" t="str">
        <f t="shared" si="499"/>
        <v>14</v>
      </c>
      <c r="CP98" s="1095" t="str">
        <f t="shared" si="500"/>
        <v>59</v>
      </c>
      <c r="CQ98" s="1095" t="str">
        <f t="shared" si="501"/>
        <v>09</v>
      </c>
      <c r="CR98" s="1193" t="s">
        <v>6174</v>
      </c>
      <c r="CS98" s="633" t="str">
        <f t="shared" si="502"/>
        <v>14:59:09</v>
      </c>
      <c r="CT98" s="639">
        <f t="shared" si="503"/>
        <v>3.2314814814814796E-2</v>
      </c>
      <c r="CU98" s="641">
        <f t="shared" si="504"/>
        <v>6.331018518518472E-3</v>
      </c>
      <c r="CV98" s="639">
        <f t="shared" si="505"/>
        <v>3.8645833333333268E-2</v>
      </c>
      <c r="CW98" s="636">
        <f t="shared" si="506"/>
        <v>19.340974212034386</v>
      </c>
      <c r="CX98" s="636">
        <f t="shared" si="507"/>
        <v>16.172506738544474</v>
      </c>
      <c r="CY98" s="643">
        <f t="shared" si="508"/>
        <v>17.212526894573273</v>
      </c>
      <c r="CZ98" s="644"/>
      <c r="DA98" s="645">
        <f t="shared" si="514"/>
        <v>0.12556712962962951</v>
      </c>
      <c r="DB98" s="645">
        <f t="shared" si="515"/>
        <v>0.1452430555555555</v>
      </c>
      <c r="DC98" s="589"/>
      <c r="DD98" s="646">
        <f t="shared" si="516"/>
        <v>60</v>
      </c>
      <c r="DE98" s="647">
        <f t="shared" si="519"/>
        <v>3.013611111111111</v>
      </c>
      <c r="DF98" s="647">
        <f t="shared" si="520"/>
        <v>3.4858333333333333</v>
      </c>
      <c r="DG98" s="595">
        <f t="shared" si="517"/>
        <v>160</v>
      </c>
      <c r="DH98" s="595">
        <f t="shared" si="521"/>
        <v>-28.516666666666666</v>
      </c>
      <c r="DI98" s="648">
        <f t="shared" si="522"/>
        <v>191.48333333333335</v>
      </c>
      <c r="DJ98" s="648">
        <f t="shared" si="523"/>
        <v>191.48333333333335</v>
      </c>
      <c r="DK98" s="648">
        <f t="shared" si="524"/>
        <v>191.48333333333335</v>
      </c>
      <c r="DL98" s="648">
        <f t="shared" si="525"/>
        <v>191.48333333333335</v>
      </c>
      <c r="DM98" s="648">
        <f t="shared" si="526"/>
        <v>191.48333333333335</v>
      </c>
      <c r="DN98" s="648">
        <f t="shared" si="527"/>
        <v>191.48333333333335</v>
      </c>
      <c r="DO98" s="648">
        <f t="shared" si="528"/>
        <v>191.48333333333335</v>
      </c>
      <c r="DP98" s="648">
        <f t="shared" si="529"/>
        <v>191.48333333333335</v>
      </c>
      <c r="DQ98" s="649">
        <f t="shared" si="530"/>
        <v>191.48333333333338</v>
      </c>
    </row>
    <row r="99" spans="1:121" s="345" customFormat="1">
      <c r="A99" s="628">
        <f t="shared" si="518"/>
        <v>10</v>
      </c>
      <c r="B99" s="629">
        <v>60</v>
      </c>
      <c r="C99" s="854">
        <v>227</v>
      </c>
      <c r="D99" s="1150" t="s">
        <v>376</v>
      </c>
      <c r="E99" s="1150" t="s">
        <v>268</v>
      </c>
      <c r="F99" s="726"/>
      <c r="G99" s="827"/>
      <c r="H99" s="827"/>
      <c r="I99" s="827"/>
      <c r="J99" s="827"/>
      <c r="K99" s="1233"/>
      <c r="L99" s="821"/>
      <c r="M99" s="821"/>
      <c r="N99" s="821"/>
      <c r="O99" s="821"/>
      <c r="P99" s="821"/>
      <c r="Q99" s="821"/>
      <c r="R99" s="634"/>
      <c r="S99" s="634"/>
      <c r="T99" s="634"/>
      <c r="U99" s="789"/>
      <c r="V99" s="789"/>
      <c r="W99" s="1099">
        <f t="shared" si="513"/>
        <v>0.4375</v>
      </c>
      <c r="X99" s="1095" t="str">
        <f t="shared" si="467"/>
        <v>11</v>
      </c>
      <c r="Y99" s="1095" t="str">
        <f t="shared" si="468"/>
        <v>39</v>
      </c>
      <c r="Z99" s="1095" t="str">
        <f t="shared" si="469"/>
        <v>59</v>
      </c>
      <c r="AA99" s="1193" t="s">
        <v>6181</v>
      </c>
      <c r="AB99" s="683" t="str">
        <f t="shared" si="470"/>
        <v>11:39:59</v>
      </c>
      <c r="AC99" s="1095" t="str">
        <f t="shared" si="471"/>
        <v>11</v>
      </c>
      <c r="AD99" s="1095" t="str">
        <f t="shared" si="472"/>
        <v>59</v>
      </c>
      <c r="AE99" s="1095" t="str">
        <f t="shared" si="473"/>
        <v>04</v>
      </c>
      <c r="AF99" s="1193" t="s">
        <v>6182</v>
      </c>
      <c r="AG99" s="683" t="str">
        <f t="shared" si="474"/>
        <v>11:59:04</v>
      </c>
      <c r="AH99" s="1097">
        <f t="shared" si="475"/>
        <v>4.8599537037037066E-2</v>
      </c>
      <c r="AI99" s="1098">
        <f t="shared" si="476"/>
        <v>1.3252314814814758E-2</v>
      </c>
      <c r="AJ99" s="1097">
        <f t="shared" si="477"/>
        <v>6.1851851851851825E-2</v>
      </c>
      <c r="AK99" s="636">
        <f t="shared" si="478"/>
        <v>21.433674684448683</v>
      </c>
      <c r="AL99" s="636">
        <f t="shared" si="479"/>
        <v>16.841317365269461</v>
      </c>
      <c r="AM99" s="1113"/>
      <c r="AN99" s="1113"/>
      <c r="AO99" s="1113"/>
      <c r="AP99" s="1113"/>
      <c r="AQ99" s="1369"/>
      <c r="AR99" s="790"/>
      <c r="AS99" s="1113"/>
      <c r="AT99" s="1113"/>
      <c r="AU99" s="1113"/>
      <c r="AV99" s="1369"/>
      <c r="AW99" s="790"/>
      <c r="AX99" s="1113"/>
      <c r="AY99" s="1370"/>
      <c r="AZ99" s="1113"/>
      <c r="BA99" s="724"/>
      <c r="BB99" s="724"/>
      <c r="BC99" s="1099">
        <f t="shared" si="480"/>
        <v>0.52018518518518519</v>
      </c>
      <c r="BD99" s="1095" t="str">
        <f t="shared" si="481"/>
        <v>13</v>
      </c>
      <c r="BE99" s="1095" t="str">
        <f t="shared" si="482"/>
        <v>31</v>
      </c>
      <c r="BF99" s="1095" t="str">
        <f t="shared" si="483"/>
        <v>32</v>
      </c>
      <c r="BG99" s="1193" t="s">
        <v>6183</v>
      </c>
      <c r="BH99" s="633" t="str">
        <f t="shared" si="484"/>
        <v>13:31:32</v>
      </c>
      <c r="BI99" s="1095" t="str">
        <f t="shared" si="485"/>
        <v>13</v>
      </c>
      <c r="BJ99" s="1095" t="str">
        <f t="shared" si="486"/>
        <v>34</v>
      </c>
      <c r="BK99" s="1095" t="str">
        <f t="shared" si="487"/>
        <v>14</v>
      </c>
      <c r="BL99" s="1193" t="s">
        <v>6186</v>
      </c>
      <c r="BM99" s="633" t="str">
        <f t="shared" si="488"/>
        <v>13:34:14</v>
      </c>
      <c r="BN99" s="1097">
        <f t="shared" si="489"/>
        <v>4.3379629629629601E-2</v>
      </c>
      <c r="BO99" s="1098">
        <f t="shared" si="490"/>
        <v>1.8750000000000711E-3</v>
      </c>
      <c r="BP99" s="1097">
        <f t="shared" si="491"/>
        <v>4.5254629629629672E-2</v>
      </c>
      <c r="BQ99" s="636">
        <f t="shared" si="492"/>
        <v>19.210245464247595</v>
      </c>
      <c r="BR99" s="636">
        <f t="shared" si="493"/>
        <v>18.414322250639387</v>
      </c>
      <c r="BS99" s="1359"/>
      <c r="BT99" s="1360"/>
      <c r="BU99" s="1360"/>
      <c r="BV99" s="1360"/>
      <c r="BW99" s="1354"/>
      <c r="BX99" s="1360"/>
      <c r="BY99" s="1360"/>
      <c r="BZ99" s="1360"/>
      <c r="CA99" s="1360"/>
      <c r="CB99" s="1354"/>
      <c r="CC99" s="1360"/>
      <c r="CD99" s="1360"/>
      <c r="CE99" s="1368"/>
      <c r="CF99" s="1360"/>
      <c r="CG99" s="1115"/>
      <c r="CH99" s="1115"/>
      <c r="CI99" s="1203">
        <f t="shared" si="494"/>
        <v>0.58627314814814824</v>
      </c>
      <c r="CJ99" s="1095" t="str">
        <f t="shared" si="495"/>
        <v>14</v>
      </c>
      <c r="CK99" s="1095" t="str">
        <f t="shared" si="496"/>
        <v>52</v>
      </c>
      <c r="CL99" s="1095" t="str">
        <f t="shared" si="497"/>
        <v>07</v>
      </c>
      <c r="CM99" s="1193" t="s">
        <v>6184</v>
      </c>
      <c r="CN99" s="633" t="str">
        <f t="shared" si="498"/>
        <v>14:52:07</v>
      </c>
      <c r="CO99" s="1095" t="str">
        <f t="shared" si="499"/>
        <v>15</v>
      </c>
      <c r="CP99" s="1095" t="str">
        <f t="shared" si="500"/>
        <v>04</v>
      </c>
      <c r="CQ99" s="1095" t="str">
        <f t="shared" si="501"/>
        <v>46</v>
      </c>
      <c r="CR99" s="1193" t="s">
        <v>6185</v>
      </c>
      <c r="CS99" s="633" t="str">
        <f t="shared" si="502"/>
        <v>15:04:46</v>
      </c>
      <c r="CT99" s="639">
        <f t="shared" si="503"/>
        <v>3.3252314814814721E-2</v>
      </c>
      <c r="CU99" s="641">
        <f t="shared" si="504"/>
        <v>8.7847222222222632E-3</v>
      </c>
      <c r="CV99" s="639">
        <f t="shared" si="505"/>
        <v>4.2037037037036984E-2</v>
      </c>
      <c r="CW99" s="636">
        <f t="shared" si="506"/>
        <v>18.795683954054997</v>
      </c>
      <c r="CX99" s="636">
        <f t="shared" si="507"/>
        <v>14.867841409691628</v>
      </c>
      <c r="CY99" s="643">
        <f t="shared" si="508"/>
        <v>16.76237777432873</v>
      </c>
      <c r="CZ99" s="644"/>
      <c r="DA99" s="645">
        <f t="shared" si="514"/>
        <v>0.12523148148148139</v>
      </c>
      <c r="DB99" s="645">
        <f t="shared" si="515"/>
        <v>0.14914351851851848</v>
      </c>
      <c r="DC99" s="589"/>
      <c r="DD99" s="646">
        <f t="shared" si="516"/>
        <v>60</v>
      </c>
      <c r="DE99" s="647">
        <f t="shared" si="519"/>
        <v>3.0055555555555555</v>
      </c>
      <c r="DF99" s="647">
        <f t="shared" si="520"/>
        <v>3.5794444444444444</v>
      </c>
      <c r="DG99" s="595">
        <f t="shared" si="517"/>
        <v>155</v>
      </c>
      <c r="DH99" s="595">
        <f t="shared" si="521"/>
        <v>-34.133333333333333</v>
      </c>
      <c r="DI99" s="648">
        <f t="shared" si="522"/>
        <v>180.86666666666667</v>
      </c>
      <c r="DJ99" s="648">
        <f t="shared" si="523"/>
        <v>180.86666666666667</v>
      </c>
      <c r="DK99" s="648">
        <f t="shared" si="524"/>
        <v>180.86666666666667</v>
      </c>
      <c r="DL99" s="648">
        <f t="shared" si="525"/>
        <v>180.86666666666667</v>
      </c>
      <c r="DM99" s="648">
        <f t="shared" si="526"/>
        <v>180.86666666666667</v>
      </c>
      <c r="DN99" s="648">
        <f t="shared" si="527"/>
        <v>180.86666666666667</v>
      </c>
      <c r="DO99" s="648">
        <f t="shared" si="528"/>
        <v>180.86666666666667</v>
      </c>
      <c r="DP99" s="648">
        <f t="shared" si="529"/>
        <v>180.86666666666667</v>
      </c>
      <c r="DQ99" s="649">
        <f t="shared" si="530"/>
        <v>180.86666666666667</v>
      </c>
    </row>
    <row r="100" spans="1:121" s="345" customFormat="1">
      <c r="A100" s="628">
        <f t="shared" si="518"/>
        <v>11</v>
      </c>
      <c r="B100" s="629">
        <v>60</v>
      </c>
      <c r="C100" s="854">
        <v>274</v>
      </c>
      <c r="D100" s="1150" t="s">
        <v>3313</v>
      </c>
      <c r="E100" s="1150" t="s">
        <v>3254</v>
      </c>
      <c r="F100" s="726"/>
      <c r="G100" s="827"/>
      <c r="H100" s="827"/>
      <c r="I100" s="827"/>
      <c r="J100" s="827"/>
      <c r="K100" s="1233"/>
      <c r="L100" s="821"/>
      <c r="M100" s="821"/>
      <c r="N100" s="821"/>
      <c r="O100" s="821"/>
      <c r="P100" s="821"/>
      <c r="Q100" s="821"/>
      <c r="R100" s="634"/>
      <c r="S100" s="634"/>
      <c r="T100" s="634"/>
      <c r="U100" s="789"/>
      <c r="V100" s="789"/>
      <c r="W100" s="1099">
        <f t="shared" si="513"/>
        <v>0.4375</v>
      </c>
      <c r="X100" s="1095" t="str">
        <f t="shared" si="467"/>
        <v>12</v>
      </c>
      <c r="Y100" s="1095" t="str">
        <f t="shared" si="468"/>
        <v>09</v>
      </c>
      <c r="Z100" s="1095" t="str">
        <f t="shared" si="469"/>
        <v>32</v>
      </c>
      <c r="AA100" s="1193" t="s">
        <v>6175</v>
      </c>
      <c r="AB100" s="683" t="str">
        <f t="shared" si="470"/>
        <v>12:09:32</v>
      </c>
      <c r="AC100" s="1095" t="str">
        <f t="shared" si="471"/>
        <v>12</v>
      </c>
      <c r="AD100" s="1095" t="str">
        <f t="shared" si="472"/>
        <v>13</v>
      </c>
      <c r="AE100" s="1095" t="str">
        <f t="shared" si="473"/>
        <v>56</v>
      </c>
      <c r="AF100" s="1193" t="s">
        <v>6176</v>
      </c>
      <c r="AG100" s="683" t="str">
        <f t="shared" si="474"/>
        <v>12:13:56</v>
      </c>
      <c r="AH100" s="1097">
        <f t="shared" si="475"/>
        <v>6.9120370370370332E-2</v>
      </c>
      <c r="AI100" s="1098">
        <f t="shared" si="476"/>
        <v>3.0555555555555891E-3</v>
      </c>
      <c r="AJ100" s="1097">
        <f t="shared" si="477"/>
        <v>7.2175925925925921E-2</v>
      </c>
      <c r="AK100" s="636">
        <f t="shared" si="478"/>
        <v>15.07032819825854</v>
      </c>
      <c r="AL100" s="636">
        <f t="shared" si="479"/>
        <v>14.432328415651057</v>
      </c>
      <c r="AM100" s="1113"/>
      <c r="AN100" s="1113"/>
      <c r="AO100" s="1113"/>
      <c r="AP100" s="1113"/>
      <c r="AQ100" s="1369"/>
      <c r="AR100" s="790"/>
      <c r="AS100" s="1113"/>
      <c r="AT100" s="1113"/>
      <c r="AU100" s="1113"/>
      <c r="AV100" s="1369"/>
      <c r="AW100" s="790"/>
      <c r="AX100" s="1113"/>
      <c r="AY100" s="1370"/>
      <c r="AZ100" s="1113"/>
      <c r="BA100" s="724"/>
      <c r="BB100" s="724"/>
      <c r="BC100" s="1099">
        <f t="shared" si="480"/>
        <v>0.53050925925925929</v>
      </c>
      <c r="BD100" s="1095" t="str">
        <f t="shared" si="481"/>
        <v>13</v>
      </c>
      <c r="BE100" s="1095" t="str">
        <f t="shared" si="482"/>
        <v>48</v>
      </c>
      <c r="BF100" s="1095" t="str">
        <f t="shared" si="483"/>
        <v>12</v>
      </c>
      <c r="BG100" s="1193" t="s">
        <v>6177</v>
      </c>
      <c r="BH100" s="633" t="str">
        <f t="shared" si="484"/>
        <v>13:48:12</v>
      </c>
      <c r="BI100" s="1095" t="str">
        <f t="shared" si="485"/>
        <v>13</v>
      </c>
      <c r="BJ100" s="1095" t="str">
        <f t="shared" si="486"/>
        <v>57</v>
      </c>
      <c r="BK100" s="1095" t="str">
        <f t="shared" si="487"/>
        <v>17</v>
      </c>
      <c r="BL100" s="1193" t="s">
        <v>6178</v>
      </c>
      <c r="BM100" s="633" t="str">
        <f t="shared" si="488"/>
        <v>13:57:17</v>
      </c>
      <c r="BN100" s="1097">
        <f t="shared" si="489"/>
        <v>4.4629629629629575E-2</v>
      </c>
      <c r="BO100" s="1098">
        <f t="shared" si="490"/>
        <v>6.3078703703703942E-3</v>
      </c>
      <c r="BP100" s="1097">
        <f t="shared" si="491"/>
        <v>5.0937499999999969E-2</v>
      </c>
      <c r="BQ100" s="636">
        <f t="shared" si="492"/>
        <v>18.672199170124482</v>
      </c>
      <c r="BR100" s="636">
        <f t="shared" si="493"/>
        <v>16.359918200408995</v>
      </c>
      <c r="BS100" s="1359"/>
      <c r="BT100" s="1360"/>
      <c r="BU100" s="1360"/>
      <c r="BV100" s="1360"/>
      <c r="BW100" s="1354"/>
      <c r="BX100" s="1360"/>
      <c r="BY100" s="1360"/>
      <c r="BZ100" s="1360"/>
      <c r="CA100" s="1360"/>
      <c r="CB100" s="1354"/>
      <c r="CC100" s="1360"/>
      <c r="CD100" s="1360"/>
      <c r="CE100" s="1368"/>
      <c r="CF100" s="1360"/>
      <c r="CG100" s="1115"/>
      <c r="CH100" s="1115"/>
      <c r="CI100" s="1203">
        <f t="shared" si="494"/>
        <v>0.60228009259259263</v>
      </c>
      <c r="CJ100" s="1095" t="str">
        <f t="shared" si="495"/>
        <v>15</v>
      </c>
      <c r="CK100" s="1095" t="str">
        <f t="shared" si="496"/>
        <v>08</v>
      </c>
      <c r="CL100" s="1095" t="str">
        <f t="shared" si="497"/>
        <v>10</v>
      </c>
      <c r="CM100" s="1193" t="s">
        <v>6179</v>
      </c>
      <c r="CN100" s="633" t="str">
        <f t="shared" si="498"/>
        <v>15:08:10</v>
      </c>
      <c r="CO100" s="1095" t="str">
        <f t="shared" si="499"/>
        <v>15</v>
      </c>
      <c r="CP100" s="1095" t="str">
        <f t="shared" si="500"/>
        <v>17</v>
      </c>
      <c r="CQ100" s="1095" t="str">
        <f t="shared" si="501"/>
        <v>50</v>
      </c>
      <c r="CR100" s="1193" t="s">
        <v>6180</v>
      </c>
      <c r="CS100" s="633" t="str">
        <f t="shared" si="502"/>
        <v>15:17:50</v>
      </c>
      <c r="CT100" s="639">
        <f t="shared" si="503"/>
        <v>2.8391203703703627E-2</v>
      </c>
      <c r="CU100" s="641">
        <f t="shared" si="504"/>
        <v>6.7129629629629761E-3</v>
      </c>
      <c r="CV100" s="639">
        <f t="shared" si="505"/>
        <v>3.5104166666666603E-2</v>
      </c>
      <c r="CW100" s="636">
        <f t="shared" si="506"/>
        <v>22.013860578883001</v>
      </c>
      <c r="CX100" s="636">
        <f t="shared" si="507"/>
        <v>17.804154302670621</v>
      </c>
      <c r="CY100" s="643">
        <f t="shared" si="508"/>
        <v>15.801024140453549</v>
      </c>
      <c r="CZ100" s="644"/>
      <c r="DA100" s="645">
        <f t="shared" si="514"/>
        <v>0.14214120370370353</v>
      </c>
      <c r="DB100" s="645">
        <f t="shared" si="515"/>
        <v>0.15821759259259249</v>
      </c>
      <c r="DC100" s="589"/>
      <c r="DD100" s="646">
        <f t="shared" si="516"/>
        <v>60</v>
      </c>
      <c r="DE100" s="647">
        <f t="shared" si="519"/>
        <v>3.4113888888888888</v>
      </c>
      <c r="DF100" s="647">
        <f t="shared" si="520"/>
        <v>3.7972222222222221</v>
      </c>
      <c r="DG100" s="595">
        <f t="shared" si="517"/>
        <v>150</v>
      </c>
      <c r="DH100" s="595">
        <f t="shared" si="521"/>
        <v>-47.2</v>
      </c>
      <c r="DI100" s="648">
        <f t="shared" si="522"/>
        <v>162.80000000000001</v>
      </c>
      <c r="DJ100" s="648">
        <f t="shared" si="523"/>
        <v>162.80000000000001</v>
      </c>
      <c r="DK100" s="648">
        <f t="shared" si="524"/>
        <v>162.80000000000001</v>
      </c>
      <c r="DL100" s="648">
        <f t="shared" si="525"/>
        <v>162.80000000000001</v>
      </c>
      <c r="DM100" s="648">
        <f t="shared" si="526"/>
        <v>162.80000000000001</v>
      </c>
      <c r="DN100" s="648">
        <f t="shared" si="527"/>
        <v>162.80000000000001</v>
      </c>
      <c r="DO100" s="648">
        <f t="shared" si="528"/>
        <v>162.80000000000001</v>
      </c>
      <c r="DP100" s="648">
        <f t="shared" si="529"/>
        <v>162.80000000000001</v>
      </c>
      <c r="DQ100" s="649">
        <f t="shared" si="530"/>
        <v>162.80000000000001</v>
      </c>
    </row>
    <row r="101" spans="1:121" s="345" customFormat="1">
      <c r="A101" s="628">
        <f t="shared" si="518"/>
        <v>12</v>
      </c>
      <c r="B101" s="629">
        <v>60</v>
      </c>
      <c r="C101" s="854">
        <v>254</v>
      </c>
      <c r="D101" s="1150" t="s">
        <v>4325</v>
      </c>
      <c r="E101" s="1150" t="s">
        <v>256</v>
      </c>
      <c r="F101" s="726"/>
      <c r="G101" s="827"/>
      <c r="H101" s="827"/>
      <c r="I101" s="827"/>
      <c r="J101" s="827"/>
      <c r="K101" s="1233"/>
      <c r="L101" s="821"/>
      <c r="M101" s="821"/>
      <c r="N101" s="821"/>
      <c r="O101" s="821"/>
      <c r="P101" s="821"/>
      <c r="Q101" s="821"/>
      <c r="R101" s="634"/>
      <c r="S101" s="634"/>
      <c r="T101" s="634"/>
      <c r="U101" s="789"/>
      <c r="V101" s="789"/>
      <c r="W101" s="1099">
        <v>0.4375</v>
      </c>
      <c r="X101" s="1095" t="str">
        <f t="shared" si="467"/>
        <v>11</v>
      </c>
      <c r="Y101" s="1095" t="str">
        <f t="shared" si="468"/>
        <v>46</v>
      </c>
      <c r="Z101" s="1095" t="str">
        <f t="shared" si="469"/>
        <v>06</v>
      </c>
      <c r="AA101" s="1193" t="s">
        <v>6110</v>
      </c>
      <c r="AB101" s="683" t="str">
        <f t="shared" si="470"/>
        <v>11:46:06</v>
      </c>
      <c r="AC101" s="1095" t="str">
        <f t="shared" si="471"/>
        <v>11</v>
      </c>
      <c r="AD101" s="1095" t="str">
        <f t="shared" si="472"/>
        <v>56</v>
      </c>
      <c r="AE101" s="1095" t="str">
        <f t="shared" si="473"/>
        <v>45</v>
      </c>
      <c r="AF101" s="1193" t="s">
        <v>6111</v>
      </c>
      <c r="AG101" s="683" t="str">
        <f t="shared" si="474"/>
        <v>11:56:45</v>
      </c>
      <c r="AH101" s="1097">
        <f t="shared" si="475"/>
        <v>5.2847222222222212E-2</v>
      </c>
      <c r="AI101" s="1098">
        <f t="shared" si="476"/>
        <v>7.3958333333333237E-3</v>
      </c>
      <c r="AJ101" s="1097">
        <f t="shared" si="477"/>
        <v>6.0243055555555536E-2</v>
      </c>
      <c r="AK101" s="636">
        <f t="shared" si="478"/>
        <v>19.710906701708279</v>
      </c>
      <c r="AL101" s="636">
        <f t="shared" si="479"/>
        <v>17.291066282420751</v>
      </c>
      <c r="AM101" s="1113"/>
      <c r="AN101" s="1113"/>
      <c r="AO101" s="1113"/>
      <c r="AP101" s="1113"/>
      <c r="AQ101" s="1369"/>
      <c r="AR101" s="790"/>
      <c r="AS101" s="1113"/>
      <c r="AT101" s="1113"/>
      <c r="AU101" s="1113"/>
      <c r="AV101" s="1369"/>
      <c r="AW101" s="790"/>
      <c r="AX101" s="1113"/>
      <c r="AY101" s="1370"/>
      <c r="AZ101" s="1113"/>
      <c r="BA101" s="724"/>
      <c r="BB101" s="724"/>
      <c r="BC101" s="1099">
        <f t="shared" si="480"/>
        <v>0.51857638888888891</v>
      </c>
      <c r="BD101" s="1095" t="str">
        <f t="shared" si="481"/>
        <v>13</v>
      </c>
      <c r="BE101" s="1095" t="str">
        <f t="shared" si="482"/>
        <v>25</v>
      </c>
      <c r="BF101" s="1095" t="str">
        <f t="shared" si="483"/>
        <v>04</v>
      </c>
      <c r="BG101" s="1193" t="s">
        <v>6112</v>
      </c>
      <c r="BH101" s="633" t="str">
        <f t="shared" si="484"/>
        <v>13:25:04</v>
      </c>
      <c r="BI101" s="1095" t="str">
        <f t="shared" si="485"/>
        <v>13</v>
      </c>
      <c r="BJ101" s="1095" t="str">
        <f t="shared" si="486"/>
        <v>36</v>
      </c>
      <c r="BK101" s="1095" t="str">
        <f t="shared" si="487"/>
        <v>29</v>
      </c>
      <c r="BL101" s="1193" t="s">
        <v>6058</v>
      </c>
      <c r="BM101" s="633" t="str">
        <f t="shared" si="488"/>
        <v>13:36:29</v>
      </c>
      <c r="BN101" s="1097">
        <f t="shared" si="489"/>
        <v>4.049768518518515E-2</v>
      </c>
      <c r="BO101" s="1098">
        <f t="shared" si="490"/>
        <v>7.9282407407407218E-3</v>
      </c>
      <c r="BP101" s="1097">
        <f t="shared" si="491"/>
        <v>4.8425925925925872E-2</v>
      </c>
      <c r="BQ101" s="636">
        <f t="shared" si="492"/>
        <v>20.577307802229207</v>
      </c>
      <c r="BR101" s="636">
        <f t="shared" si="493"/>
        <v>17.208413001912049</v>
      </c>
      <c r="BS101" s="1359"/>
      <c r="BT101" s="1360"/>
      <c r="BU101" s="1360"/>
      <c r="BV101" s="1360"/>
      <c r="BW101" s="1354"/>
      <c r="BX101" s="1360"/>
      <c r="BY101" s="1360"/>
      <c r="BZ101" s="1360"/>
      <c r="CA101" s="1360"/>
      <c r="CB101" s="1354"/>
      <c r="CC101" s="1360"/>
      <c r="CD101" s="1360"/>
      <c r="CE101" s="1368"/>
      <c r="CF101" s="1360"/>
      <c r="CG101" s="1115"/>
      <c r="CH101" s="1115"/>
      <c r="CI101" s="1203">
        <f t="shared" si="494"/>
        <v>0.58783564814814815</v>
      </c>
      <c r="CJ101" s="1095" t="str">
        <f t="shared" si="495"/>
        <v>15</v>
      </c>
      <c r="CK101" s="1095" t="str">
        <f t="shared" si="496"/>
        <v>09</v>
      </c>
      <c r="CL101" s="1095" t="str">
        <f t="shared" si="497"/>
        <v>31</v>
      </c>
      <c r="CM101" s="1193" t="s">
        <v>6113</v>
      </c>
      <c r="CN101" s="633" t="str">
        <f t="shared" si="498"/>
        <v>15:09:31</v>
      </c>
      <c r="CO101" s="1095" t="str">
        <f t="shared" si="499"/>
        <v>15</v>
      </c>
      <c r="CP101" s="1095" t="str">
        <f t="shared" si="500"/>
        <v>19</v>
      </c>
      <c r="CQ101" s="1095" t="str">
        <f t="shared" si="501"/>
        <v>51</v>
      </c>
      <c r="CR101" s="1193" t="s">
        <v>6114</v>
      </c>
      <c r="CS101" s="633" t="str">
        <f t="shared" si="502"/>
        <v>15:19:51</v>
      </c>
      <c r="CT101" s="639">
        <f t="shared" si="503"/>
        <v>4.3773148148148144E-2</v>
      </c>
      <c r="CU101" s="641">
        <f t="shared" si="504"/>
        <v>7.1759259259258634E-3</v>
      </c>
      <c r="CV101" s="639">
        <f t="shared" si="505"/>
        <v>5.0949074074074008E-2</v>
      </c>
      <c r="CW101" s="636">
        <f t="shared" si="506"/>
        <v>14.278159703860389</v>
      </c>
      <c r="CX101" s="636">
        <f t="shared" si="507"/>
        <v>12.267151294865968</v>
      </c>
      <c r="CY101" s="643">
        <f t="shared" si="508"/>
        <v>15.662388514248423</v>
      </c>
      <c r="CZ101" s="644"/>
      <c r="DA101" s="645">
        <f t="shared" si="514"/>
        <v>0.13711805555555551</v>
      </c>
      <c r="DB101" s="645">
        <f t="shared" si="515"/>
        <v>0.15961805555555542</v>
      </c>
      <c r="DC101" s="589"/>
      <c r="DD101" s="646">
        <f t="shared" si="516"/>
        <v>60</v>
      </c>
      <c r="DE101" s="647">
        <f t="shared" si="519"/>
        <v>3.2908333333333331</v>
      </c>
      <c r="DF101" s="647">
        <f t="shared" si="520"/>
        <v>3.8308333333333331</v>
      </c>
      <c r="DG101" s="595">
        <f t="shared" si="517"/>
        <v>145</v>
      </c>
      <c r="DH101" s="595">
        <f t="shared" si="521"/>
        <v>-49.216666666666669</v>
      </c>
      <c r="DI101" s="648">
        <f t="shared" si="522"/>
        <v>155.78333333333333</v>
      </c>
      <c r="DJ101" s="648">
        <f t="shared" si="523"/>
        <v>155.78333333333333</v>
      </c>
      <c r="DK101" s="648">
        <f t="shared" si="524"/>
        <v>155.78333333333333</v>
      </c>
      <c r="DL101" s="648">
        <f t="shared" si="525"/>
        <v>155.78333333333333</v>
      </c>
      <c r="DM101" s="648">
        <f t="shared" si="526"/>
        <v>155.78333333333333</v>
      </c>
      <c r="DN101" s="648">
        <f t="shared" si="527"/>
        <v>155.78333333333333</v>
      </c>
      <c r="DO101" s="648">
        <f t="shared" si="528"/>
        <v>155.78333333333333</v>
      </c>
      <c r="DP101" s="648">
        <f t="shared" si="529"/>
        <v>155.78333333333333</v>
      </c>
      <c r="DQ101" s="649">
        <f t="shared" si="530"/>
        <v>155.78333333333333</v>
      </c>
    </row>
    <row r="102" spans="1:121">
      <c r="A102" s="855" t="s">
        <v>0</v>
      </c>
      <c r="B102" s="856">
        <v>40</v>
      </c>
      <c r="C102" s="1646" t="s">
        <v>54</v>
      </c>
      <c r="D102" s="1647"/>
      <c r="E102" s="1647"/>
      <c r="F102" s="1648"/>
      <c r="G102" s="858"/>
      <c r="H102" s="858"/>
      <c r="I102" s="858"/>
      <c r="J102" s="858"/>
      <c r="K102" s="859"/>
      <c r="L102" s="859"/>
      <c r="M102" s="859"/>
      <c r="N102" s="859"/>
      <c r="O102" s="859"/>
      <c r="P102" s="859"/>
      <c r="Q102" s="859"/>
      <c r="R102" s="860"/>
      <c r="S102" s="860"/>
      <c r="T102" s="860"/>
      <c r="U102" s="861"/>
      <c r="V102" s="861"/>
      <c r="W102" s="860"/>
      <c r="X102" s="860"/>
      <c r="Y102" s="860"/>
      <c r="Z102" s="860"/>
      <c r="AA102" s="1232"/>
      <c r="AB102" s="860"/>
      <c r="AC102" s="860"/>
      <c r="AD102" s="860"/>
      <c r="AE102" s="860"/>
      <c r="AF102" s="1232"/>
      <c r="AG102" s="860"/>
      <c r="AH102" s="860"/>
      <c r="AI102" s="862"/>
      <c r="AJ102" s="860"/>
      <c r="AK102" s="860"/>
      <c r="AL102" s="860"/>
      <c r="AM102" s="1092"/>
      <c r="AN102" s="1092"/>
      <c r="AO102" s="1092"/>
      <c r="AP102" s="1092"/>
      <c r="AQ102" s="864"/>
      <c r="AR102" s="1092"/>
      <c r="AS102" s="1092"/>
      <c r="AT102" s="1092"/>
      <c r="AU102" s="1092"/>
      <c r="AV102" s="864"/>
      <c r="AW102" s="1092"/>
      <c r="AX102" s="1092"/>
      <c r="AY102" s="1092"/>
      <c r="AZ102" s="1092"/>
      <c r="BA102" s="1092"/>
      <c r="BB102" s="1154"/>
      <c r="BC102" s="1092"/>
      <c r="BD102" s="1092"/>
      <c r="BE102" s="1092"/>
      <c r="BF102" s="1092"/>
      <c r="BG102" s="864"/>
      <c r="BH102" s="1092"/>
      <c r="BI102" s="1092"/>
      <c r="BJ102" s="1092"/>
      <c r="BK102" s="1092"/>
      <c r="BL102" s="864"/>
      <c r="BM102" s="1092"/>
      <c r="BN102" s="1092"/>
      <c r="BO102" s="1125"/>
      <c r="BP102" s="1092"/>
      <c r="BQ102" s="1092"/>
      <c r="BR102" s="1092"/>
      <c r="BS102" s="1092"/>
      <c r="BT102" s="1092"/>
      <c r="BU102" s="1092"/>
      <c r="BV102" s="1092"/>
      <c r="BW102" s="1092"/>
      <c r="BX102" s="1092"/>
      <c r="BY102" s="1092"/>
      <c r="BZ102" s="1092"/>
      <c r="CA102" s="1092"/>
      <c r="CB102" s="1092"/>
      <c r="CC102" s="1092"/>
      <c r="CD102" s="1092"/>
      <c r="CE102" s="1092"/>
      <c r="CF102" s="1092"/>
      <c r="CG102" s="1092"/>
      <c r="CH102" s="1092"/>
      <c r="CI102" s="1092"/>
      <c r="CJ102" s="1092"/>
      <c r="CK102" s="1092"/>
      <c r="CL102" s="1092"/>
      <c r="CM102" s="1092"/>
      <c r="CN102" s="1092"/>
      <c r="CO102" s="1092"/>
      <c r="CP102" s="1092"/>
      <c r="CQ102" s="1092"/>
      <c r="CR102" s="1092"/>
      <c r="CS102" s="1092"/>
      <c r="CT102" s="1092"/>
      <c r="CU102" s="870"/>
      <c r="CV102" s="868"/>
      <c r="CW102" s="868"/>
      <c r="CX102" s="868"/>
      <c r="CY102" s="1154"/>
      <c r="CZ102" s="872"/>
      <c r="DA102" s="866"/>
      <c r="DB102" s="856">
        <v>40</v>
      </c>
      <c r="DC102" s="589"/>
      <c r="DD102" s="873" t="s">
        <v>5394</v>
      </c>
      <c r="DE102" s="874"/>
      <c r="DF102" s="875"/>
      <c r="DG102" s="875"/>
      <c r="DH102" s="875"/>
      <c r="DI102" s="875"/>
      <c r="DJ102" s="875"/>
      <c r="DK102" s="875"/>
      <c r="DL102" s="875"/>
      <c r="DM102" s="875"/>
      <c r="DN102" s="875"/>
      <c r="DO102" s="875"/>
      <c r="DP102" s="875"/>
      <c r="DQ102" s="875"/>
    </row>
    <row r="103" spans="1:121" s="345" customFormat="1">
      <c r="A103" s="628">
        <v>1</v>
      </c>
      <c r="B103" s="629">
        <v>40</v>
      </c>
      <c r="C103" s="854">
        <v>371</v>
      </c>
      <c r="D103" s="1150" t="s">
        <v>6490</v>
      </c>
      <c r="E103" s="1150" t="s">
        <v>6491</v>
      </c>
      <c r="F103" s="726"/>
      <c r="G103" s="827"/>
      <c r="H103" s="827"/>
      <c r="I103" s="827"/>
      <c r="J103" s="827"/>
      <c r="K103" s="1233"/>
      <c r="L103" s="821"/>
      <c r="M103" s="821"/>
      <c r="N103" s="821"/>
      <c r="O103" s="821"/>
      <c r="P103" s="821"/>
      <c r="Q103" s="821"/>
      <c r="R103" s="634"/>
      <c r="S103" s="634"/>
      <c r="T103" s="634"/>
      <c r="U103" s="789"/>
      <c r="V103" s="789"/>
      <c r="W103" s="1099">
        <v>0.52083333333333337</v>
      </c>
      <c r="X103" s="1095" t="str">
        <f t="shared" ref="X103:X130" si="531">LEFT(AA103,2)</f>
        <v>13</v>
      </c>
      <c r="Y103" s="1095" t="str">
        <f t="shared" ref="Y103:Y130" si="532">MID(AA103,3,2)</f>
        <v>34</v>
      </c>
      <c r="Z103" s="1095" t="str">
        <f t="shared" ref="Z103:Z130" si="533">RIGHT(AA103,2)</f>
        <v>36</v>
      </c>
      <c r="AA103" s="1193" t="s">
        <v>6492</v>
      </c>
      <c r="AB103" s="683" t="str">
        <f t="shared" ref="AB103:AB130" si="534">CONCATENATE(X103&amp;":"&amp;Y103&amp;":"&amp;Z103)</f>
        <v>13:34:36</v>
      </c>
      <c r="AC103" s="1095" t="str">
        <f t="shared" ref="AC103:AC130" si="535">LEFT(AF103,2)</f>
        <v>13</v>
      </c>
      <c r="AD103" s="1095" t="str">
        <f t="shared" ref="AD103:AD130" si="536">MID(AF103,3,2)</f>
        <v>47</v>
      </c>
      <c r="AE103" s="1095" t="str">
        <f t="shared" ref="AE103:AE130" si="537">RIGHT(AF103,2)</f>
        <v>54</v>
      </c>
      <c r="AF103" s="1193" t="s">
        <v>6493</v>
      </c>
      <c r="AG103" s="683" t="str">
        <f t="shared" ref="AG103:AG130" si="538">CONCATENATE(AC103&amp;":"&amp;AD103&amp;":"&amp;AE103)</f>
        <v>13:47:54</v>
      </c>
      <c r="AH103" s="1097">
        <f t="shared" ref="AH103:AH130" si="539">AB103-W103</f>
        <v>4.4861111111111018E-2</v>
      </c>
      <c r="AI103" s="1098">
        <f t="shared" ref="AI103:AI130" si="540">AG103-AB103</f>
        <v>9.2361111111112226E-3</v>
      </c>
      <c r="AJ103" s="1097">
        <f t="shared" ref="AJ103:AJ130" si="541">AG103-AB103+AH103</f>
        <v>5.4097222222222241E-2</v>
      </c>
      <c r="AK103" s="636">
        <f t="shared" ref="AK103:AK130" si="542">$W$3/(MINUTE(AH103)/60+HOUR(AH103)+SECOND(AH103)/3600)</f>
        <v>23.21981424148607</v>
      </c>
      <c r="AL103" s="636">
        <f t="shared" ref="AL103:AL130" si="543">$W$3/(MINUTE(AJ103)/60+HOUR(AJ103)+SECOND(AJ103)/3600)</f>
        <v>19.255455712451866</v>
      </c>
      <c r="BA103" s="495"/>
      <c r="BB103" s="495"/>
      <c r="BC103" s="1113"/>
      <c r="BD103" s="1113"/>
      <c r="BE103" s="1113"/>
      <c r="BF103" s="1113"/>
      <c r="BG103" s="1354"/>
      <c r="BH103" s="755"/>
      <c r="BI103" s="1113"/>
      <c r="BJ103" s="1113"/>
      <c r="BK103" s="1113"/>
      <c r="BL103" s="1354"/>
      <c r="BM103" s="755"/>
      <c r="BN103" s="1355"/>
      <c r="BO103" s="1124"/>
      <c r="BP103" s="1355"/>
      <c r="BQ103" s="682"/>
      <c r="BR103" s="682"/>
      <c r="BS103" s="1115"/>
      <c r="BT103" s="1115"/>
      <c r="BU103" s="1115"/>
      <c r="BV103" s="1115"/>
      <c r="BW103" s="1361"/>
      <c r="BX103" s="1137"/>
      <c r="BY103" s="1137"/>
      <c r="BZ103" s="1137"/>
      <c r="CA103" s="1137"/>
      <c r="CB103" s="679"/>
      <c r="CC103" s="1137"/>
      <c r="CD103" s="1115"/>
      <c r="CE103" s="1124"/>
      <c r="CF103" s="1115"/>
      <c r="CG103" s="1115"/>
      <c r="CH103" s="1115"/>
      <c r="CI103" s="1099">
        <f t="shared" ref="CI103:CI130" si="544">AG103+"0:30"</f>
        <v>0.59576388888888898</v>
      </c>
      <c r="CJ103" s="1095" t="str">
        <f t="shared" ref="CJ103:CJ130" si="545">LEFT(CM103,2)</f>
        <v>14</v>
      </c>
      <c r="CK103" s="1095" t="str">
        <f t="shared" ref="CK103:CK130" si="546">MID(CM103,3,2)</f>
        <v>47</v>
      </c>
      <c r="CL103" s="1095" t="str">
        <f t="shared" ref="CL103:CL130" si="547">RIGHT(CM103,2)</f>
        <v>14</v>
      </c>
      <c r="CM103" s="1193" t="s">
        <v>6494</v>
      </c>
      <c r="CN103" s="633" t="str">
        <f t="shared" ref="CN103:CN130" si="548">CONCATENATE(CJ103&amp;":"&amp;CK103&amp;":"&amp;CL103)</f>
        <v>14:47:14</v>
      </c>
      <c r="CO103" s="1095" t="str">
        <f t="shared" ref="CO103:CO130" si="549">LEFT(CR103,2)</f>
        <v>14</v>
      </c>
      <c r="CP103" s="1095" t="str">
        <f t="shared" ref="CP103:CP130" si="550">MID(CR103,3,2)</f>
        <v>55</v>
      </c>
      <c r="CQ103" s="1095" t="str">
        <f t="shared" ref="CQ103:CQ130" si="551">RIGHT(CR103,2)</f>
        <v>38</v>
      </c>
      <c r="CR103" s="1193" t="s">
        <v>6495</v>
      </c>
      <c r="CS103" s="633" t="str">
        <f t="shared" ref="CS103:CS130" si="552">CONCATENATE(CO103&amp;":"&amp;CP103&amp;":"&amp;CQ103)</f>
        <v>14:55:38</v>
      </c>
      <c r="CT103" s="639">
        <f t="shared" ref="CT103:CT130" si="553">CN103-CI103</f>
        <v>2.0370370370370261E-2</v>
      </c>
      <c r="CU103" s="641">
        <f t="shared" ref="CU103:CU130" si="554">CS103-CN103</f>
        <v>5.833333333333357E-3</v>
      </c>
      <c r="CV103" s="639">
        <f t="shared" ref="CV103:CV130" si="555">CS103-CN103+CT103</f>
        <v>2.6203703703703618E-2</v>
      </c>
      <c r="CW103" s="636">
        <f t="shared" ref="CW103:CW130" si="556">$CI$3/(MINUTE(CT103)/60+HOUR(CT103)+SECOND(CT103)/3600)</f>
        <v>30.681818181818183</v>
      </c>
      <c r="CX103" s="636">
        <f t="shared" ref="CX103:CX130" si="557">$CI$3/(MINUTE(CV103)/60+HOUR(CV103)+SECOND(CV103)/3600)</f>
        <v>23.851590106007066</v>
      </c>
      <c r="CY103" s="643">
        <f t="shared" ref="CY103:CY130" si="558">$DB$102/(MINUTE(DB103)/60+HOUR(DB103)+SECOND(DB103)/3600)</f>
        <v>20.75526088209859</v>
      </c>
      <c r="CZ103" s="644"/>
      <c r="DA103" s="645">
        <f>AH103+AX103+BN103+CT103</f>
        <v>6.5231481481481279E-2</v>
      </c>
      <c r="DB103" s="645">
        <f>AJ103+AZ103+BP103+CV103</f>
        <v>8.0300925925925859E-2</v>
      </c>
      <c r="DC103" s="589"/>
      <c r="DD103" s="646">
        <v>40</v>
      </c>
      <c r="DE103" s="647">
        <f>MINUTE(DA103)/60+HOUR(DA103)+SECOND(DA103)/3600</f>
        <v>1.5655555555555556</v>
      </c>
      <c r="DF103" s="647">
        <f>MINUTE(DB103)/60+HOUR(DB103)+SECOND(DB103)/3600</f>
        <v>1.9272222222222222</v>
      </c>
      <c r="DG103" s="595">
        <v>200</v>
      </c>
      <c r="DH103" s="595">
        <f>-(SECOND(CS103-$CS$103)/60+MINUTE(CS103-$CS$103)+HOUR(CS103-$CS$103)*60)</f>
        <v>0</v>
      </c>
      <c r="DI103" s="648">
        <f>IF((DD103+DG103+DH103)&lt;DD103,DD103,DD103+DG103+DH103)</f>
        <v>240</v>
      </c>
      <c r="DJ103" s="648">
        <f>IF(BX103&gt;$DD$102,0,DI103)</f>
        <v>240</v>
      </c>
      <c r="DK103" s="648">
        <f>IF((S103&gt;$DM$7),0,DJ103)</f>
        <v>240</v>
      </c>
      <c r="DL103" s="648">
        <f>IF((AI103&gt;$DM$7),0,DJ103)</f>
        <v>240</v>
      </c>
      <c r="DM103" s="648">
        <f t="shared" si="247"/>
        <v>240</v>
      </c>
      <c r="DN103" s="648">
        <f t="shared" si="248"/>
        <v>240</v>
      </c>
      <c r="DO103" s="648">
        <f t="shared" si="181"/>
        <v>240</v>
      </c>
      <c r="DP103" s="648">
        <f t="shared" si="182"/>
        <v>240</v>
      </c>
      <c r="DQ103" s="875">
        <f>DK103*DL103*DM103*DN103*DO103*DP103/DK103/DL103/DM103/DO103/DP103</f>
        <v>240</v>
      </c>
    </row>
    <row r="104" spans="1:121" s="345" customFormat="1">
      <c r="A104" s="628">
        <f>A103+1</f>
        <v>2</v>
      </c>
      <c r="B104" s="629">
        <v>40</v>
      </c>
      <c r="C104" s="854">
        <v>330</v>
      </c>
      <c r="D104" s="1150" t="s">
        <v>6486</v>
      </c>
      <c r="E104" s="1150" t="s">
        <v>184</v>
      </c>
      <c r="F104" s="726"/>
      <c r="G104" s="827"/>
      <c r="H104" s="827"/>
      <c r="I104" s="827"/>
      <c r="J104" s="827"/>
      <c r="K104" s="1233"/>
      <c r="L104" s="821"/>
      <c r="M104" s="821"/>
      <c r="N104" s="821"/>
      <c r="O104" s="821"/>
      <c r="P104" s="821"/>
      <c r="Q104" s="821"/>
      <c r="R104" s="634"/>
      <c r="S104" s="634"/>
      <c r="T104" s="634"/>
      <c r="U104" s="789"/>
      <c r="V104" s="789"/>
      <c r="W104" s="1099">
        <f t="shared" ref="W104:W135" si="559">W103</f>
        <v>0.52083333333333337</v>
      </c>
      <c r="X104" s="1095" t="str">
        <f t="shared" si="531"/>
        <v>13</v>
      </c>
      <c r="Y104" s="1095" t="str">
        <f t="shared" si="532"/>
        <v>39</v>
      </c>
      <c r="Z104" s="1095" t="str">
        <f t="shared" si="533"/>
        <v>33</v>
      </c>
      <c r="AA104" s="1193" t="s">
        <v>6487</v>
      </c>
      <c r="AB104" s="683" t="str">
        <f t="shared" si="534"/>
        <v>13:39:33</v>
      </c>
      <c r="AC104" s="1095" t="str">
        <f t="shared" si="535"/>
        <v>13</v>
      </c>
      <c r="AD104" s="1095" t="str">
        <f t="shared" si="536"/>
        <v>49</v>
      </c>
      <c r="AE104" s="1095" t="str">
        <f t="shared" si="537"/>
        <v>55</v>
      </c>
      <c r="AF104" s="1193" t="s">
        <v>6488</v>
      </c>
      <c r="AG104" s="683" t="str">
        <f t="shared" si="538"/>
        <v>13:49:55</v>
      </c>
      <c r="AH104" s="1097">
        <f t="shared" si="539"/>
        <v>4.8298611111111001E-2</v>
      </c>
      <c r="AI104" s="1098">
        <f t="shared" si="540"/>
        <v>7.1990740740741632E-3</v>
      </c>
      <c r="AJ104" s="1097">
        <f t="shared" si="541"/>
        <v>5.5497685185185164E-2</v>
      </c>
      <c r="AK104" s="636">
        <f t="shared" si="542"/>
        <v>21.567217828900073</v>
      </c>
      <c r="AL104" s="636">
        <f t="shared" si="543"/>
        <v>18.769551616266945</v>
      </c>
      <c r="BA104" s="495"/>
      <c r="BB104" s="495"/>
      <c r="BC104" s="1113"/>
      <c r="BD104" s="1113"/>
      <c r="BE104" s="1113"/>
      <c r="BF104" s="1113"/>
      <c r="BG104" s="1354"/>
      <c r="BH104" s="755"/>
      <c r="BI104" s="1113"/>
      <c r="BJ104" s="1113"/>
      <c r="BK104" s="1113"/>
      <c r="BL104" s="1354"/>
      <c r="BM104" s="755"/>
      <c r="BN104" s="1355"/>
      <c r="BO104" s="1124"/>
      <c r="BP104" s="1355"/>
      <c r="BQ104" s="682"/>
      <c r="BR104" s="682"/>
      <c r="BS104" s="1115"/>
      <c r="BT104" s="1115"/>
      <c r="BU104" s="1115"/>
      <c r="BV104" s="1115"/>
      <c r="BW104" s="1361"/>
      <c r="BX104" s="1137"/>
      <c r="BY104" s="1137"/>
      <c r="BZ104" s="1137"/>
      <c r="CA104" s="1137"/>
      <c r="CB104" s="679"/>
      <c r="CC104" s="1137"/>
      <c r="CD104" s="1115"/>
      <c r="CE104" s="1124"/>
      <c r="CF104" s="1115"/>
      <c r="CG104" s="1115"/>
      <c r="CH104" s="1115"/>
      <c r="CI104" s="1099">
        <f t="shared" si="544"/>
        <v>0.5971643518518519</v>
      </c>
      <c r="CJ104" s="1095" t="str">
        <f t="shared" si="545"/>
        <v>14</v>
      </c>
      <c r="CK104" s="1095" t="str">
        <f t="shared" si="546"/>
        <v>47</v>
      </c>
      <c r="CL104" s="1095" t="str">
        <f t="shared" si="547"/>
        <v>17</v>
      </c>
      <c r="CM104" s="1193" t="s">
        <v>6592</v>
      </c>
      <c r="CN104" s="633" t="str">
        <f t="shared" si="548"/>
        <v>14:47:17</v>
      </c>
      <c r="CO104" s="1095" t="str">
        <f t="shared" si="549"/>
        <v>14</v>
      </c>
      <c r="CP104" s="1095" t="str">
        <f t="shared" si="550"/>
        <v>58</v>
      </c>
      <c r="CQ104" s="1095" t="str">
        <f t="shared" si="551"/>
        <v>53</v>
      </c>
      <c r="CR104" s="1193" t="s">
        <v>6489</v>
      </c>
      <c r="CS104" s="633" t="str">
        <f t="shared" si="552"/>
        <v>14:58:53</v>
      </c>
      <c r="CT104" s="639">
        <f t="shared" si="553"/>
        <v>1.9004629629629566E-2</v>
      </c>
      <c r="CU104" s="641">
        <f t="shared" si="554"/>
        <v>8.0555555555555935E-3</v>
      </c>
      <c r="CV104" s="639">
        <f t="shared" si="555"/>
        <v>2.7060185185185159E-2</v>
      </c>
      <c r="CW104" s="636">
        <f t="shared" si="556"/>
        <v>32.886723507917175</v>
      </c>
      <c r="CX104" s="636">
        <f t="shared" si="557"/>
        <v>23.096663815226691</v>
      </c>
      <c r="CY104" s="643">
        <f t="shared" si="558"/>
        <v>20.187859245759146</v>
      </c>
      <c r="CZ104" s="644"/>
      <c r="DA104" s="645">
        <f t="shared" ref="DA104:DA135" si="560">AH104+AX104+BN104+CT104</f>
        <v>6.7303240740740566E-2</v>
      </c>
      <c r="DB104" s="645">
        <f t="shared" ref="DB104:DB135" si="561">AJ104+AZ104+BP104+CV104</f>
        <v>8.2557870370370323E-2</v>
      </c>
      <c r="DC104" s="589"/>
      <c r="DD104" s="646">
        <f>DD103</f>
        <v>40</v>
      </c>
      <c r="DE104" s="647">
        <f>MINUTE(DA104)/60+HOUR(DA104)+SECOND(DA104)/3600</f>
        <v>1.6152777777777778</v>
      </c>
      <c r="DF104" s="647">
        <f>MINUTE(DB104)/60+HOUR(DB104)+SECOND(DB104)/3600</f>
        <v>1.9813888888888891</v>
      </c>
      <c r="DG104" s="595">
        <f>DG103-5</f>
        <v>195</v>
      </c>
      <c r="DH104" s="595">
        <f>-(SECOND(CS104-$CS$103)/60+MINUTE(CS104-$CS$103)+HOUR(CS104-$CS$103)*60)</f>
        <v>-3.25</v>
      </c>
      <c r="DI104" s="648">
        <f>IF((DD104+DG104+DH104)&lt;DD104,DD104,DD104+DG104+DH104)</f>
        <v>231.75</v>
      </c>
      <c r="DJ104" s="648">
        <f>IF(BX104&gt;$DD$102,0,DI104)</f>
        <v>231.75</v>
      </c>
      <c r="DK104" s="648">
        <f>IF((S104&gt;$DM$7),0,DJ104)</f>
        <v>231.75</v>
      </c>
      <c r="DL104" s="648">
        <f>IF((AI104&gt;$DM$7),0,DJ104)</f>
        <v>231.75</v>
      </c>
      <c r="DM104" s="648">
        <f t="shared" si="247"/>
        <v>231.75</v>
      </c>
      <c r="DN104" s="648">
        <f t="shared" si="248"/>
        <v>231.75</v>
      </c>
      <c r="DO104" s="648">
        <f t="shared" si="181"/>
        <v>231.75</v>
      </c>
      <c r="DP104" s="648">
        <f t="shared" si="182"/>
        <v>231.75</v>
      </c>
      <c r="DQ104" s="875">
        <f>DK104*DL104*DM104*DN104*DO104*DP104/DK104/DL104/DM104/DO104/DP104</f>
        <v>231.75000000000003</v>
      </c>
    </row>
    <row r="105" spans="1:121" s="345" customFormat="1">
      <c r="A105" s="628">
        <f t="shared" ref="A105:A135" si="562">A104+1</f>
        <v>3</v>
      </c>
      <c r="B105" s="629">
        <v>40</v>
      </c>
      <c r="C105" s="854">
        <v>320</v>
      </c>
      <c r="D105" s="1150" t="s">
        <v>6481</v>
      </c>
      <c r="E105" s="1150" t="s">
        <v>682</v>
      </c>
      <c r="F105" s="726"/>
      <c r="G105" s="827"/>
      <c r="H105" s="827"/>
      <c r="I105" s="827"/>
      <c r="J105" s="827"/>
      <c r="K105" s="1233"/>
      <c r="L105" s="821"/>
      <c r="M105" s="821"/>
      <c r="N105" s="821"/>
      <c r="O105" s="821"/>
      <c r="P105" s="821"/>
      <c r="Q105" s="821"/>
      <c r="R105" s="634"/>
      <c r="S105" s="634"/>
      <c r="T105" s="634"/>
      <c r="U105" s="789"/>
      <c r="V105" s="789"/>
      <c r="W105" s="1099">
        <f t="shared" si="559"/>
        <v>0.52083333333333337</v>
      </c>
      <c r="X105" s="1095" t="str">
        <f t="shared" si="531"/>
        <v>13</v>
      </c>
      <c r="Y105" s="1095" t="str">
        <f t="shared" si="532"/>
        <v>34</v>
      </c>
      <c r="Z105" s="1095" t="str">
        <f t="shared" si="533"/>
        <v>02</v>
      </c>
      <c r="AA105" s="1193" t="s">
        <v>6482</v>
      </c>
      <c r="AB105" s="683" t="str">
        <f t="shared" si="534"/>
        <v>13:34:02</v>
      </c>
      <c r="AC105" s="1095" t="str">
        <f t="shared" si="535"/>
        <v>13</v>
      </c>
      <c r="AD105" s="1095" t="str">
        <f t="shared" si="536"/>
        <v>45</v>
      </c>
      <c r="AE105" s="1095" t="str">
        <f t="shared" si="537"/>
        <v>15</v>
      </c>
      <c r="AF105" s="1193" t="s">
        <v>6483</v>
      </c>
      <c r="AG105" s="683" t="str">
        <f t="shared" si="538"/>
        <v>13:45:15</v>
      </c>
      <c r="AH105" s="1097">
        <f t="shared" si="539"/>
        <v>4.4467592592592586E-2</v>
      </c>
      <c r="AI105" s="1098">
        <f t="shared" si="540"/>
        <v>7.7893518518518112E-3</v>
      </c>
      <c r="AJ105" s="1097">
        <f t="shared" si="541"/>
        <v>5.2256944444444398E-2</v>
      </c>
      <c r="AK105" s="636">
        <f t="shared" si="542"/>
        <v>23.42529932326913</v>
      </c>
      <c r="AL105" s="636">
        <f t="shared" si="543"/>
        <v>19.933554817275748</v>
      </c>
      <c r="BA105" s="495"/>
      <c r="BB105" s="495"/>
      <c r="BC105" s="1113"/>
      <c r="BD105" s="1113"/>
      <c r="BE105" s="1113"/>
      <c r="BF105" s="1113"/>
      <c r="BG105" s="1354"/>
      <c r="BH105" s="755"/>
      <c r="BI105" s="1113"/>
      <c r="BJ105" s="1113"/>
      <c r="BK105" s="1113"/>
      <c r="BL105" s="1354"/>
      <c r="BM105" s="755"/>
      <c r="BN105" s="1355"/>
      <c r="BO105" s="1124"/>
      <c r="BP105" s="1355"/>
      <c r="BQ105" s="682"/>
      <c r="BR105" s="682"/>
      <c r="BS105" s="1115"/>
      <c r="BT105" s="1115"/>
      <c r="BU105" s="1115"/>
      <c r="BV105" s="1115"/>
      <c r="BW105" s="1361"/>
      <c r="BX105" s="1137"/>
      <c r="BY105" s="1137"/>
      <c r="BZ105" s="1137"/>
      <c r="CA105" s="1137"/>
      <c r="CB105" s="679"/>
      <c r="CC105" s="1137"/>
      <c r="CD105" s="1115"/>
      <c r="CE105" s="1124"/>
      <c r="CF105" s="1115"/>
      <c r="CG105" s="1115"/>
      <c r="CH105" s="1115"/>
      <c r="CI105" s="1099">
        <f t="shared" si="544"/>
        <v>0.59392361111111114</v>
      </c>
      <c r="CJ105" s="1095" t="str">
        <f t="shared" si="545"/>
        <v>14</v>
      </c>
      <c r="CK105" s="1095" t="str">
        <f t="shared" si="546"/>
        <v>47</v>
      </c>
      <c r="CL105" s="1095" t="str">
        <f t="shared" si="547"/>
        <v>12</v>
      </c>
      <c r="CM105" s="1193" t="s">
        <v>6484</v>
      </c>
      <c r="CN105" s="633" t="str">
        <f t="shared" si="548"/>
        <v>14:47:12</v>
      </c>
      <c r="CO105" s="1095" t="str">
        <f t="shared" si="549"/>
        <v>15</v>
      </c>
      <c r="CP105" s="1095" t="str">
        <f t="shared" si="550"/>
        <v>03</v>
      </c>
      <c r="CQ105" s="1095" t="str">
        <f t="shared" si="551"/>
        <v>06</v>
      </c>
      <c r="CR105" s="1193" t="s">
        <v>6485</v>
      </c>
      <c r="CS105" s="633" t="str">
        <f t="shared" si="552"/>
        <v>15:03:06</v>
      </c>
      <c r="CT105" s="639">
        <f t="shared" si="553"/>
        <v>2.2187500000000027E-2</v>
      </c>
      <c r="CU105" s="641">
        <f t="shared" si="554"/>
        <v>1.1041666666666616E-2</v>
      </c>
      <c r="CV105" s="639">
        <f t="shared" si="555"/>
        <v>3.3229166666666643E-2</v>
      </c>
      <c r="CW105" s="636">
        <f t="shared" si="556"/>
        <v>28.169014084507037</v>
      </c>
      <c r="CX105" s="636">
        <f t="shared" si="557"/>
        <v>18.808777429467085</v>
      </c>
      <c r="CY105" s="643">
        <f t="shared" si="558"/>
        <v>19.496344435418361</v>
      </c>
      <c r="CZ105" s="644"/>
      <c r="DA105" s="645">
        <f t="shared" si="560"/>
        <v>6.6655092592592613E-2</v>
      </c>
      <c r="DB105" s="645">
        <f t="shared" si="561"/>
        <v>8.5486111111111041E-2</v>
      </c>
      <c r="DC105" s="589"/>
      <c r="DD105" s="646">
        <f t="shared" ref="DD105:DD130" si="563">DD104</f>
        <v>40</v>
      </c>
      <c r="DE105" s="647">
        <f t="shared" ref="DE105:DE130" si="564">MINUTE(DA105)/60+HOUR(DA105)+SECOND(DA105)/3600</f>
        <v>1.5997222222222223</v>
      </c>
      <c r="DF105" s="647">
        <f t="shared" ref="DF105:DF130" si="565">MINUTE(DB105)/60+HOUR(DB105)+SECOND(DB105)/3600</f>
        <v>2.0516666666666663</v>
      </c>
      <c r="DG105" s="595">
        <f t="shared" ref="DG105:DG130" si="566">DG104-5</f>
        <v>190</v>
      </c>
      <c r="DH105" s="595">
        <f t="shared" ref="DH105:DH130" si="567">-(SECOND(CS105-$CS$103)/60+MINUTE(CS105-$CS$103)+HOUR(CS105-$CS$103)*60)</f>
        <v>-7.4666666666666668</v>
      </c>
      <c r="DI105" s="648">
        <f t="shared" ref="DI105:DI130" si="568">IF((DD105+DG105+DH105)&lt;DD105,DD105,DD105+DG105+DH105)</f>
        <v>222.53333333333333</v>
      </c>
      <c r="DJ105" s="648">
        <f t="shared" ref="DJ105:DJ130" si="569">IF(BX105&gt;$DD$102,0,DI105)</f>
        <v>222.53333333333333</v>
      </c>
      <c r="DK105" s="648">
        <f t="shared" ref="DK105:DK130" si="570">IF((S105&gt;$DM$7),0,DJ105)</f>
        <v>222.53333333333333</v>
      </c>
      <c r="DL105" s="648">
        <f t="shared" ref="DL105:DL130" si="571">IF((AI105&gt;$DM$7),0,DJ105)</f>
        <v>222.53333333333333</v>
      </c>
      <c r="DM105" s="648">
        <f t="shared" ref="DM105:DM130" si="572">IF((AY105&gt;$DM$7),0,DJ105)</f>
        <v>222.53333333333333</v>
      </c>
      <c r="DN105" s="648">
        <f t="shared" ref="DN105:DN130" si="573">IF((BO105&gt;$DM$7),0,DJ105)</f>
        <v>222.53333333333333</v>
      </c>
      <c r="DO105" s="648">
        <f t="shared" ref="DO105:DO130" si="574">IF((CE105&gt;$DM$7),0,DJ105)</f>
        <v>222.53333333333333</v>
      </c>
      <c r="DP105" s="648">
        <f t="shared" ref="DP105:DP130" si="575">IF((CU105&gt;$DL$7),0,DJ105)</f>
        <v>222.53333333333333</v>
      </c>
      <c r="DQ105" s="875">
        <f t="shared" ref="DQ105:DQ130" si="576">DK105*DL105*DM105*DN105*DO105*DP105/DK105/DL105/DM105/DO105/DP105</f>
        <v>222.53333333333333</v>
      </c>
    </row>
    <row r="106" spans="1:121" s="345" customFormat="1">
      <c r="A106" s="628">
        <f t="shared" si="562"/>
        <v>4</v>
      </c>
      <c r="B106" s="629">
        <v>40</v>
      </c>
      <c r="C106" s="854">
        <v>309</v>
      </c>
      <c r="D106" s="1150" t="s">
        <v>945</v>
      </c>
      <c r="E106" s="1150" t="s">
        <v>401</v>
      </c>
      <c r="F106" s="726"/>
      <c r="G106" s="827"/>
      <c r="H106" s="827"/>
      <c r="I106" s="827"/>
      <c r="J106" s="827"/>
      <c r="K106" s="1233"/>
      <c r="L106" s="821"/>
      <c r="M106" s="821"/>
      <c r="N106" s="821"/>
      <c r="O106" s="821"/>
      <c r="P106" s="821"/>
      <c r="Q106" s="821"/>
      <c r="R106" s="634"/>
      <c r="S106" s="634"/>
      <c r="T106" s="634"/>
      <c r="U106" s="789"/>
      <c r="V106" s="789"/>
      <c r="W106" s="1099">
        <f t="shared" si="559"/>
        <v>0.52083333333333337</v>
      </c>
      <c r="X106" s="1095" t="str">
        <f t="shared" si="531"/>
        <v>13</v>
      </c>
      <c r="Y106" s="1095" t="str">
        <f t="shared" si="532"/>
        <v>34</v>
      </c>
      <c r="Z106" s="1095" t="str">
        <f t="shared" si="533"/>
        <v>20</v>
      </c>
      <c r="AA106" s="1193" t="s">
        <v>6477</v>
      </c>
      <c r="AB106" s="683" t="str">
        <f t="shared" si="534"/>
        <v>13:34:20</v>
      </c>
      <c r="AC106" s="1095" t="str">
        <f t="shared" si="535"/>
        <v>13</v>
      </c>
      <c r="AD106" s="1095" t="str">
        <f t="shared" si="536"/>
        <v>48</v>
      </c>
      <c r="AE106" s="1095" t="str">
        <f t="shared" si="537"/>
        <v>36</v>
      </c>
      <c r="AF106" s="1193" t="s">
        <v>6478</v>
      </c>
      <c r="AG106" s="683" t="str">
        <f t="shared" si="538"/>
        <v>13:48:36</v>
      </c>
      <c r="AH106" s="1097">
        <f t="shared" si="539"/>
        <v>4.4675925925925952E-2</v>
      </c>
      <c r="AI106" s="1098">
        <f t="shared" si="540"/>
        <v>9.9074074074073648E-3</v>
      </c>
      <c r="AJ106" s="1097">
        <f t="shared" si="541"/>
        <v>5.4583333333333317E-2</v>
      </c>
      <c r="AK106" s="636">
        <f t="shared" si="542"/>
        <v>23.316062176165804</v>
      </c>
      <c r="AL106" s="636">
        <f t="shared" si="543"/>
        <v>19.083969465648853</v>
      </c>
      <c r="BA106" s="495"/>
      <c r="BB106" s="495"/>
      <c r="BC106" s="1113"/>
      <c r="BD106" s="1113"/>
      <c r="BE106" s="1113"/>
      <c r="BF106" s="1113"/>
      <c r="BG106" s="1354"/>
      <c r="BH106" s="755"/>
      <c r="BI106" s="1113"/>
      <c r="BJ106" s="1113"/>
      <c r="BK106" s="1113"/>
      <c r="BL106" s="1354"/>
      <c r="BM106" s="755"/>
      <c r="BN106" s="1355"/>
      <c r="BO106" s="1124"/>
      <c r="BP106" s="1355"/>
      <c r="BQ106" s="682"/>
      <c r="BR106" s="682"/>
      <c r="BS106" s="1115"/>
      <c r="BT106" s="1115"/>
      <c r="BU106" s="1115"/>
      <c r="BV106" s="1115"/>
      <c r="BW106" s="1361"/>
      <c r="BX106" s="1137"/>
      <c r="BY106" s="1137"/>
      <c r="BZ106" s="1137"/>
      <c r="CA106" s="1137"/>
      <c r="CB106" s="679"/>
      <c r="CC106" s="1137"/>
      <c r="CD106" s="1115"/>
      <c r="CE106" s="1124"/>
      <c r="CF106" s="1115"/>
      <c r="CG106" s="1115"/>
      <c r="CH106" s="1115"/>
      <c r="CI106" s="1099">
        <f t="shared" si="544"/>
        <v>0.59625000000000006</v>
      </c>
      <c r="CJ106" s="1095" t="str">
        <f t="shared" si="545"/>
        <v>14</v>
      </c>
      <c r="CK106" s="1095" t="str">
        <f t="shared" si="546"/>
        <v>52</v>
      </c>
      <c r="CL106" s="1095" t="str">
        <f t="shared" si="547"/>
        <v>43</v>
      </c>
      <c r="CM106" s="1193" t="s">
        <v>6479</v>
      </c>
      <c r="CN106" s="633" t="str">
        <f t="shared" si="548"/>
        <v>14:52:43</v>
      </c>
      <c r="CO106" s="1095" t="str">
        <f t="shared" si="549"/>
        <v>15</v>
      </c>
      <c r="CP106" s="1095" t="str">
        <f t="shared" si="550"/>
        <v>06</v>
      </c>
      <c r="CQ106" s="1095" t="str">
        <f t="shared" si="551"/>
        <v>19</v>
      </c>
      <c r="CR106" s="1193" t="s">
        <v>6480</v>
      </c>
      <c r="CS106" s="633" t="str">
        <f t="shared" si="552"/>
        <v>15:06:19</v>
      </c>
      <c r="CT106" s="639">
        <f t="shared" si="553"/>
        <v>2.3692129629629521E-2</v>
      </c>
      <c r="CU106" s="641">
        <f t="shared" si="554"/>
        <v>9.4444444444444775E-3</v>
      </c>
      <c r="CV106" s="639">
        <f t="shared" si="555"/>
        <v>3.3136574074073999E-2</v>
      </c>
      <c r="CW106" s="636">
        <f t="shared" si="556"/>
        <v>26.38006839276991</v>
      </c>
      <c r="CX106" s="636">
        <f t="shared" si="557"/>
        <v>18.861334264757247</v>
      </c>
      <c r="CY106" s="643">
        <f t="shared" si="558"/>
        <v>18.999868056471829</v>
      </c>
      <c r="CZ106" s="644"/>
      <c r="DA106" s="645">
        <f t="shared" si="560"/>
        <v>6.8368055555555474E-2</v>
      </c>
      <c r="DB106" s="645">
        <f t="shared" si="561"/>
        <v>8.7719907407407316E-2</v>
      </c>
      <c r="DC106" s="589"/>
      <c r="DD106" s="646">
        <f t="shared" si="563"/>
        <v>40</v>
      </c>
      <c r="DE106" s="647">
        <f t="shared" si="564"/>
        <v>1.6408333333333334</v>
      </c>
      <c r="DF106" s="647">
        <f t="shared" si="565"/>
        <v>2.1052777777777778</v>
      </c>
      <c r="DG106" s="595">
        <f t="shared" si="566"/>
        <v>185</v>
      </c>
      <c r="DH106" s="595">
        <f t="shared" si="567"/>
        <v>-10.683333333333334</v>
      </c>
      <c r="DI106" s="648">
        <f t="shared" si="568"/>
        <v>214.31666666666666</v>
      </c>
      <c r="DJ106" s="648">
        <f t="shared" si="569"/>
        <v>214.31666666666666</v>
      </c>
      <c r="DK106" s="648">
        <f t="shared" si="570"/>
        <v>214.31666666666666</v>
      </c>
      <c r="DL106" s="648">
        <f t="shared" si="571"/>
        <v>214.31666666666666</v>
      </c>
      <c r="DM106" s="648">
        <f t="shared" si="572"/>
        <v>214.31666666666666</v>
      </c>
      <c r="DN106" s="648">
        <f t="shared" si="573"/>
        <v>214.31666666666666</v>
      </c>
      <c r="DO106" s="648">
        <f t="shared" si="574"/>
        <v>214.31666666666666</v>
      </c>
      <c r="DP106" s="648">
        <f t="shared" si="575"/>
        <v>214.31666666666666</v>
      </c>
      <c r="DQ106" s="875">
        <f t="shared" si="576"/>
        <v>214.31666666666666</v>
      </c>
    </row>
    <row r="107" spans="1:121" s="345" customFormat="1">
      <c r="A107" s="628">
        <f t="shared" si="562"/>
        <v>5</v>
      </c>
      <c r="B107" s="629">
        <v>40</v>
      </c>
      <c r="C107" s="854">
        <v>314</v>
      </c>
      <c r="D107" s="1150" t="s">
        <v>6472</v>
      </c>
      <c r="E107" s="1150" t="s">
        <v>4935</v>
      </c>
      <c r="F107" s="726"/>
      <c r="G107" s="827"/>
      <c r="H107" s="827"/>
      <c r="I107" s="827"/>
      <c r="J107" s="827"/>
      <c r="K107" s="1233"/>
      <c r="L107" s="821"/>
      <c r="M107" s="821"/>
      <c r="N107" s="821"/>
      <c r="O107" s="821"/>
      <c r="P107" s="821"/>
      <c r="Q107" s="821"/>
      <c r="R107" s="634"/>
      <c r="S107" s="634"/>
      <c r="T107" s="634"/>
      <c r="U107" s="789"/>
      <c r="V107" s="789"/>
      <c r="W107" s="1099">
        <f t="shared" si="559"/>
        <v>0.52083333333333337</v>
      </c>
      <c r="X107" s="1095" t="str">
        <f t="shared" si="531"/>
        <v>13</v>
      </c>
      <c r="Y107" s="1095" t="str">
        <f t="shared" si="532"/>
        <v>41</v>
      </c>
      <c r="Z107" s="1095" t="str">
        <f t="shared" si="533"/>
        <v>41</v>
      </c>
      <c r="AA107" s="1193" t="s">
        <v>6473</v>
      </c>
      <c r="AB107" s="683" t="str">
        <f t="shared" si="534"/>
        <v>13:41:41</v>
      </c>
      <c r="AC107" s="1095" t="str">
        <f t="shared" si="535"/>
        <v>13</v>
      </c>
      <c r="AD107" s="1095" t="str">
        <f t="shared" si="536"/>
        <v>52</v>
      </c>
      <c r="AE107" s="1095" t="str">
        <f t="shared" si="537"/>
        <v>33</v>
      </c>
      <c r="AF107" s="1193" t="s">
        <v>6474</v>
      </c>
      <c r="AG107" s="683" t="str">
        <f t="shared" si="538"/>
        <v>13:52:33</v>
      </c>
      <c r="AH107" s="1097">
        <f t="shared" si="539"/>
        <v>4.9780092592592529E-2</v>
      </c>
      <c r="AI107" s="1098">
        <f t="shared" si="540"/>
        <v>7.5462962962963287E-3</v>
      </c>
      <c r="AJ107" s="1097">
        <f t="shared" si="541"/>
        <v>5.7326388888888857E-2</v>
      </c>
      <c r="AK107" s="636">
        <f t="shared" si="542"/>
        <v>20.925366193908392</v>
      </c>
      <c r="AL107" s="636">
        <f t="shared" si="543"/>
        <v>18.170805572380374</v>
      </c>
      <c r="BA107" s="495"/>
      <c r="BB107" s="495"/>
      <c r="BC107" s="1113"/>
      <c r="BD107" s="1113"/>
      <c r="BE107" s="1113"/>
      <c r="BF107" s="1113"/>
      <c r="BG107" s="1354"/>
      <c r="BH107" s="755"/>
      <c r="BI107" s="1113"/>
      <c r="BJ107" s="1113"/>
      <c r="BK107" s="1113"/>
      <c r="BL107" s="1354"/>
      <c r="BM107" s="755"/>
      <c r="BN107" s="1355"/>
      <c r="BO107" s="1124"/>
      <c r="BP107" s="1355"/>
      <c r="BQ107" s="682"/>
      <c r="BR107" s="682"/>
      <c r="BS107" s="1115"/>
      <c r="BT107" s="1115"/>
      <c r="BU107" s="1115"/>
      <c r="BV107" s="1115"/>
      <c r="BW107" s="1361"/>
      <c r="BX107" s="1137"/>
      <c r="BY107" s="1137"/>
      <c r="BZ107" s="1137"/>
      <c r="CA107" s="1137"/>
      <c r="CB107" s="679"/>
      <c r="CC107" s="1137"/>
      <c r="CD107" s="1115"/>
      <c r="CE107" s="1124"/>
      <c r="CF107" s="1115"/>
      <c r="CG107" s="1115"/>
      <c r="CH107" s="1115"/>
      <c r="CI107" s="1099">
        <f t="shared" si="544"/>
        <v>0.5989930555555556</v>
      </c>
      <c r="CJ107" s="1095" t="str">
        <f t="shared" si="545"/>
        <v>15</v>
      </c>
      <c r="CK107" s="1095" t="str">
        <f t="shared" si="546"/>
        <v>07</v>
      </c>
      <c r="CL107" s="1095" t="str">
        <f t="shared" si="547"/>
        <v>10</v>
      </c>
      <c r="CM107" s="1193" t="s">
        <v>6475</v>
      </c>
      <c r="CN107" s="633" t="str">
        <f t="shared" si="548"/>
        <v>15:07:10</v>
      </c>
      <c r="CO107" s="1095" t="str">
        <f t="shared" si="549"/>
        <v>15</v>
      </c>
      <c r="CP107" s="1095" t="str">
        <f t="shared" si="550"/>
        <v>11</v>
      </c>
      <c r="CQ107" s="1095" t="str">
        <f t="shared" si="551"/>
        <v>24</v>
      </c>
      <c r="CR107" s="1193" t="s">
        <v>6476</v>
      </c>
      <c r="CS107" s="633" t="str">
        <f t="shared" si="552"/>
        <v>15:11:24</v>
      </c>
      <c r="CT107" s="639">
        <f t="shared" si="553"/>
        <v>3.0983796296296218E-2</v>
      </c>
      <c r="CU107" s="641">
        <f t="shared" si="554"/>
        <v>2.9398148148148673E-3</v>
      </c>
      <c r="CV107" s="639">
        <f t="shared" si="555"/>
        <v>3.3923611111111085E-2</v>
      </c>
      <c r="CW107" s="636">
        <f t="shared" si="556"/>
        <v>20.171834142697048</v>
      </c>
      <c r="CX107" s="636">
        <f t="shared" si="557"/>
        <v>18.423746161719549</v>
      </c>
      <c r="CY107" s="643">
        <f t="shared" si="558"/>
        <v>18.264840182648403</v>
      </c>
      <c r="CZ107" s="644"/>
      <c r="DA107" s="645">
        <f t="shared" si="560"/>
        <v>8.0763888888888746E-2</v>
      </c>
      <c r="DB107" s="645">
        <f t="shared" si="561"/>
        <v>9.1249999999999942E-2</v>
      </c>
      <c r="DC107" s="589"/>
      <c r="DD107" s="646">
        <f t="shared" si="563"/>
        <v>40</v>
      </c>
      <c r="DE107" s="647">
        <f t="shared" si="564"/>
        <v>1.9383333333333332</v>
      </c>
      <c r="DF107" s="647">
        <f t="shared" si="565"/>
        <v>2.19</v>
      </c>
      <c r="DG107" s="595">
        <f t="shared" si="566"/>
        <v>180</v>
      </c>
      <c r="DH107" s="595">
        <f t="shared" si="567"/>
        <v>-15.766666666666667</v>
      </c>
      <c r="DI107" s="648">
        <f t="shared" si="568"/>
        <v>204.23333333333332</v>
      </c>
      <c r="DJ107" s="648">
        <f t="shared" si="569"/>
        <v>204.23333333333332</v>
      </c>
      <c r="DK107" s="648">
        <f t="shared" si="570"/>
        <v>204.23333333333332</v>
      </c>
      <c r="DL107" s="648">
        <f t="shared" si="571"/>
        <v>204.23333333333332</v>
      </c>
      <c r="DM107" s="648">
        <f t="shared" si="572"/>
        <v>204.23333333333332</v>
      </c>
      <c r="DN107" s="648">
        <f t="shared" si="573"/>
        <v>204.23333333333332</v>
      </c>
      <c r="DO107" s="648">
        <f t="shared" si="574"/>
        <v>204.23333333333332</v>
      </c>
      <c r="DP107" s="648">
        <f t="shared" si="575"/>
        <v>204.23333333333332</v>
      </c>
      <c r="DQ107" s="875">
        <f t="shared" si="576"/>
        <v>204.23333333333329</v>
      </c>
    </row>
    <row r="108" spans="1:121" s="345" customFormat="1">
      <c r="A108" s="628">
        <f t="shared" si="562"/>
        <v>6</v>
      </c>
      <c r="B108" s="629">
        <v>40</v>
      </c>
      <c r="C108" s="854">
        <v>359</v>
      </c>
      <c r="D108" s="1150" t="s">
        <v>4948</v>
      </c>
      <c r="E108" s="1150" t="s">
        <v>317</v>
      </c>
      <c r="F108" s="726"/>
      <c r="G108" s="827"/>
      <c r="H108" s="827"/>
      <c r="I108" s="827"/>
      <c r="J108" s="827"/>
      <c r="K108" s="1233"/>
      <c r="L108" s="821"/>
      <c r="M108" s="821"/>
      <c r="N108" s="821"/>
      <c r="O108" s="821"/>
      <c r="P108" s="821"/>
      <c r="Q108" s="821"/>
      <c r="R108" s="634"/>
      <c r="S108" s="634"/>
      <c r="T108" s="634"/>
      <c r="U108" s="789"/>
      <c r="V108" s="789"/>
      <c r="W108" s="1099">
        <f t="shared" si="559"/>
        <v>0.52083333333333337</v>
      </c>
      <c r="X108" s="1095" t="str">
        <f t="shared" si="531"/>
        <v>13</v>
      </c>
      <c r="Y108" s="1095" t="str">
        <f t="shared" si="532"/>
        <v>42</v>
      </c>
      <c r="Z108" s="1095" t="str">
        <f t="shared" si="533"/>
        <v>58</v>
      </c>
      <c r="AA108" s="1193" t="s">
        <v>6468</v>
      </c>
      <c r="AB108" s="683" t="str">
        <f t="shared" si="534"/>
        <v>13:42:58</v>
      </c>
      <c r="AC108" s="1095" t="str">
        <f t="shared" si="535"/>
        <v>13</v>
      </c>
      <c r="AD108" s="1095" t="str">
        <f t="shared" si="536"/>
        <v>52</v>
      </c>
      <c r="AE108" s="1095" t="str">
        <f t="shared" si="537"/>
        <v>54</v>
      </c>
      <c r="AF108" s="1193" t="s">
        <v>6469</v>
      </c>
      <c r="AG108" s="683" t="str">
        <f t="shared" si="538"/>
        <v>13:52:54</v>
      </c>
      <c r="AH108" s="1097">
        <f t="shared" si="539"/>
        <v>5.0671296296296298E-2</v>
      </c>
      <c r="AI108" s="1098">
        <f t="shared" si="540"/>
        <v>6.8981481481480422E-3</v>
      </c>
      <c r="AJ108" s="1097">
        <f t="shared" si="541"/>
        <v>5.756944444444434E-2</v>
      </c>
      <c r="AK108" s="636">
        <f t="shared" si="542"/>
        <v>20.55733211512106</v>
      </c>
      <c r="AL108" s="636">
        <f t="shared" si="543"/>
        <v>18.094089264173704</v>
      </c>
      <c r="BA108" s="495"/>
      <c r="BB108" s="495"/>
      <c r="BC108" s="1113"/>
      <c r="BD108" s="1113"/>
      <c r="BE108" s="1113"/>
      <c r="BF108" s="1113"/>
      <c r="BG108" s="1354"/>
      <c r="BH108" s="755"/>
      <c r="BI108" s="1113"/>
      <c r="BJ108" s="1113"/>
      <c r="BK108" s="1113"/>
      <c r="BL108" s="1354"/>
      <c r="BM108" s="755"/>
      <c r="BN108" s="1355"/>
      <c r="BO108" s="1124"/>
      <c r="BP108" s="1355"/>
      <c r="BQ108" s="682"/>
      <c r="BR108" s="682"/>
      <c r="BS108" s="1115"/>
      <c r="BT108" s="1115"/>
      <c r="BU108" s="1115"/>
      <c r="BV108" s="1115"/>
      <c r="BW108" s="1361"/>
      <c r="BX108" s="1137"/>
      <c r="BY108" s="1137"/>
      <c r="BZ108" s="1137"/>
      <c r="CA108" s="1137"/>
      <c r="CB108" s="679"/>
      <c r="CC108" s="1137"/>
      <c r="CD108" s="1115"/>
      <c r="CE108" s="1124"/>
      <c r="CF108" s="1115"/>
      <c r="CG108" s="1115"/>
      <c r="CH108" s="1115"/>
      <c r="CI108" s="1099">
        <f t="shared" si="544"/>
        <v>0.59923611111111108</v>
      </c>
      <c r="CJ108" s="1095" t="str">
        <f t="shared" si="545"/>
        <v>15</v>
      </c>
      <c r="CK108" s="1095" t="str">
        <f t="shared" si="546"/>
        <v>07</v>
      </c>
      <c r="CL108" s="1095" t="str">
        <f t="shared" si="547"/>
        <v>11</v>
      </c>
      <c r="CM108" s="1193" t="s">
        <v>6470</v>
      </c>
      <c r="CN108" s="633" t="str">
        <f t="shared" si="548"/>
        <v>15:07:11</v>
      </c>
      <c r="CO108" s="1095" t="str">
        <f t="shared" si="549"/>
        <v>15</v>
      </c>
      <c r="CP108" s="1095" t="str">
        <f t="shared" si="550"/>
        <v>14</v>
      </c>
      <c r="CQ108" s="1095" t="str">
        <f t="shared" si="551"/>
        <v>15</v>
      </c>
      <c r="CR108" s="1193" t="s">
        <v>6471</v>
      </c>
      <c r="CS108" s="633" t="str">
        <f t="shared" si="552"/>
        <v>15:14:15</v>
      </c>
      <c r="CT108" s="639">
        <f t="shared" si="553"/>
        <v>3.0752314814814885E-2</v>
      </c>
      <c r="CU108" s="641">
        <f t="shared" si="554"/>
        <v>4.9074074074073604E-3</v>
      </c>
      <c r="CV108" s="639">
        <f t="shared" si="555"/>
        <v>3.5659722222222245E-2</v>
      </c>
      <c r="CW108" s="636">
        <f t="shared" si="556"/>
        <v>20.323673315769668</v>
      </c>
      <c r="CX108" s="636">
        <f t="shared" si="557"/>
        <v>17.526777020447906</v>
      </c>
      <c r="CY108" s="643">
        <f t="shared" si="558"/>
        <v>17.877094972067038</v>
      </c>
      <c r="CZ108" s="644"/>
      <c r="DA108" s="645">
        <f t="shared" si="560"/>
        <v>8.1423611111111183E-2</v>
      </c>
      <c r="DB108" s="645">
        <f t="shared" si="561"/>
        <v>9.3229166666666585E-2</v>
      </c>
      <c r="DC108" s="589"/>
      <c r="DD108" s="646">
        <f t="shared" si="563"/>
        <v>40</v>
      </c>
      <c r="DE108" s="647">
        <f t="shared" si="564"/>
        <v>1.9541666666666666</v>
      </c>
      <c r="DF108" s="647">
        <f t="shared" si="565"/>
        <v>2.2375000000000003</v>
      </c>
      <c r="DG108" s="595">
        <f t="shared" si="566"/>
        <v>175</v>
      </c>
      <c r="DH108" s="595">
        <f t="shared" si="567"/>
        <v>-18.616666666666667</v>
      </c>
      <c r="DI108" s="648">
        <f t="shared" si="568"/>
        <v>196.38333333333333</v>
      </c>
      <c r="DJ108" s="648">
        <f t="shared" si="569"/>
        <v>196.38333333333333</v>
      </c>
      <c r="DK108" s="648">
        <f t="shared" si="570"/>
        <v>196.38333333333333</v>
      </c>
      <c r="DL108" s="648">
        <f t="shared" si="571"/>
        <v>196.38333333333333</v>
      </c>
      <c r="DM108" s="648">
        <f t="shared" si="572"/>
        <v>196.38333333333333</v>
      </c>
      <c r="DN108" s="648">
        <f t="shared" si="573"/>
        <v>196.38333333333333</v>
      </c>
      <c r="DO108" s="648">
        <f t="shared" si="574"/>
        <v>196.38333333333333</v>
      </c>
      <c r="DP108" s="648">
        <f t="shared" si="575"/>
        <v>196.38333333333333</v>
      </c>
      <c r="DQ108" s="875">
        <f t="shared" si="576"/>
        <v>196.38333333333335</v>
      </c>
    </row>
    <row r="109" spans="1:121" s="345" customFormat="1">
      <c r="A109" s="628">
        <f t="shared" si="562"/>
        <v>7</v>
      </c>
      <c r="B109" s="629">
        <v>40</v>
      </c>
      <c r="C109" s="854">
        <v>306</v>
      </c>
      <c r="D109" s="1150" t="s">
        <v>825</v>
      </c>
      <c r="E109" s="1150" t="s">
        <v>186</v>
      </c>
      <c r="F109" s="726"/>
      <c r="G109" s="827"/>
      <c r="H109" s="827"/>
      <c r="I109" s="827"/>
      <c r="J109" s="827"/>
      <c r="K109" s="1233"/>
      <c r="L109" s="821"/>
      <c r="M109" s="821"/>
      <c r="N109" s="821"/>
      <c r="O109" s="821"/>
      <c r="P109" s="821"/>
      <c r="Q109" s="821"/>
      <c r="R109" s="634"/>
      <c r="S109" s="634"/>
      <c r="T109" s="634"/>
      <c r="U109" s="789"/>
      <c r="V109" s="789"/>
      <c r="W109" s="1099">
        <f t="shared" si="559"/>
        <v>0.52083333333333337</v>
      </c>
      <c r="X109" s="1095" t="str">
        <f t="shared" si="531"/>
        <v>13</v>
      </c>
      <c r="Y109" s="1095" t="str">
        <f t="shared" si="532"/>
        <v>39</v>
      </c>
      <c r="Z109" s="1095" t="str">
        <f t="shared" si="533"/>
        <v>51</v>
      </c>
      <c r="AA109" s="1193" t="s">
        <v>6464</v>
      </c>
      <c r="AB109" s="683" t="str">
        <f t="shared" si="534"/>
        <v>13:39:51</v>
      </c>
      <c r="AC109" s="1095" t="str">
        <f t="shared" si="535"/>
        <v>13</v>
      </c>
      <c r="AD109" s="1095" t="str">
        <f t="shared" si="536"/>
        <v>54</v>
      </c>
      <c r="AE109" s="1095" t="str">
        <f t="shared" si="537"/>
        <v>00</v>
      </c>
      <c r="AF109" s="1193" t="s">
        <v>6465</v>
      </c>
      <c r="AG109" s="683" t="str">
        <f t="shared" si="538"/>
        <v>13:54:00</v>
      </c>
      <c r="AH109" s="1097">
        <f t="shared" si="539"/>
        <v>4.8506944444444366E-2</v>
      </c>
      <c r="AI109" s="1098">
        <f t="shared" si="540"/>
        <v>9.8263888888889817E-3</v>
      </c>
      <c r="AJ109" s="1097">
        <f t="shared" si="541"/>
        <v>5.8333333333333348E-2</v>
      </c>
      <c r="AK109" s="636">
        <f t="shared" si="542"/>
        <v>21.474588403722265</v>
      </c>
      <c r="AL109" s="636">
        <f t="shared" si="543"/>
        <v>17.857142857142858</v>
      </c>
      <c r="BA109" s="495"/>
      <c r="BB109" s="495"/>
      <c r="BC109" s="1113"/>
      <c r="BD109" s="1113"/>
      <c r="BE109" s="1113"/>
      <c r="BF109" s="1113"/>
      <c r="BG109" s="1354"/>
      <c r="BH109" s="755"/>
      <c r="BI109" s="1113"/>
      <c r="BJ109" s="1113"/>
      <c r="BK109" s="1113"/>
      <c r="BL109" s="1354"/>
      <c r="BM109" s="755"/>
      <c r="BN109" s="1355"/>
      <c r="BO109" s="1124"/>
      <c r="BP109" s="1355"/>
      <c r="BQ109" s="682"/>
      <c r="BR109" s="682"/>
      <c r="BS109" s="1115"/>
      <c r="BT109" s="1115"/>
      <c r="BU109" s="1115"/>
      <c r="BV109" s="1115"/>
      <c r="BW109" s="1361"/>
      <c r="BX109" s="1137"/>
      <c r="BY109" s="1137"/>
      <c r="BZ109" s="1137"/>
      <c r="CA109" s="1137"/>
      <c r="CB109" s="679"/>
      <c r="CC109" s="1137"/>
      <c r="CD109" s="1115"/>
      <c r="CE109" s="1124"/>
      <c r="CF109" s="1115"/>
      <c r="CG109" s="1115"/>
      <c r="CH109" s="1115"/>
      <c r="CI109" s="1099">
        <f t="shared" si="544"/>
        <v>0.60000000000000009</v>
      </c>
      <c r="CJ109" s="1095" t="str">
        <f t="shared" si="545"/>
        <v>15</v>
      </c>
      <c r="CK109" s="1095" t="str">
        <f t="shared" si="546"/>
        <v>06</v>
      </c>
      <c r="CL109" s="1095" t="str">
        <f t="shared" si="547"/>
        <v>10</v>
      </c>
      <c r="CM109" s="1193" t="s">
        <v>6466</v>
      </c>
      <c r="CN109" s="633" t="str">
        <f t="shared" si="548"/>
        <v>15:06:10</v>
      </c>
      <c r="CO109" s="1095" t="str">
        <f t="shared" si="549"/>
        <v>15</v>
      </c>
      <c r="CP109" s="1095" t="str">
        <f t="shared" si="550"/>
        <v>15</v>
      </c>
      <c r="CQ109" s="1095" t="str">
        <f t="shared" si="551"/>
        <v>57</v>
      </c>
      <c r="CR109" s="1193" t="s">
        <v>6467</v>
      </c>
      <c r="CS109" s="633" t="str">
        <f t="shared" si="552"/>
        <v>15:15:57</v>
      </c>
      <c r="CT109" s="639">
        <f t="shared" si="553"/>
        <v>2.9282407407407285E-2</v>
      </c>
      <c r="CU109" s="641">
        <f t="shared" si="554"/>
        <v>6.7939814814814703E-3</v>
      </c>
      <c r="CV109" s="639">
        <f t="shared" si="555"/>
        <v>3.6076388888888755E-2</v>
      </c>
      <c r="CW109" s="636">
        <f t="shared" si="556"/>
        <v>21.343873517786562</v>
      </c>
      <c r="CX109" s="636">
        <f t="shared" si="557"/>
        <v>17.324350336862366</v>
      </c>
      <c r="CY109" s="643">
        <f t="shared" si="558"/>
        <v>17.653549098933432</v>
      </c>
      <c r="CZ109" s="644"/>
      <c r="DA109" s="645">
        <f t="shared" si="560"/>
        <v>7.7789351851851651E-2</v>
      </c>
      <c r="DB109" s="645">
        <f t="shared" si="561"/>
        <v>9.4409722222222103E-2</v>
      </c>
      <c r="DC109" s="589"/>
      <c r="DD109" s="646">
        <f t="shared" si="563"/>
        <v>40</v>
      </c>
      <c r="DE109" s="647">
        <f t="shared" si="564"/>
        <v>1.8669444444444445</v>
      </c>
      <c r="DF109" s="647">
        <f t="shared" si="565"/>
        <v>2.2658333333333331</v>
      </c>
      <c r="DG109" s="595">
        <f t="shared" si="566"/>
        <v>170</v>
      </c>
      <c r="DH109" s="595">
        <f t="shared" si="567"/>
        <v>-20.316666666666666</v>
      </c>
      <c r="DI109" s="648">
        <f t="shared" si="568"/>
        <v>189.68333333333334</v>
      </c>
      <c r="DJ109" s="648">
        <f t="shared" si="569"/>
        <v>189.68333333333334</v>
      </c>
      <c r="DK109" s="648">
        <f t="shared" si="570"/>
        <v>189.68333333333334</v>
      </c>
      <c r="DL109" s="648">
        <f t="shared" si="571"/>
        <v>189.68333333333334</v>
      </c>
      <c r="DM109" s="648">
        <f t="shared" si="572"/>
        <v>189.68333333333334</v>
      </c>
      <c r="DN109" s="648">
        <f t="shared" si="573"/>
        <v>189.68333333333334</v>
      </c>
      <c r="DO109" s="648">
        <f t="shared" si="574"/>
        <v>189.68333333333334</v>
      </c>
      <c r="DP109" s="648">
        <f t="shared" si="575"/>
        <v>189.68333333333334</v>
      </c>
      <c r="DQ109" s="875">
        <f t="shared" si="576"/>
        <v>189.68333333333334</v>
      </c>
    </row>
    <row r="110" spans="1:121" s="345" customFormat="1">
      <c r="A110" s="628">
        <f t="shared" si="562"/>
        <v>8</v>
      </c>
      <c r="B110" s="629">
        <v>40</v>
      </c>
      <c r="C110" s="854">
        <v>390</v>
      </c>
      <c r="D110" s="1150" t="s">
        <v>6459</v>
      </c>
      <c r="E110" s="1150" t="s">
        <v>298</v>
      </c>
      <c r="F110" s="726"/>
      <c r="G110" s="827"/>
      <c r="H110" s="827"/>
      <c r="I110" s="827"/>
      <c r="J110" s="827"/>
      <c r="K110" s="1233"/>
      <c r="L110" s="821"/>
      <c r="M110" s="821"/>
      <c r="N110" s="821"/>
      <c r="O110" s="821"/>
      <c r="P110" s="821"/>
      <c r="Q110" s="821"/>
      <c r="R110" s="634"/>
      <c r="S110" s="634"/>
      <c r="T110" s="634"/>
      <c r="U110" s="789"/>
      <c r="V110" s="789"/>
      <c r="W110" s="1099">
        <f t="shared" si="559"/>
        <v>0.52083333333333337</v>
      </c>
      <c r="X110" s="1095" t="str">
        <f t="shared" si="531"/>
        <v>13</v>
      </c>
      <c r="Y110" s="1095" t="str">
        <f t="shared" si="532"/>
        <v>57</v>
      </c>
      <c r="Z110" s="1095" t="str">
        <f t="shared" si="533"/>
        <v>19</v>
      </c>
      <c r="AA110" s="1193" t="s">
        <v>6460</v>
      </c>
      <c r="AB110" s="683" t="str">
        <f t="shared" si="534"/>
        <v>13:57:19</v>
      </c>
      <c r="AC110" s="1095" t="str">
        <f t="shared" si="535"/>
        <v>14</v>
      </c>
      <c r="AD110" s="1095" t="str">
        <f t="shared" si="536"/>
        <v>02</v>
      </c>
      <c r="AE110" s="1095" t="str">
        <f t="shared" si="537"/>
        <v>32</v>
      </c>
      <c r="AF110" s="1193" t="s">
        <v>6461</v>
      </c>
      <c r="AG110" s="683" t="str">
        <f t="shared" si="538"/>
        <v>14:02:32</v>
      </c>
      <c r="AH110" s="1097">
        <f t="shared" si="539"/>
        <v>6.0636574074073968E-2</v>
      </c>
      <c r="AI110" s="1098">
        <f t="shared" si="540"/>
        <v>3.6226851851852704E-3</v>
      </c>
      <c r="AJ110" s="1097">
        <f t="shared" si="541"/>
        <v>6.4259259259259238E-2</v>
      </c>
      <c r="AK110" s="636">
        <f t="shared" si="542"/>
        <v>17.178850925749192</v>
      </c>
      <c r="AL110" s="636">
        <f t="shared" si="543"/>
        <v>16.210374639769451</v>
      </c>
      <c r="BA110" s="495"/>
      <c r="BB110" s="495"/>
      <c r="BC110" s="1113"/>
      <c r="BD110" s="1113"/>
      <c r="BE110" s="1113"/>
      <c r="BF110" s="1113"/>
      <c r="BG110" s="1354"/>
      <c r="BH110" s="755"/>
      <c r="BI110" s="1113"/>
      <c r="BJ110" s="1113"/>
      <c r="BK110" s="1113"/>
      <c r="BL110" s="1354"/>
      <c r="BM110" s="755"/>
      <c r="BN110" s="1355"/>
      <c r="BO110" s="1124"/>
      <c r="BP110" s="1355"/>
      <c r="BQ110" s="682"/>
      <c r="BR110" s="682"/>
      <c r="BS110" s="1115"/>
      <c r="BT110" s="1115"/>
      <c r="BU110" s="1115"/>
      <c r="BV110" s="1115"/>
      <c r="BW110" s="1361"/>
      <c r="BX110" s="1137"/>
      <c r="BY110" s="1137"/>
      <c r="BZ110" s="1137"/>
      <c r="CA110" s="1137"/>
      <c r="CB110" s="679"/>
      <c r="CC110" s="1137"/>
      <c r="CD110" s="1115"/>
      <c r="CE110" s="1124"/>
      <c r="CF110" s="1115"/>
      <c r="CG110" s="1115"/>
      <c r="CH110" s="1115"/>
      <c r="CI110" s="1099">
        <f t="shared" si="544"/>
        <v>0.60592592592592598</v>
      </c>
      <c r="CJ110" s="1095" t="str">
        <f t="shared" si="545"/>
        <v>15</v>
      </c>
      <c r="CK110" s="1095" t="str">
        <f t="shared" si="546"/>
        <v>12</v>
      </c>
      <c r="CL110" s="1095" t="str">
        <f t="shared" si="547"/>
        <v>40</v>
      </c>
      <c r="CM110" s="1193" t="s">
        <v>6462</v>
      </c>
      <c r="CN110" s="633" t="str">
        <f t="shared" si="548"/>
        <v>15:12:40</v>
      </c>
      <c r="CO110" s="1095" t="str">
        <f t="shared" si="549"/>
        <v>15</v>
      </c>
      <c r="CP110" s="1095" t="str">
        <f t="shared" si="550"/>
        <v>17</v>
      </c>
      <c r="CQ110" s="1095" t="str">
        <f t="shared" si="551"/>
        <v>19</v>
      </c>
      <c r="CR110" s="1193" t="s">
        <v>6463</v>
      </c>
      <c r="CS110" s="633" t="str">
        <f t="shared" si="552"/>
        <v>15:17:19</v>
      </c>
      <c r="CT110" s="639">
        <f t="shared" si="553"/>
        <v>2.7870370370370323E-2</v>
      </c>
      <c r="CU110" s="641">
        <f t="shared" si="554"/>
        <v>3.2291666666666163E-3</v>
      </c>
      <c r="CV110" s="639">
        <f t="shared" si="555"/>
        <v>3.109953703703694E-2</v>
      </c>
      <c r="CW110" s="636">
        <f t="shared" si="556"/>
        <v>22.425249169435215</v>
      </c>
      <c r="CX110" s="636">
        <f t="shared" si="557"/>
        <v>20.096762188314106</v>
      </c>
      <c r="CY110" s="643">
        <f t="shared" si="558"/>
        <v>17.47784925355019</v>
      </c>
      <c r="CZ110" s="644"/>
      <c r="DA110" s="645">
        <f t="shared" si="560"/>
        <v>8.8506944444444291E-2</v>
      </c>
      <c r="DB110" s="645">
        <f t="shared" si="561"/>
        <v>9.5358796296296178E-2</v>
      </c>
      <c r="DC110" s="589"/>
      <c r="DD110" s="646">
        <f t="shared" si="563"/>
        <v>40</v>
      </c>
      <c r="DE110" s="647">
        <f t="shared" si="564"/>
        <v>2.1241666666666665</v>
      </c>
      <c r="DF110" s="647">
        <f t="shared" si="565"/>
        <v>2.2886111111111109</v>
      </c>
      <c r="DG110" s="595">
        <f t="shared" si="566"/>
        <v>165</v>
      </c>
      <c r="DH110" s="595">
        <f t="shared" si="567"/>
        <v>-21.683333333333334</v>
      </c>
      <c r="DI110" s="648">
        <f t="shared" si="568"/>
        <v>183.31666666666666</v>
      </c>
      <c r="DJ110" s="648">
        <f t="shared" si="569"/>
        <v>183.31666666666666</v>
      </c>
      <c r="DK110" s="648">
        <f t="shared" si="570"/>
        <v>183.31666666666666</v>
      </c>
      <c r="DL110" s="648">
        <f t="shared" si="571"/>
        <v>183.31666666666666</v>
      </c>
      <c r="DM110" s="648">
        <f t="shared" si="572"/>
        <v>183.31666666666666</v>
      </c>
      <c r="DN110" s="648">
        <f t="shared" si="573"/>
        <v>183.31666666666666</v>
      </c>
      <c r="DO110" s="648">
        <f t="shared" si="574"/>
        <v>183.31666666666666</v>
      </c>
      <c r="DP110" s="648">
        <f t="shared" si="575"/>
        <v>183.31666666666666</v>
      </c>
      <c r="DQ110" s="875">
        <f t="shared" si="576"/>
        <v>183.31666666666675</v>
      </c>
    </row>
    <row r="111" spans="1:121" s="345" customFormat="1">
      <c r="A111" s="628">
        <f t="shared" si="562"/>
        <v>9</v>
      </c>
      <c r="B111" s="629">
        <v>40</v>
      </c>
      <c r="C111" s="854">
        <v>349</v>
      </c>
      <c r="D111" s="1150" t="s">
        <v>6454</v>
      </c>
      <c r="E111" s="1150" t="s">
        <v>122</v>
      </c>
      <c r="F111" s="726"/>
      <c r="G111" s="827"/>
      <c r="H111" s="827"/>
      <c r="I111" s="827"/>
      <c r="J111" s="827"/>
      <c r="K111" s="1233"/>
      <c r="L111" s="821"/>
      <c r="M111" s="821"/>
      <c r="N111" s="821"/>
      <c r="O111" s="821"/>
      <c r="P111" s="821"/>
      <c r="Q111" s="821"/>
      <c r="R111" s="634"/>
      <c r="S111" s="634"/>
      <c r="T111" s="634"/>
      <c r="U111" s="789"/>
      <c r="V111" s="789"/>
      <c r="W111" s="1099">
        <f t="shared" si="559"/>
        <v>0.52083333333333337</v>
      </c>
      <c r="X111" s="1095" t="str">
        <f t="shared" si="531"/>
        <v>13</v>
      </c>
      <c r="Y111" s="1095" t="str">
        <f t="shared" si="532"/>
        <v>44</v>
      </c>
      <c r="Z111" s="1095" t="str">
        <f t="shared" si="533"/>
        <v>58</v>
      </c>
      <c r="AA111" s="1193" t="s">
        <v>6455</v>
      </c>
      <c r="AB111" s="683" t="str">
        <f t="shared" si="534"/>
        <v>13:44:58</v>
      </c>
      <c r="AC111" s="1095" t="str">
        <f t="shared" si="535"/>
        <v>13</v>
      </c>
      <c r="AD111" s="1095" t="str">
        <f t="shared" si="536"/>
        <v>59</v>
      </c>
      <c r="AE111" s="1095" t="str">
        <f t="shared" si="537"/>
        <v>49</v>
      </c>
      <c r="AF111" s="1193" t="s">
        <v>6456</v>
      </c>
      <c r="AG111" s="683" t="str">
        <f t="shared" si="538"/>
        <v>13:59:49</v>
      </c>
      <c r="AH111" s="1097">
        <f t="shared" si="539"/>
        <v>5.2060185185185182E-2</v>
      </c>
      <c r="AI111" s="1098">
        <f t="shared" si="540"/>
        <v>1.0312499999999947E-2</v>
      </c>
      <c r="AJ111" s="1097">
        <f t="shared" si="541"/>
        <v>6.2372685185185128E-2</v>
      </c>
      <c r="AK111" s="636">
        <f t="shared" si="542"/>
        <v>20.008892841262782</v>
      </c>
      <c r="AL111" s="636">
        <f t="shared" si="543"/>
        <v>16.700686583781778</v>
      </c>
      <c r="BA111" s="495"/>
      <c r="BB111" s="495"/>
      <c r="BC111" s="1113"/>
      <c r="BD111" s="1113"/>
      <c r="BE111" s="1113"/>
      <c r="BF111" s="1113"/>
      <c r="BG111" s="1354"/>
      <c r="BH111" s="755"/>
      <c r="BI111" s="1113"/>
      <c r="BJ111" s="1113"/>
      <c r="BK111" s="1113"/>
      <c r="BL111" s="1354"/>
      <c r="BM111" s="755"/>
      <c r="BN111" s="1355"/>
      <c r="BO111" s="1124"/>
      <c r="BP111" s="1355"/>
      <c r="BQ111" s="682"/>
      <c r="BR111" s="682"/>
      <c r="BS111" s="1115"/>
      <c r="BT111" s="1115"/>
      <c r="BU111" s="1115"/>
      <c r="BV111" s="1115"/>
      <c r="BW111" s="1361"/>
      <c r="BX111" s="1137"/>
      <c r="BY111" s="1137"/>
      <c r="BZ111" s="1137"/>
      <c r="CA111" s="1137"/>
      <c r="CB111" s="679"/>
      <c r="CC111" s="1137"/>
      <c r="CD111" s="1115"/>
      <c r="CE111" s="1124"/>
      <c r="CF111" s="1115"/>
      <c r="CG111" s="1115"/>
      <c r="CH111" s="1115"/>
      <c r="CI111" s="1099">
        <f t="shared" si="544"/>
        <v>0.60403935185185187</v>
      </c>
      <c r="CJ111" s="1095" t="str">
        <f t="shared" si="545"/>
        <v>15</v>
      </c>
      <c r="CK111" s="1095" t="str">
        <f t="shared" si="546"/>
        <v>06</v>
      </c>
      <c r="CL111" s="1095" t="str">
        <f t="shared" si="547"/>
        <v>26</v>
      </c>
      <c r="CM111" s="1193" t="s">
        <v>6457</v>
      </c>
      <c r="CN111" s="633" t="str">
        <f t="shared" si="548"/>
        <v>15:06:26</v>
      </c>
      <c r="CO111" s="1095" t="str">
        <f t="shared" si="549"/>
        <v>15</v>
      </c>
      <c r="CP111" s="1095" t="str">
        <f t="shared" si="550"/>
        <v>17</v>
      </c>
      <c r="CQ111" s="1095" t="str">
        <f t="shared" si="551"/>
        <v>33</v>
      </c>
      <c r="CR111" s="1193" t="s">
        <v>6458</v>
      </c>
      <c r="CS111" s="633" t="str">
        <f t="shared" si="552"/>
        <v>15:17:33</v>
      </c>
      <c r="CT111" s="639">
        <f t="shared" si="553"/>
        <v>2.5428240740740793E-2</v>
      </c>
      <c r="CU111" s="641">
        <f t="shared" si="554"/>
        <v>7.7199074074073559E-3</v>
      </c>
      <c r="CV111" s="639">
        <f t="shared" si="555"/>
        <v>3.3148148148148149E-2</v>
      </c>
      <c r="CW111" s="636">
        <f t="shared" si="556"/>
        <v>24.578971324533452</v>
      </c>
      <c r="CX111" s="636">
        <f t="shared" si="557"/>
        <v>18.854748603351954</v>
      </c>
      <c r="CY111" s="643">
        <f t="shared" si="558"/>
        <v>17.448200654307524</v>
      </c>
      <c r="CZ111" s="644"/>
      <c r="DA111" s="645">
        <f t="shared" si="560"/>
        <v>7.7488425925925974E-2</v>
      </c>
      <c r="DB111" s="645">
        <f t="shared" si="561"/>
        <v>9.5520833333333277E-2</v>
      </c>
      <c r="DC111" s="589"/>
      <c r="DD111" s="646">
        <f t="shared" si="563"/>
        <v>40</v>
      </c>
      <c r="DE111" s="647">
        <f t="shared" si="564"/>
        <v>1.8597222222222223</v>
      </c>
      <c r="DF111" s="647">
        <f t="shared" si="565"/>
        <v>2.2925</v>
      </c>
      <c r="DG111" s="595">
        <f t="shared" si="566"/>
        <v>160</v>
      </c>
      <c r="DH111" s="595">
        <f t="shared" si="567"/>
        <v>-21.916666666666668</v>
      </c>
      <c r="DI111" s="648">
        <f t="shared" si="568"/>
        <v>178.08333333333334</v>
      </c>
      <c r="DJ111" s="648">
        <f t="shared" si="569"/>
        <v>178.08333333333334</v>
      </c>
      <c r="DK111" s="648">
        <f t="shared" si="570"/>
        <v>178.08333333333334</v>
      </c>
      <c r="DL111" s="648">
        <f t="shared" si="571"/>
        <v>178.08333333333334</v>
      </c>
      <c r="DM111" s="648">
        <f t="shared" si="572"/>
        <v>178.08333333333334</v>
      </c>
      <c r="DN111" s="648">
        <f t="shared" si="573"/>
        <v>178.08333333333334</v>
      </c>
      <c r="DO111" s="648">
        <f t="shared" si="574"/>
        <v>178.08333333333334</v>
      </c>
      <c r="DP111" s="648">
        <f t="shared" si="575"/>
        <v>178.08333333333334</v>
      </c>
      <c r="DQ111" s="875">
        <f t="shared" si="576"/>
        <v>178.08333333333331</v>
      </c>
    </row>
    <row r="112" spans="1:121" s="345" customFormat="1">
      <c r="A112" s="628">
        <f t="shared" si="562"/>
        <v>10</v>
      </c>
      <c r="B112" s="629">
        <v>40</v>
      </c>
      <c r="C112" s="854">
        <v>342</v>
      </c>
      <c r="D112" s="1150" t="s">
        <v>627</v>
      </c>
      <c r="E112" s="1150" t="s">
        <v>6449</v>
      </c>
      <c r="F112" s="726"/>
      <c r="G112" s="827"/>
      <c r="H112" s="827"/>
      <c r="I112" s="827"/>
      <c r="J112" s="827"/>
      <c r="K112" s="1233"/>
      <c r="L112" s="821"/>
      <c r="M112" s="821"/>
      <c r="N112" s="821"/>
      <c r="O112" s="821"/>
      <c r="P112" s="821"/>
      <c r="Q112" s="821"/>
      <c r="R112" s="634"/>
      <c r="S112" s="634"/>
      <c r="T112" s="634"/>
      <c r="U112" s="789"/>
      <c r="V112" s="789"/>
      <c r="W112" s="1099">
        <f t="shared" si="559"/>
        <v>0.52083333333333337</v>
      </c>
      <c r="X112" s="1095" t="str">
        <f t="shared" si="531"/>
        <v>13</v>
      </c>
      <c r="Y112" s="1095" t="str">
        <f t="shared" si="532"/>
        <v>47</v>
      </c>
      <c r="Z112" s="1095" t="str">
        <f t="shared" si="533"/>
        <v>06</v>
      </c>
      <c r="AA112" s="1193" t="s">
        <v>6450</v>
      </c>
      <c r="AB112" s="683" t="str">
        <f t="shared" si="534"/>
        <v>13:47:06</v>
      </c>
      <c r="AC112" s="1095" t="str">
        <f t="shared" si="535"/>
        <v>13</v>
      </c>
      <c r="AD112" s="1095" t="str">
        <f t="shared" si="536"/>
        <v>58</v>
      </c>
      <c r="AE112" s="1095" t="str">
        <f t="shared" si="537"/>
        <v>54</v>
      </c>
      <c r="AF112" s="1193" t="s">
        <v>6451</v>
      </c>
      <c r="AG112" s="683" t="str">
        <f t="shared" si="538"/>
        <v>13:58:54</v>
      </c>
      <c r="AH112" s="1097">
        <f t="shared" si="539"/>
        <v>5.3541666666666599E-2</v>
      </c>
      <c r="AI112" s="1098">
        <f t="shared" si="540"/>
        <v>8.1944444444445041E-3</v>
      </c>
      <c r="AJ112" s="1097">
        <f t="shared" si="541"/>
        <v>6.1736111111111103E-2</v>
      </c>
      <c r="AK112" s="636">
        <f t="shared" si="542"/>
        <v>19.45525291828794</v>
      </c>
      <c r="AL112" s="636">
        <f t="shared" si="543"/>
        <v>16.872890888638921</v>
      </c>
      <c r="BA112" s="495"/>
      <c r="BB112" s="495"/>
      <c r="BC112" s="1113"/>
      <c r="BD112" s="1113"/>
      <c r="BE112" s="1113"/>
      <c r="BF112" s="1113"/>
      <c r="BG112" s="1354"/>
      <c r="BH112" s="755"/>
      <c r="BI112" s="1113"/>
      <c r="BJ112" s="1113"/>
      <c r="BK112" s="1113"/>
      <c r="BL112" s="1354"/>
      <c r="BM112" s="755"/>
      <c r="BN112" s="1355"/>
      <c r="BO112" s="1124"/>
      <c r="BP112" s="1355"/>
      <c r="BQ112" s="682"/>
      <c r="BR112" s="682"/>
      <c r="BS112" s="1115"/>
      <c r="BT112" s="1115"/>
      <c r="BU112" s="1115"/>
      <c r="BV112" s="1115"/>
      <c r="BW112" s="1361"/>
      <c r="BX112" s="1137"/>
      <c r="BY112" s="1137"/>
      <c r="BZ112" s="1137"/>
      <c r="CA112" s="1137"/>
      <c r="CB112" s="679"/>
      <c r="CC112" s="1137"/>
      <c r="CD112" s="1115"/>
      <c r="CE112" s="1124"/>
      <c r="CF112" s="1115"/>
      <c r="CG112" s="1115"/>
      <c r="CH112" s="1115"/>
      <c r="CI112" s="1099">
        <f t="shared" si="544"/>
        <v>0.60340277777777784</v>
      </c>
      <c r="CJ112" s="1095" t="str">
        <f t="shared" si="545"/>
        <v>15</v>
      </c>
      <c r="CK112" s="1095" t="str">
        <f t="shared" si="546"/>
        <v>06</v>
      </c>
      <c r="CL112" s="1095" t="str">
        <f t="shared" si="547"/>
        <v>20</v>
      </c>
      <c r="CM112" s="1193" t="s">
        <v>6452</v>
      </c>
      <c r="CN112" s="633" t="str">
        <f t="shared" si="548"/>
        <v>15:06:20</v>
      </c>
      <c r="CO112" s="1095" t="str">
        <f t="shared" si="549"/>
        <v>15</v>
      </c>
      <c r="CP112" s="1095" t="str">
        <f t="shared" si="550"/>
        <v>18</v>
      </c>
      <c r="CQ112" s="1095" t="str">
        <f t="shared" si="551"/>
        <v>38</v>
      </c>
      <c r="CR112" s="1193" t="s">
        <v>6453</v>
      </c>
      <c r="CS112" s="633" t="str">
        <f t="shared" si="552"/>
        <v>15:18:38</v>
      </c>
      <c r="CT112" s="639">
        <f t="shared" si="553"/>
        <v>2.5995370370370363E-2</v>
      </c>
      <c r="CU112" s="641">
        <f t="shared" si="554"/>
        <v>8.5416666666666696E-3</v>
      </c>
      <c r="CV112" s="639">
        <f t="shared" si="555"/>
        <v>3.4537037037037033E-2</v>
      </c>
      <c r="CW112" s="636">
        <f t="shared" si="556"/>
        <v>24.04274265360641</v>
      </c>
      <c r="CX112" s="636">
        <f t="shared" si="557"/>
        <v>18.096514745308312</v>
      </c>
      <c r="CY112" s="643">
        <f t="shared" si="558"/>
        <v>17.311853811012266</v>
      </c>
      <c r="CZ112" s="644"/>
      <c r="DA112" s="645">
        <f t="shared" si="560"/>
        <v>7.9537037037036962E-2</v>
      </c>
      <c r="DB112" s="645">
        <f t="shared" si="561"/>
        <v>9.6273148148148135E-2</v>
      </c>
      <c r="DC112" s="589"/>
      <c r="DD112" s="646">
        <f t="shared" si="563"/>
        <v>40</v>
      </c>
      <c r="DE112" s="647">
        <f t="shared" si="564"/>
        <v>1.9088888888888889</v>
      </c>
      <c r="DF112" s="647">
        <f t="shared" si="565"/>
        <v>2.3105555555555553</v>
      </c>
      <c r="DG112" s="595">
        <f t="shared" si="566"/>
        <v>155</v>
      </c>
      <c r="DH112" s="595">
        <f t="shared" si="567"/>
        <v>-23</v>
      </c>
      <c r="DI112" s="648">
        <f t="shared" si="568"/>
        <v>172</v>
      </c>
      <c r="DJ112" s="648">
        <f t="shared" si="569"/>
        <v>172</v>
      </c>
      <c r="DK112" s="648">
        <f t="shared" si="570"/>
        <v>172</v>
      </c>
      <c r="DL112" s="648">
        <f t="shared" si="571"/>
        <v>172</v>
      </c>
      <c r="DM112" s="648">
        <f t="shared" si="572"/>
        <v>172</v>
      </c>
      <c r="DN112" s="648">
        <f t="shared" si="573"/>
        <v>172</v>
      </c>
      <c r="DO112" s="648">
        <f t="shared" si="574"/>
        <v>172</v>
      </c>
      <c r="DP112" s="648">
        <f t="shared" si="575"/>
        <v>172</v>
      </c>
      <c r="DQ112" s="875">
        <f t="shared" si="576"/>
        <v>172</v>
      </c>
    </row>
    <row r="113" spans="1:121" s="345" customFormat="1">
      <c r="A113" s="628">
        <f t="shared" si="562"/>
        <v>11</v>
      </c>
      <c r="B113" s="629">
        <v>40</v>
      </c>
      <c r="C113" s="854">
        <v>372</v>
      </c>
      <c r="D113" s="1150" t="s">
        <v>6443</v>
      </c>
      <c r="E113" s="1150" t="s">
        <v>6444</v>
      </c>
      <c r="F113" s="726"/>
      <c r="G113" s="827"/>
      <c r="H113" s="827"/>
      <c r="I113" s="827"/>
      <c r="J113" s="827"/>
      <c r="K113" s="1233"/>
      <c r="L113" s="821"/>
      <c r="M113" s="821"/>
      <c r="N113" s="821"/>
      <c r="O113" s="821"/>
      <c r="P113" s="821"/>
      <c r="Q113" s="821"/>
      <c r="R113" s="634"/>
      <c r="S113" s="634"/>
      <c r="T113" s="634"/>
      <c r="U113" s="789"/>
      <c r="V113" s="789"/>
      <c r="W113" s="1099">
        <f t="shared" si="559"/>
        <v>0.52083333333333337</v>
      </c>
      <c r="X113" s="1095" t="str">
        <f t="shared" si="531"/>
        <v>13</v>
      </c>
      <c r="Y113" s="1095" t="str">
        <f t="shared" si="532"/>
        <v>46</v>
      </c>
      <c r="Z113" s="1095" t="str">
        <f t="shared" si="533"/>
        <v>09</v>
      </c>
      <c r="AA113" s="1193" t="s">
        <v>6445</v>
      </c>
      <c r="AB113" s="683" t="str">
        <f t="shared" si="534"/>
        <v>13:46:09</v>
      </c>
      <c r="AC113" s="1095" t="str">
        <f t="shared" si="535"/>
        <v>13</v>
      </c>
      <c r="AD113" s="1095" t="str">
        <f t="shared" si="536"/>
        <v>55</v>
      </c>
      <c r="AE113" s="1095" t="str">
        <f t="shared" si="537"/>
        <v>27</v>
      </c>
      <c r="AF113" s="1193" t="s">
        <v>6446</v>
      </c>
      <c r="AG113" s="683" t="str">
        <f t="shared" si="538"/>
        <v>13:55:27</v>
      </c>
      <c r="AH113" s="1097">
        <f t="shared" si="539"/>
        <v>5.2881944444444384E-2</v>
      </c>
      <c r="AI113" s="1098">
        <f t="shared" si="540"/>
        <v>6.4583333333333437E-3</v>
      </c>
      <c r="AJ113" s="1097">
        <f t="shared" si="541"/>
        <v>5.9340277777777728E-2</v>
      </c>
      <c r="AK113" s="636">
        <f t="shared" si="542"/>
        <v>19.697964543663822</v>
      </c>
      <c r="AL113" s="636">
        <f t="shared" si="543"/>
        <v>17.554125219426563</v>
      </c>
      <c r="BA113" s="495"/>
      <c r="BB113" s="495"/>
      <c r="BC113" s="1113"/>
      <c r="BD113" s="1113"/>
      <c r="BE113" s="1113"/>
      <c r="BF113" s="1113"/>
      <c r="BG113" s="1354"/>
      <c r="BH113" s="755"/>
      <c r="BI113" s="1113"/>
      <c r="BJ113" s="1113"/>
      <c r="BK113" s="1113"/>
      <c r="BL113" s="1354"/>
      <c r="BM113" s="755"/>
      <c r="BN113" s="1355"/>
      <c r="BO113" s="1124"/>
      <c r="BP113" s="1355"/>
      <c r="BQ113" s="682"/>
      <c r="BR113" s="682"/>
      <c r="BS113" s="1115"/>
      <c r="BT113" s="1115"/>
      <c r="BU113" s="1115"/>
      <c r="BV113" s="1115"/>
      <c r="BW113" s="1361"/>
      <c r="BX113" s="1137"/>
      <c r="BY113" s="1137"/>
      <c r="BZ113" s="1137"/>
      <c r="CA113" s="1137"/>
      <c r="CB113" s="679"/>
      <c r="CC113" s="1137"/>
      <c r="CD113" s="1115"/>
      <c r="CE113" s="1124"/>
      <c r="CF113" s="1115"/>
      <c r="CG113" s="1115"/>
      <c r="CH113" s="1115"/>
      <c r="CI113" s="1099">
        <f t="shared" si="544"/>
        <v>0.60100694444444447</v>
      </c>
      <c r="CJ113" s="1095" t="str">
        <f t="shared" si="545"/>
        <v>15</v>
      </c>
      <c r="CK113" s="1095" t="str">
        <f t="shared" si="546"/>
        <v>11</v>
      </c>
      <c r="CL113" s="1095" t="str">
        <f t="shared" si="547"/>
        <v>23</v>
      </c>
      <c r="CM113" s="1193" t="s">
        <v>6447</v>
      </c>
      <c r="CN113" s="633" t="str">
        <f t="shared" si="548"/>
        <v>15:11:23</v>
      </c>
      <c r="CO113" s="1095" t="str">
        <f t="shared" si="549"/>
        <v>15</v>
      </c>
      <c r="CP113" s="1095" t="str">
        <f t="shared" si="550"/>
        <v>19</v>
      </c>
      <c r="CQ113" s="1095" t="str">
        <f t="shared" si="551"/>
        <v>06</v>
      </c>
      <c r="CR113" s="1193" t="s">
        <v>6448</v>
      </c>
      <c r="CS113" s="633" t="str">
        <f t="shared" si="552"/>
        <v>15:19:06</v>
      </c>
      <c r="CT113" s="639">
        <f t="shared" si="553"/>
        <v>3.1898148148148175E-2</v>
      </c>
      <c r="CU113" s="641">
        <f t="shared" si="554"/>
        <v>5.3587962962962088E-3</v>
      </c>
      <c r="CV113" s="639">
        <f t="shared" si="555"/>
        <v>3.7256944444444384E-2</v>
      </c>
      <c r="CW113" s="636">
        <f t="shared" si="556"/>
        <v>19.593613933236576</v>
      </c>
      <c r="CX113" s="636">
        <f t="shared" si="557"/>
        <v>16.775396085740912</v>
      </c>
      <c r="CY113" s="643">
        <f t="shared" si="558"/>
        <v>17.253774263120061</v>
      </c>
      <c r="CZ113" s="644"/>
      <c r="DA113" s="645">
        <f t="shared" si="560"/>
        <v>8.478009259259256E-2</v>
      </c>
      <c r="DB113" s="645">
        <f t="shared" si="561"/>
        <v>9.6597222222222112E-2</v>
      </c>
      <c r="DC113" s="589"/>
      <c r="DD113" s="646">
        <f t="shared" si="563"/>
        <v>40</v>
      </c>
      <c r="DE113" s="647">
        <f t="shared" si="564"/>
        <v>2.0347222222222223</v>
      </c>
      <c r="DF113" s="647">
        <f t="shared" si="565"/>
        <v>2.3183333333333329</v>
      </c>
      <c r="DG113" s="595">
        <f t="shared" si="566"/>
        <v>150</v>
      </c>
      <c r="DH113" s="595">
        <f t="shared" si="567"/>
        <v>-23.466666666666665</v>
      </c>
      <c r="DI113" s="648">
        <f t="shared" si="568"/>
        <v>166.53333333333333</v>
      </c>
      <c r="DJ113" s="648">
        <f t="shared" si="569"/>
        <v>166.53333333333333</v>
      </c>
      <c r="DK113" s="648">
        <f t="shared" si="570"/>
        <v>166.53333333333333</v>
      </c>
      <c r="DL113" s="648">
        <f t="shared" si="571"/>
        <v>166.53333333333333</v>
      </c>
      <c r="DM113" s="648">
        <f t="shared" si="572"/>
        <v>166.53333333333333</v>
      </c>
      <c r="DN113" s="648">
        <f t="shared" si="573"/>
        <v>166.53333333333333</v>
      </c>
      <c r="DO113" s="648">
        <f t="shared" si="574"/>
        <v>166.53333333333333</v>
      </c>
      <c r="DP113" s="648">
        <f t="shared" si="575"/>
        <v>166.53333333333333</v>
      </c>
      <c r="DQ113" s="875">
        <f t="shared" si="576"/>
        <v>166.53333333333333</v>
      </c>
    </row>
    <row r="114" spans="1:121" s="345" customFormat="1">
      <c r="A114" s="628">
        <f t="shared" si="562"/>
        <v>12</v>
      </c>
      <c r="B114" s="629">
        <v>40</v>
      </c>
      <c r="C114" s="854">
        <v>375</v>
      </c>
      <c r="D114" s="1150" t="s">
        <v>6437</v>
      </c>
      <c r="E114" s="1150" t="s">
        <v>6438</v>
      </c>
      <c r="F114" s="726"/>
      <c r="G114" s="827"/>
      <c r="H114" s="827"/>
      <c r="I114" s="827"/>
      <c r="J114" s="827"/>
      <c r="K114" s="1233"/>
      <c r="L114" s="821"/>
      <c r="M114" s="821"/>
      <c r="N114" s="821"/>
      <c r="O114" s="821"/>
      <c r="P114" s="821"/>
      <c r="Q114" s="821"/>
      <c r="R114" s="634"/>
      <c r="S114" s="634"/>
      <c r="T114" s="634"/>
      <c r="U114" s="789"/>
      <c r="V114" s="789"/>
      <c r="W114" s="1099">
        <f t="shared" si="559"/>
        <v>0.52083333333333337</v>
      </c>
      <c r="X114" s="1095" t="str">
        <f t="shared" si="531"/>
        <v>13</v>
      </c>
      <c r="Y114" s="1095" t="str">
        <f t="shared" si="532"/>
        <v>53</v>
      </c>
      <c r="Z114" s="1095" t="str">
        <f t="shared" si="533"/>
        <v>03</v>
      </c>
      <c r="AA114" s="1193" t="s">
        <v>6439</v>
      </c>
      <c r="AB114" s="683" t="str">
        <f t="shared" si="534"/>
        <v>13:53:03</v>
      </c>
      <c r="AC114" s="1095" t="str">
        <f t="shared" si="535"/>
        <v>14</v>
      </c>
      <c r="AD114" s="1095" t="str">
        <f t="shared" si="536"/>
        <v>01</v>
      </c>
      <c r="AE114" s="1095" t="str">
        <f t="shared" si="537"/>
        <v>48</v>
      </c>
      <c r="AF114" s="1193" t="s">
        <v>6440</v>
      </c>
      <c r="AG114" s="683" t="str">
        <f t="shared" si="538"/>
        <v>14:01:48</v>
      </c>
      <c r="AH114" s="1097">
        <f t="shared" si="539"/>
        <v>5.7673611111111134E-2</v>
      </c>
      <c r="AI114" s="1098">
        <f t="shared" si="540"/>
        <v>6.0763888888888395E-3</v>
      </c>
      <c r="AJ114" s="1097">
        <f t="shared" si="541"/>
        <v>6.3749999999999973E-2</v>
      </c>
      <c r="AK114" s="636">
        <f t="shared" si="542"/>
        <v>18.061408789885611</v>
      </c>
      <c r="AL114" s="636">
        <f t="shared" si="543"/>
        <v>16.33986928104575</v>
      </c>
      <c r="BA114" s="495"/>
      <c r="BB114" s="495"/>
      <c r="BC114" s="1113"/>
      <c r="BD114" s="1113"/>
      <c r="BE114" s="1113"/>
      <c r="BF114" s="1113"/>
      <c r="BG114" s="1354"/>
      <c r="BH114" s="755"/>
      <c r="BI114" s="1113"/>
      <c r="BJ114" s="1113"/>
      <c r="BK114" s="1113"/>
      <c r="BL114" s="1354"/>
      <c r="BM114" s="755"/>
      <c r="BN114" s="1355"/>
      <c r="BO114" s="1124"/>
      <c r="BP114" s="1355"/>
      <c r="BQ114" s="682"/>
      <c r="BR114" s="682"/>
      <c r="BS114" s="1115"/>
      <c r="BT114" s="1115"/>
      <c r="BU114" s="1115"/>
      <c r="BV114" s="1115"/>
      <c r="BW114" s="1361"/>
      <c r="BX114" s="1137"/>
      <c r="BY114" s="1137"/>
      <c r="BZ114" s="1137"/>
      <c r="CA114" s="1137"/>
      <c r="CB114" s="679"/>
      <c r="CC114" s="1137"/>
      <c r="CD114" s="1115"/>
      <c r="CE114" s="1124"/>
      <c r="CF114" s="1115"/>
      <c r="CG114" s="1115"/>
      <c r="CH114" s="1115"/>
      <c r="CI114" s="1099">
        <f t="shared" si="544"/>
        <v>0.60541666666666671</v>
      </c>
      <c r="CJ114" s="1095" t="str">
        <f t="shared" si="545"/>
        <v>15</v>
      </c>
      <c r="CK114" s="1095" t="str">
        <f t="shared" si="546"/>
        <v>11</v>
      </c>
      <c r="CL114" s="1095" t="str">
        <f t="shared" si="547"/>
        <v>51</v>
      </c>
      <c r="CM114" s="1193" t="s">
        <v>6441</v>
      </c>
      <c r="CN114" s="633" t="str">
        <f t="shared" si="548"/>
        <v>15:11:51</v>
      </c>
      <c r="CO114" s="1095" t="str">
        <f t="shared" si="549"/>
        <v>15</v>
      </c>
      <c r="CP114" s="1095" t="str">
        <f t="shared" si="550"/>
        <v>19</v>
      </c>
      <c r="CQ114" s="1095" t="str">
        <f t="shared" si="551"/>
        <v>56</v>
      </c>
      <c r="CR114" s="1193" t="s">
        <v>6442</v>
      </c>
      <c r="CS114" s="633" t="str">
        <f t="shared" si="552"/>
        <v>15:19:56</v>
      </c>
      <c r="CT114" s="639">
        <f t="shared" si="553"/>
        <v>2.7812499999999907E-2</v>
      </c>
      <c r="CU114" s="641">
        <f t="shared" si="554"/>
        <v>5.6134259259259522E-3</v>
      </c>
      <c r="CV114" s="639">
        <f t="shared" si="555"/>
        <v>3.3425925925925859E-2</v>
      </c>
      <c r="CW114" s="636">
        <f t="shared" si="556"/>
        <v>22.471910112359552</v>
      </c>
      <c r="CX114" s="636">
        <f t="shared" si="557"/>
        <v>18.698060941828253</v>
      </c>
      <c r="CY114" s="643">
        <f t="shared" si="558"/>
        <v>17.151024297284422</v>
      </c>
      <c r="CZ114" s="644"/>
      <c r="DA114" s="645">
        <f t="shared" si="560"/>
        <v>8.5486111111111041E-2</v>
      </c>
      <c r="DB114" s="645">
        <f t="shared" si="561"/>
        <v>9.7175925925925832E-2</v>
      </c>
      <c r="DC114" s="589"/>
      <c r="DD114" s="646">
        <f t="shared" si="563"/>
        <v>40</v>
      </c>
      <c r="DE114" s="647">
        <f t="shared" si="564"/>
        <v>2.0516666666666663</v>
      </c>
      <c r="DF114" s="647">
        <f t="shared" si="565"/>
        <v>2.3322222222222222</v>
      </c>
      <c r="DG114" s="595">
        <f t="shared" si="566"/>
        <v>145</v>
      </c>
      <c r="DH114" s="595">
        <f t="shared" si="567"/>
        <v>-24.3</v>
      </c>
      <c r="DI114" s="648">
        <f t="shared" si="568"/>
        <v>160.69999999999999</v>
      </c>
      <c r="DJ114" s="648">
        <f t="shared" si="569"/>
        <v>160.69999999999999</v>
      </c>
      <c r="DK114" s="648">
        <f t="shared" si="570"/>
        <v>160.69999999999999</v>
      </c>
      <c r="DL114" s="648">
        <f t="shared" si="571"/>
        <v>160.69999999999999</v>
      </c>
      <c r="DM114" s="648">
        <f t="shared" si="572"/>
        <v>160.69999999999999</v>
      </c>
      <c r="DN114" s="648">
        <f t="shared" si="573"/>
        <v>160.69999999999999</v>
      </c>
      <c r="DO114" s="648">
        <f t="shared" si="574"/>
        <v>160.69999999999999</v>
      </c>
      <c r="DP114" s="648">
        <f t="shared" si="575"/>
        <v>160.69999999999999</v>
      </c>
      <c r="DQ114" s="875">
        <f t="shared" si="576"/>
        <v>160.69999999999999</v>
      </c>
    </row>
    <row r="115" spans="1:121" s="345" customFormat="1">
      <c r="A115" s="628">
        <f t="shared" si="562"/>
        <v>13</v>
      </c>
      <c r="B115" s="629">
        <v>40</v>
      </c>
      <c r="C115" s="854">
        <v>365</v>
      </c>
      <c r="D115" s="1150" t="s">
        <v>5481</v>
      </c>
      <c r="E115" s="1150" t="s">
        <v>599</v>
      </c>
      <c r="F115" s="726"/>
      <c r="G115" s="827"/>
      <c r="H115" s="827"/>
      <c r="I115" s="827"/>
      <c r="J115" s="827"/>
      <c r="K115" s="1233"/>
      <c r="L115" s="821"/>
      <c r="M115" s="821"/>
      <c r="N115" s="821"/>
      <c r="O115" s="821"/>
      <c r="P115" s="821"/>
      <c r="Q115" s="821"/>
      <c r="R115" s="634"/>
      <c r="S115" s="634"/>
      <c r="T115" s="634"/>
      <c r="U115" s="789"/>
      <c r="V115" s="789"/>
      <c r="W115" s="1099">
        <f t="shared" si="559"/>
        <v>0.52083333333333337</v>
      </c>
      <c r="X115" s="1095" t="str">
        <f t="shared" si="531"/>
        <v>13</v>
      </c>
      <c r="Y115" s="1095" t="str">
        <f t="shared" si="532"/>
        <v>48</v>
      </c>
      <c r="Z115" s="1095" t="str">
        <f t="shared" si="533"/>
        <v>25</v>
      </c>
      <c r="AA115" s="1193" t="s">
        <v>6433</v>
      </c>
      <c r="AB115" s="683" t="str">
        <f t="shared" si="534"/>
        <v>13:48:25</v>
      </c>
      <c r="AC115" s="1095" t="str">
        <f t="shared" si="535"/>
        <v>13</v>
      </c>
      <c r="AD115" s="1095" t="str">
        <f t="shared" si="536"/>
        <v>58</v>
      </c>
      <c r="AE115" s="1095" t="str">
        <f t="shared" si="537"/>
        <v>30</v>
      </c>
      <c r="AF115" s="1193" t="s">
        <v>6434</v>
      </c>
      <c r="AG115" s="683" t="str">
        <f t="shared" si="538"/>
        <v>13:58:30</v>
      </c>
      <c r="AH115" s="1097">
        <f t="shared" si="539"/>
        <v>5.4456018518518445E-2</v>
      </c>
      <c r="AI115" s="1098">
        <f t="shared" si="540"/>
        <v>7.0023148148148362E-3</v>
      </c>
      <c r="AJ115" s="1097">
        <f t="shared" si="541"/>
        <v>6.1458333333333282E-2</v>
      </c>
      <c r="AK115" s="636">
        <f t="shared" si="542"/>
        <v>19.128586609989373</v>
      </c>
      <c r="AL115" s="636">
        <f t="shared" si="543"/>
        <v>16.949152542372879</v>
      </c>
      <c r="BA115" s="495"/>
      <c r="BB115" s="495"/>
      <c r="BC115" s="1113"/>
      <c r="BD115" s="1113"/>
      <c r="BE115" s="1113"/>
      <c r="BF115" s="1113"/>
      <c r="BG115" s="1354"/>
      <c r="BH115" s="755"/>
      <c r="BI115" s="1113"/>
      <c r="BJ115" s="1113"/>
      <c r="BK115" s="1113"/>
      <c r="BL115" s="1354"/>
      <c r="BM115" s="755"/>
      <c r="BN115" s="1355"/>
      <c r="BO115" s="1124"/>
      <c r="BP115" s="1355"/>
      <c r="BQ115" s="682"/>
      <c r="BR115" s="682"/>
      <c r="BS115" s="1115"/>
      <c r="BT115" s="1115"/>
      <c r="BU115" s="1115"/>
      <c r="BV115" s="1115"/>
      <c r="BW115" s="1361"/>
      <c r="BX115" s="1137"/>
      <c r="BY115" s="1137"/>
      <c r="BZ115" s="1137"/>
      <c r="CA115" s="1137"/>
      <c r="CB115" s="679"/>
      <c r="CC115" s="1137"/>
      <c r="CD115" s="1115"/>
      <c r="CE115" s="1124"/>
      <c r="CF115" s="1115"/>
      <c r="CG115" s="1115"/>
      <c r="CH115" s="1115"/>
      <c r="CI115" s="1099">
        <f t="shared" si="544"/>
        <v>0.60312500000000002</v>
      </c>
      <c r="CJ115" s="1095" t="str">
        <f t="shared" si="545"/>
        <v>15</v>
      </c>
      <c r="CK115" s="1095" t="str">
        <f t="shared" si="546"/>
        <v>14</v>
      </c>
      <c r="CL115" s="1095" t="str">
        <f t="shared" si="547"/>
        <v>02</v>
      </c>
      <c r="CM115" s="1193" t="s">
        <v>6435</v>
      </c>
      <c r="CN115" s="633" t="str">
        <f t="shared" si="548"/>
        <v>15:14:02</v>
      </c>
      <c r="CO115" s="1095" t="str">
        <f t="shared" si="549"/>
        <v>15</v>
      </c>
      <c r="CP115" s="1095" t="str">
        <f t="shared" si="550"/>
        <v>20</v>
      </c>
      <c r="CQ115" s="1095" t="str">
        <f t="shared" si="551"/>
        <v>13</v>
      </c>
      <c r="CR115" s="1193" t="s">
        <v>6436</v>
      </c>
      <c r="CS115" s="633" t="str">
        <f t="shared" si="552"/>
        <v>15:20:13</v>
      </c>
      <c r="CT115" s="639">
        <f t="shared" si="553"/>
        <v>3.1620370370370354E-2</v>
      </c>
      <c r="CU115" s="641">
        <f t="shared" si="554"/>
        <v>4.2939814814815236E-3</v>
      </c>
      <c r="CV115" s="639">
        <f t="shared" si="555"/>
        <v>3.5914351851851878E-2</v>
      </c>
      <c r="CW115" s="636">
        <f t="shared" si="556"/>
        <v>19.765739385065888</v>
      </c>
      <c r="CX115" s="636">
        <f t="shared" si="557"/>
        <v>17.402513696422819</v>
      </c>
      <c r="CY115" s="643">
        <f t="shared" si="558"/>
        <v>17.116367526447164</v>
      </c>
      <c r="CZ115" s="644"/>
      <c r="DA115" s="645">
        <f t="shared" si="560"/>
        <v>8.60763888888888E-2</v>
      </c>
      <c r="DB115" s="645">
        <f t="shared" si="561"/>
        <v>9.7372685185185159E-2</v>
      </c>
      <c r="DC115" s="589"/>
      <c r="DD115" s="646">
        <f t="shared" si="563"/>
        <v>40</v>
      </c>
      <c r="DE115" s="647">
        <f t="shared" si="564"/>
        <v>2.065833333333333</v>
      </c>
      <c r="DF115" s="647">
        <f t="shared" si="565"/>
        <v>2.3369444444444447</v>
      </c>
      <c r="DG115" s="595">
        <f t="shared" si="566"/>
        <v>140</v>
      </c>
      <c r="DH115" s="595">
        <f t="shared" si="567"/>
        <v>-24.583333333333332</v>
      </c>
      <c r="DI115" s="648">
        <f t="shared" si="568"/>
        <v>155.41666666666666</v>
      </c>
      <c r="DJ115" s="648">
        <f t="shared" si="569"/>
        <v>155.41666666666666</v>
      </c>
      <c r="DK115" s="648">
        <f t="shared" si="570"/>
        <v>155.41666666666666</v>
      </c>
      <c r="DL115" s="648">
        <f t="shared" si="571"/>
        <v>155.41666666666666</v>
      </c>
      <c r="DM115" s="648">
        <f t="shared" si="572"/>
        <v>155.41666666666666</v>
      </c>
      <c r="DN115" s="648">
        <f t="shared" si="573"/>
        <v>155.41666666666666</v>
      </c>
      <c r="DO115" s="648">
        <f t="shared" si="574"/>
        <v>155.41666666666666</v>
      </c>
      <c r="DP115" s="648">
        <f t="shared" si="575"/>
        <v>155.41666666666666</v>
      </c>
      <c r="DQ115" s="875">
        <f t="shared" si="576"/>
        <v>155.41666666666666</v>
      </c>
    </row>
    <row r="116" spans="1:121" s="345" customFormat="1">
      <c r="A116" s="628">
        <f t="shared" si="562"/>
        <v>14</v>
      </c>
      <c r="B116" s="629">
        <v>40</v>
      </c>
      <c r="C116" s="854">
        <v>389</v>
      </c>
      <c r="D116" s="1150" t="s">
        <v>6424</v>
      </c>
      <c r="E116" s="1150" t="s">
        <v>5225</v>
      </c>
      <c r="F116" s="726"/>
      <c r="G116" s="827"/>
      <c r="H116" s="827"/>
      <c r="I116" s="827"/>
      <c r="J116" s="827"/>
      <c r="K116" s="1233"/>
      <c r="L116" s="821"/>
      <c r="M116" s="821"/>
      <c r="N116" s="821"/>
      <c r="O116" s="821"/>
      <c r="P116" s="821"/>
      <c r="Q116" s="821"/>
      <c r="R116" s="634"/>
      <c r="S116" s="634"/>
      <c r="T116" s="634"/>
      <c r="U116" s="789"/>
      <c r="V116" s="789"/>
      <c r="W116" s="1099">
        <f t="shared" si="559"/>
        <v>0.52083333333333337</v>
      </c>
      <c r="X116" s="1095" t="str">
        <f t="shared" si="531"/>
        <v>13</v>
      </c>
      <c r="Y116" s="1095" t="str">
        <f t="shared" si="532"/>
        <v>50</v>
      </c>
      <c r="Z116" s="1095" t="str">
        <f t="shared" si="533"/>
        <v>09</v>
      </c>
      <c r="AA116" s="1193" t="s">
        <v>6425</v>
      </c>
      <c r="AB116" s="683" t="str">
        <f t="shared" si="534"/>
        <v>13:50:09</v>
      </c>
      <c r="AC116" s="1095" t="str">
        <f t="shared" si="535"/>
        <v>13</v>
      </c>
      <c r="AD116" s="1095" t="str">
        <f t="shared" si="536"/>
        <v>56</v>
      </c>
      <c r="AE116" s="1095" t="str">
        <f t="shared" si="537"/>
        <v>26</v>
      </c>
      <c r="AF116" s="1193" t="s">
        <v>6426</v>
      </c>
      <c r="AG116" s="683" t="str">
        <f t="shared" si="538"/>
        <v>13:56:26</v>
      </c>
      <c r="AH116" s="1097">
        <f t="shared" si="539"/>
        <v>5.5659722222222152E-2</v>
      </c>
      <c r="AI116" s="1098">
        <f t="shared" si="540"/>
        <v>4.3634259259259789E-3</v>
      </c>
      <c r="AJ116" s="1097">
        <f t="shared" si="541"/>
        <v>6.0023148148148131E-2</v>
      </c>
      <c r="AK116" s="636">
        <f t="shared" si="542"/>
        <v>18.71490954460387</v>
      </c>
      <c r="AL116" s="636">
        <f t="shared" si="543"/>
        <v>17.354415734670265</v>
      </c>
      <c r="BA116" s="495"/>
      <c r="BB116" s="495"/>
      <c r="BC116" s="1113"/>
      <c r="BD116" s="1113"/>
      <c r="BE116" s="1113"/>
      <c r="BF116" s="1113"/>
      <c r="BG116" s="1354"/>
      <c r="BH116" s="755"/>
      <c r="BI116" s="1113"/>
      <c r="BJ116" s="1113"/>
      <c r="BK116" s="1113"/>
      <c r="BL116" s="1354"/>
      <c r="BM116" s="755"/>
      <c r="BN116" s="1355"/>
      <c r="BO116" s="1124"/>
      <c r="BP116" s="1355"/>
      <c r="BQ116" s="682"/>
      <c r="BR116" s="682"/>
      <c r="BS116" s="1115"/>
      <c r="BT116" s="1115"/>
      <c r="BU116" s="1115"/>
      <c r="BV116" s="1115"/>
      <c r="BW116" s="1361"/>
      <c r="BX116" s="1137"/>
      <c r="BY116" s="1137"/>
      <c r="BZ116" s="1137"/>
      <c r="CA116" s="1137"/>
      <c r="CB116" s="679"/>
      <c r="CC116" s="1137"/>
      <c r="CD116" s="1115"/>
      <c r="CE116" s="1124"/>
      <c r="CF116" s="1115"/>
      <c r="CG116" s="1115"/>
      <c r="CH116" s="1115"/>
      <c r="CI116" s="1099">
        <f t="shared" si="544"/>
        <v>0.60168981481481487</v>
      </c>
      <c r="CJ116" s="1095" t="str">
        <f t="shared" si="545"/>
        <v>15</v>
      </c>
      <c r="CK116" s="1095" t="str">
        <f t="shared" si="546"/>
        <v>14</v>
      </c>
      <c r="CL116" s="1095" t="str">
        <f t="shared" si="547"/>
        <v>50</v>
      </c>
      <c r="CM116" s="1193" t="s">
        <v>6427</v>
      </c>
      <c r="CN116" s="633" t="str">
        <f t="shared" si="548"/>
        <v>15:14:50</v>
      </c>
      <c r="CO116" s="1095" t="str">
        <f t="shared" si="549"/>
        <v>15</v>
      </c>
      <c r="CP116" s="1095" t="str">
        <f t="shared" si="550"/>
        <v>21</v>
      </c>
      <c r="CQ116" s="1095" t="str">
        <f t="shared" si="551"/>
        <v>41</v>
      </c>
      <c r="CR116" s="1193" t="s">
        <v>6428</v>
      </c>
      <c r="CS116" s="633" t="str">
        <f t="shared" si="552"/>
        <v>15:21:41</v>
      </c>
      <c r="CT116" s="639">
        <f t="shared" si="553"/>
        <v>3.3611111111111036E-2</v>
      </c>
      <c r="CU116" s="641">
        <f t="shared" si="554"/>
        <v>4.7569444444445219E-3</v>
      </c>
      <c r="CV116" s="639">
        <f t="shared" si="555"/>
        <v>3.8368055555555558E-2</v>
      </c>
      <c r="CW116" s="636">
        <f t="shared" si="556"/>
        <v>18.595041322314046</v>
      </c>
      <c r="CX116" s="636">
        <f t="shared" si="557"/>
        <v>16.289592760180998</v>
      </c>
      <c r="CY116" s="643">
        <f t="shared" si="558"/>
        <v>16.939183625455829</v>
      </c>
      <c r="CZ116" s="644"/>
      <c r="DA116" s="645">
        <f t="shared" si="560"/>
        <v>8.9270833333333188E-2</v>
      </c>
      <c r="DB116" s="645">
        <f t="shared" si="561"/>
        <v>9.8391203703703689E-2</v>
      </c>
      <c r="DC116" s="589"/>
      <c r="DD116" s="646">
        <f t="shared" si="563"/>
        <v>40</v>
      </c>
      <c r="DE116" s="647">
        <f t="shared" si="564"/>
        <v>2.1425000000000001</v>
      </c>
      <c r="DF116" s="647">
        <f t="shared" si="565"/>
        <v>2.361388888888889</v>
      </c>
      <c r="DG116" s="595">
        <f t="shared" si="566"/>
        <v>135</v>
      </c>
      <c r="DH116" s="595">
        <f t="shared" si="567"/>
        <v>-26.05</v>
      </c>
      <c r="DI116" s="648">
        <f t="shared" si="568"/>
        <v>148.94999999999999</v>
      </c>
      <c r="DJ116" s="648">
        <f t="shared" si="569"/>
        <v>148.94999999999999</v>
      </c>
      <c r="DK116" s="648">
        <f t="shared" si="570"/>
        <v>148.94999999999999</v>
      </c>
      <c r="DL116" s="648">
        <f t="shared" si="571"/>
        <v>148.94999999999999</v>
      </c>
      <c r="DM116" s="648">
        <f t="shared" si="572"/>
        <v>148.94999999999999</v>
      </c>
      <c r="DN116" s="648">
        <f t="shared" si="573"/>
        <v>148.94999999999999</v>
      </c>
      <c r="DO116" s="648">
        <f t="shared" si="574"/>
        <v>148.94999999999999</v>
      </c>
      <c r="DP116" s="648">
        <f t="shared" si="575"/>
        <v>148.94999999999999</v>
      </c>
      <c r="DQ116" s="875">
        <f t="shared" si="576"/>
        <v>148.94999999999999</v>
      </c>
    </row>
    <row r="117" spans="1:121" s="345" customFormat="1">
      <c r="A117" s="628">
        <f t="shared" si="562"/>
        <v>15</v>
      </c>
      <c r="B117" s="629">
        <v>40</v>
      </c>
      <c r="C117" s="854">
        <v>387</v>
      </c>
      <c r="D117" s="1150" t="s">
        <v>5055</v>
      </c>
      <c r="E117" s="1150" t="s">
        <v>411</v>
      </c>
      <c r="F117" s="726"/>
      <c r="G117" s="827"/>
      <c r="H117" s="827"/>
      <c r="I117" s="827"/>
      <c r="J117" s="827"/>
      <c r="K117" s="1233"/>
      <c r="L117" s="821"/>
      <c r="M117" s="821"/>
      <c r="N117" s="821"/>
      <c r="O117" s="821"/>
      <c r="P117" s="821"/>
      <c r="Q117" s="821"/>
      <c r="R117" s="634"/>
      <c r="S117" s="634"/>
      <c r="T117" s="634"/>
      <c r="U117" s="789"/>
      <c r="V117" s="789"/>
      <c r="W117" s="1099">
        <f t="shared" si="559"/>
        <v>0.52083333333333337</v>
      </c>
      <c r="X117" s="1095" t="str">
        <f t="shared" si="531"/>
        <v>13</v>
      </c>
      <c r="Y117" s="1095" t="str">
        <f t="shared" si="532"/>
        <v>57</v>
      </c>
      <c r="Z117" s="1095" t="str">
        <f t="shared" si="533"/>
        <v>21</v>
      </c>
      <c r="AA117" s="1193" t="s">
        <v>6429</v>
      </c>
      <c r="AB117" s="683" t="str">
        <f t="shared" si="534"/>
        <v>13:57:21</v>
      </c>
      <c r="AC117" s="1095" t="str">
        <f t="shared" si="535"/>
        <v>14</v>
      </c>
      <c r="AD117" s="1095" t="str">
        <f t="shared" si="536"/>
        <v>02</v>
      </c>
      <c r="AE117" s="1095" t="str">
        <f t="shared" si="537"/>
        <v>42</v>
      </c>
      <c r="AF117" s="1193" t="s">
        <v>6430</v>
      </c>
      <c r="AG117" s="683" t="str">
        <f t="shared" si="538"/>
        <v>14:02:42</v>
      </c>
      <c r="AH117" s="1097">
        <f t="shared" si="539"/>
        <v>6.0659722222222157E-2</v>
      </c>
      <c r="AI117" s="1098">
        <f t="shared" si="540"/>
        <v>3.7152777777778034E-3</v>
      </c>
      <c r="AJ117" s="1097">
        <f t="shared" si="541"/>
        <v>6.437499999999996E-2</v>
      </c>
      <c r="AK117" s="636">
        <f t="shared" si="542"/>
        <v>17.172295363480252</v>
      </c>
      <c r="AL117" s="636">
        <f t="shared" si="543"/>
        <v>16.181229773462785</v>
      </c>
      <c r="BA117" s="495"/>
      <c r="BB117" s="495"/>
      <c r="BC117" s="1113"/>
      <c r="BD117" s="1113"/>
      <c r="BE117" s="1113"/>
      <c r="BF117" s="1113"/>
      <c r="BG117" s="1354"/>
      <c r="BH117" s="755"/>
      <c r="BI117" s="1113"/>
      <c r="BJ117" s="1113"/>
      <c r="BK117" s="1113"/>
      <c r="BL117" s="1354"/>
      <c r="BM117" s="755"/>
      <c r="BN117" s="1355"/>
      <c r="BO117" s="1124"/>
      <c r="BP117" s="1355"/>
      <c r="BQ117" s="682"/>
      <c r="BR117" s="682"/>
      <c r="BS117" s="1115"/>
      <c r="BT117" s="1115"/>
      <c r="BU117" s="1115"/>
      <c r="BV117" s="1115"/>
      <c r="BW117" s="1361"/>
      <c r="BX117" s="1137"/>
      <c r="BY117" s="1137"/>
      <c r="BZ117" s="1137"/>
      <c r="CA117" s="1137"/>
      <c r="CB117" s="679"/>
      <c r="CC117" s="1137"/>
      <c r="CD117" s="1115"/>
      <c r="CE117" s="1124"/>
      <c r="CF117" s="1115"/>
      <c r="CG117" s="1115"/>
      <c r="CH117" s="1115"/>
      <c r="CI117" s="1099">
        <f t="shared" si="544"/>
        <v>0.6060416666666667</v>
      </c>
      <c r="CJ117" s="1095" t="str">
        <f t="shared" si="545"/>
        <v>15</v>
      </c>
      <c r="CK117" s="1095" t="str">
        <f t="shared" si="546"/>
        <v>13</v>
      </c>
      <c r="CL117" s="1095" t="str">
        <f t="shared" si="547"/>
        <v>31</v>
      </c>
      <c r="CM117" s="1193" t="s">
        <v>6431</v>
      </c>
      <c r="CN117" s="633" t="str">
        <f t="shared" si="548"/>
        <v>15:13:31</v>
      </c>
      <c r="CO117" s="1095" t="str">
        <f t="shared" si="549"/>
        <v>15</v>
      </c>
      <c r="CP117" s="1095" t="str">
        <f t="shared" si="550"/>
        <v>21</v>
      </c>
      <c r="CQ117" s="1095" t="str">
        <f t="shared" si="551"/>
        <v>59</v>
      </c>
      <c r="CR117" s="1193" t="s">
        <v>6432</v>
      </c>
      <c r="CS117" s="633" t="str">
        <f t="shared" si="552"/>
        <v>15:21:59</v>
      </c>
      <c r="CT117" s="639">
        <f t="shared" si="553"/>
        <v>2.834490740740736E-2</v>
      </c>
      <c r="CU117" s="641">
        <f t="shared" si="554"/>
        <v>5.8796296296296235E-3</v>
      </c>
      <c r="CV117" s="639">
        <f t="shared" si="555"/>
        <v>3.4224537037036984E-2</v>
      </c>
      <c r="CW117" s="636">
        <f t="shared" si="556"/>
        <v>22.049816251531237</v>
      </c>
      <c r="CX117" s="636">
        <f t="shared" si="557"/>
        <v>18.26175177544809</v>
      </c>
      <c r="CY117" s="643">
        <f t="shared" si="558"/>
        <v>16.903392416950346</v>
      </c>
      <c r="CZ117" s="644"/>
      <c r="DA117" s="645">
        <f t="shared" si="560"/>
        <v>8.9004629629629517E-2</v>
      </c>
      <c r="DB117" s="645">
        <f t="shared" si="561"/>
        <v>9.8599537037036944E-2</v>
      </c>
      <c r="DC117" s="589"/>
      <c r="DD117" s="646">
        <f t="shared" si="563"/>
        <v>40</v>
      </c>
      <c r="DE117" s="647">
        <f t="shared" si="564"/>
        <v>2.1361111111111111</v>
      </c>
      <c r="DF117" s="647">
        <f t="shared" si="565"/>
        <v>2.3663888888888889</v>
      </c>
      <c r="DG117" s="595">
        <f t="shared" si="566"/>
        <v>130</v>
      </c>
      <c r="DH117" s="595">
        <f t="shared" si="567"/>
        <v>-26.35</v>
      </c>
      <c r="DI117" s="648">
        <f t="shared" si="568"/>
        <v>143.65</v>
      </c>
      <c r="DJ117" s="648">
        <f t="shared" si="569"/>
        <v>143.65</v>
      </c>
      <c r="DK117" s="648">
        <f t="shared" si="570"/>
        <v>143.65</v>
      </c>
      <c r="DL117" s="648">
        <f t="shared" si="571"/>
        <v>143.65</v>
      </c>
      <c r="DM117" s="648">
        <f t="shared" si="572"/>
        <v>143.65</v>
      </c>
      <c r="DN117" s="648">
        <f t="shared" si="573"/>
        <v>143.65</v>
      </c>
      <c r="DO117" s="648">
        <f t="shared" si="574"/>
        <v>143.65</v>
      </c>
      <c r="DP117" s="648">
        <f t="shared" si="575"/>
        <v>143.65</v>
      </c>
      <c r="DQ117" s="875">
        <f t="shared" si="576"/>
        <v>143.65</v>
      </c>
    </row>
    <row r="118" spans="1:121" s="345" customFormat="1">
      <c r="A118" s="628">
        <f t="shared" si="562"/>
        <v>16</v>
      </c>
      <c r="B118" s="629">
        <v>40</v>
      </c>
      <c r="C118" s="854">
        <v>346</v>
      </c>
      <c r="D118" s="1150" t="s">
        <v>6419</v>
      </c>
      <c r="E118" s="1150" t="s">
        <v>2190</v>
      </c>
      <c r="F118" s="726"/>
      <c r="G118" s="827"/>
      <c r="H118" s="827"/>
      <c r="I118" s="827"/>
      <c r="J118" s="827"/>
      <c r="K118" s="1233"/>
      <c r="L118" s="821"/>
      <c r="M118" s="821"/>
      <c r="N118" s="821"/>
      <c r="O118" s="821"/>
      <c r="P118" s="821"/>
      <c r="Q118" s="821"/>
      <c r="R118" s="634"/>
      <c r="S118" s="634"/>
      <c r="T118" s="634"/>
      <c r="U118" s="789"/>
      <c r="V118" s="789"/>
      <c r="W118" s="1099">
        <f t="shared" si="559"/>
        <v>0.52083333333333337</v>
      </c>
      <c r="X118" s="1095" t="str">
        <f t="shared" si="531"/>
        <v>13</v>
      </c>
      <c r="Y118" s="1095" t="str">
        <f t="shared" si="532"/>
        <v>48</v>
      </c>
      <c r="Z118" s="1095" t="str">
        <f t="shared" si="533"/>
        <v>16</v>
      </c>
      <c r="AA118" s="1193" t="s">
        <v>6420</v>
      </c>
      <c r="AB118" s="683" t="str">
        <f t="shared" si="534"/>
        <v>13:48:16</v>
      </c>
      <c r="AC118" s="1095" t="str">
        <f t="shared" si="535"/>
        <v>13</v>
      </c>
      <c r="AD118" s="1095" t="str">
        <f t="shared" si="536"/>
        <v>58</v>
      </c>
      <c r="AE118" s="1095" t="str">
        <f t="shared" si="537"/>
        <v>03</v>
      </c>
      <c r="AF118" s="1193" t="s">
        <v>6421</v>
      </c>
      <c r="AG118" s="683" t="str">
        <f t="shared" si="538"/>
        <v>13:58:03</v>
      </c>
      <c r="AH118" s="1097">
        <f t="shared" si="539"/>
        <v>5.4351851851851762E-2</v>
      </c>
      <c r="AI118" s="1098">
        <f t="shared" si="540"/>
        <v>6.7939814814814703E-3</v>
      </c>
      <c r="AJ118" s="1097">
        <f t="shared" si="541"/>
        <v>6.1145833333333233E-2</v>
      </c>
      <c r="AK118" s="636">
        <f t="shared" si="542"/>
        <v>19.16524701873935</v>
      </c>
      <c r="AL118" s="636">
        <f t="shared" si="543"/>
        <v>17.035775127768314</v>
      </c>
      <c r="BA118" s="495"/>
      <c r="BB118" s="495"/>
      <c r="BC118" s="1113"/>
      <c r="BD118" s="1113"/>
      <c r="BE118" s="1113"/>
      <c r="BF118" s="1113"/>
      <c r="BG118" s="1354"/>
      <c r="BH118" s="755"/>
      <c r="BI118" s="1113"/>
      <c r="BJ118" s="1113"/>
      <c r="BK118" s="1113"/>
      <c r="BL118" s="1354"/>
      <c r="BM118" s="755"/>
      <c r="BN118" s="1355"/>
      <c r="BO118" s="1124"/>
      <c r="BP118" s="1355"/>
      <c r="BQ118" s="682"/>
      <c r="BR118" s="682"/>
      <c r="BS118" s="1115"/>
      <c r="BT118" s="1115"/>
      <c r="BU118" s="1115"/>
      <c r="BV118" s="1115"/>
      <c r="BW118" s="1361"/>
      <c r="BX118" s="1137"/>
      <c r="BY118" s="1137"/>
      <c r="BZ118" s="1137"/>
      <c r="CA118" s="1137"/>
      <c r="CB118" s="679"/>
      <c r="CC118" s="1137"/>
      <c r="CD118" s="1115"/>
      <c r="CE118" s="1124"/>
      <c r="CF118" s="1115"/>
      <c r="CG118" s="1115"/>
      <c r="CH118" s="1115"/>
      <c r="CI118" s="1099">
        <f t="shared" si="544"/>
        <v>0.60281249999999997</v>
      </c>
      <c r="CJ118" s="1095" t="str">
        <f t="shared" si="545"/>
        <v>15</v>
      </c>
      <c r="CK118" s="1095" t="str">
        <f t="shared" si="546"/>
        <v>14</v>
      </c>
      <c r="CL118" s="1095" t="str">
        <f t="shared" si="547"/>
        <v>04</v>
      </c>
      <c r="CM118" s="1193" t="s">
        <v>6422</v>
      </c>
      <c r="CN118" s="633" t="str">
        <f t="shared" si="548"/>
        <v>15:14:04</v>
      </c>
      <c r="CO118" s="1095" t="str">
        <f t="shared" si="549"/>
        <v>15</v>
      </c>
      <c r="CP118" s="1095" t="str">
        <f t="shared" si="550"/>
        <v>22</v>
      </c>
      <c r="CQ118" s="1095" t="str">
        <f t="shared" si="551"/>
        <v>39</v>
      </c>
      <c r="CR118" s="1193" t="s">
        <v>6423</v>
      </c>
      <c r="CS118" s="633" t="str">
        <f t="shared" si="552"/>
        <v>15:22:39</v>
      </c>
      <c r="CT118" s="639">
        <f t="shared" si="553"/>
        <v>3.1956018518518481E-2</v>
      </c>
      <c r="CU118" s="641">
        <f t="shared" si="554"/>
        <v>5.9606481481482287E-3</v>
      </c>
      <c r="CV118" s="639">
        <f t="shared" si="555"/>
        <v>3.791666666666671E-2</v>
      </c>
      <c r="CW118" s="636">
        <f t="shared" si="556"/>
        <v>19.558131111915969</v>
      </c>
      <c r="CX118" s="636">
        <f t="shared" si="557"/>
        <v>16.483516483516482</v>
      </c>
      <c r="CY118" s="643">
        <f t="shared" si="558"/>
        <v>16.824395373291274</v>
      </c>
      <c r="CZ118" s="644"/>
      <c r="DA118" s="645">
        <f t="shared" si="560"/>
        <v>8.6307870370370243E-2</v>
      </c>
      <c r="DB118" s="645">
        <f t="shared" si="561"/>
        <v>9.9062499999999942E-2</v>
      </c>
      <c r="DC118" s="589"/>
      <c r="DD118" s="646">
        <f t="shared" si="563"/>
        <v>40</v>
      </c>
      <c r="DE118" s="647">
        <f t="shared" si="564"/>
        <v>2.0713888888888889</v>
      </c>
      <c r="DF118" s="647">
        <f t="shared" si="565"/>
        <v>2.3774999999999999</v>
      </c>
      <c r="DG118" s="595">
        <f t="shared" si="566"/>
        <v>125</v>
      </c>
      <c r="DH118" s="595">
        <f t="shared" si="567"/>
        <v>-27.016666666666666</v>
      </c>
      <c r="DI118" s="648">
        <f t="shared" si="568"/>
        <v>137.98333333333335</v>
      </c>
      <c r="DJ118" s="648">
        <f t="shared" si="569"/>
        <v>137.98333333333335</v>
      </c>
      <c r="DK118" s="648">
        <f t="shared" si="570"/>
        <v>137.98333333333335</v>
      </c>
      <c r="DL118" s="648">
        <f t="shared" si="571"/>
        <v>137.98333333333335</v>
      </c>
      <c r="DM118" s="648">
        <f t="shared" si="572"/>
        <v>137.98333333333335</v>
      </c>
      <c r="DN118" s="648">
        <f t="shared" si="573"/>
        <v>137.98333333333335</v>
      </c>
      <c r="DO118" s="648">
        <f t="shared" si="574"/>
        <v>137.98333333333335</v>
      </c>
      <c r="DP118" s="648">
        <f t="shared" si="575"/>
        <v>137.98333333333335</v>
      </c>
      <c r="DQ118" s="875">
        <f t="shared" si="576"/>
        <v>137.98333333333335</v>
      </c>
    </row>
    <row r="119" spans="1:121" s="345" customFormat="1">
      <c r="A119" s="628">
        <f t="shared" si="562"/>
        <v>17</v>
      </c>
      <c r="B119" s="629">
        <v>40</v>
      </c>
      <c r="C119" s="854">
        <v>368</v>
      </c>
      <c r="D119" s="1150" t="s">
        <v>5344</v>
      </c>
      <c r="E119" s="1150" t="s">
        <v>3236</v>
      </c>
      <c r="F119" s="726"/>
      <c r="G119" s="827"/>
      <c r="H119" s="827"/>
      <c r="I119" s="827"/>
      <c r="J119" s="827"/>
      <c r="K119" s="1233"/>
      <c r="L119" s="821"/>
      <c r="M119" s="821"/>
      <c r="N119" s="821"/>
      <c r="O119" s="821"/>
      <c r="P119" s="821"/>
      <c r="Q119" s="821"/>
      <c r="R119" s="634"/>
      <c r="S119" s="634"/>
      <c r="T119" s="634"/>
      <c r="U119" s="789"/>
      <c r="V119" s="789"/>
      <c r="W119" s="1099">
        <f t="shared" si="559"/>
        <v>0.52083333333333337</v>
      </c>
      <c r="X119" s="1095" t="str">
        <f t="shared" si="531"/>
        <v>13</v>
      </c>
      <c r="Y119" s="1095" t="str">
        <f t="shared" si="532"/>
        <v>53</v>
      </c>
      <c r="Z119" s="1095" t="str">
        <f t="shared" si="533"/>
        <v>05</v>
      </c>
      <c r="AA119" s="1193" t="s">
        <v>6415</v>
      </c>
      <c r="AB119" s="683" t="str">
        <f t="shared" si="534"/>
        <v>13:53:05</v>
      </c>
      <c r="AC119" s="1095" t="str">
        <f t="shared" si="535"/>
        <v>14</v>
      </c>
      <c r="AD119" s="1095" t="str">
        <f t="shared" si="536"/>
        <v>00</v>
      </c>
      <c r="AE119" s="1095" t="str">
        <f t="shared" si="537"/>
        <v>43</v>
      </c>
      <c r="AF119" s="1193" t="s">
        <v>6416</v>
      </c>
      <c r="AG119" s="683" t="str">
        <f t="shared" si="538"/>
        <v>14:00:43</v>
      </c>
      <c r="AH119" s="1097">
        <f t="shared" si="539"/>
        <v>5.7696759259259212E-2</v>
      </c>
      <c r="AI119" s="1098">
        <f t="shared" si="540"/>
        <v>5.3009259259259034E-3</v>
      </c>
      <c r="AJ119" s="1097">
        <f t="shared" si="541"/>
        <v>6.2997685185185115E-2</v>
      </c>
      <c r="AK119" s="636">
        <f t="shared" si="542"/>
        <v>18.054162487462388</v>
      </c>
      <c r="AL119" s="636">
        <f t="shared" si="543"/>
        <v>16.534999081388939</v>
      </c>
      <c r="BA119" s="495"/>
      <c r="BB119" s="495"/>
      <c r="BC119" s="1113"/>
      <c r="BD119" s="1113"/>
      <c r="BE119" s="1113"/>
      <c r="BF119" s="1113"/>
      <c r="BG119" s="1354"/>
      <c r="BH119" s="755"/>
      <c r="BI119" s="1113"/>
      <c r="BJ119" s="1113"/>
      <c r="BK119" s="1113"/>
      <c r="BL119" s="1354"/>
      <c r="BM119" s="755"/>
      <c r="BN119" s="1355"/>
      <c r="BO119" s="1124"/>
      <c r="BP119" s="1355"/>
      <c r="BQ119" s="682"/>
      <c r="BR119" s="682"/>
      <c r="BS119" s="1115"/>
      <c r="BT119" s="1115"/>
      <c r="BU119" s="1115"/>
      <c r="BV119" s="1115"/>
      <c r="BW119" s="1361"/>
      <c r="BX119" s="1137"/>
      <c r="BY119" s="1137"/>
      <c r="BZ119" s="1137"/>
      <c r="CA119" s="1137"/>
      <c r="CB119" s="679"/>
      <c r="CC119" s="1137"/>
      <c r="CD119" s="1115"/>
      <c r="CE119" s="1124"/>
      <c r="CF119" s="1115"/>
      <c r="CG119" s="1115"/>
      <c r="CH119" s="1115"/>
      <c r="CI119" s="1099">
        <f t="shared" si="544"/>
        <v>0.60466435185185186</v>
      </c>
      <c r="CJ119" s="1095" t="str">
        <f t="shared" si="545"/>
        <v>15</v>
      </c>
      <c r="CK119" s="1095" t="str">
        <f t="shared" si="546"/>
        <v>19</v>
      </c>
      <c r="CL119" s="1095" t="str">
        <f t="shared" si="547"/>
        <v>07</v>
      </c>
      <c r="CM119" s="1193" t="s">
        <v>6417</v>
      </c>
      <c r="CN119" s="633" t="str">
        <f t="shared" si="548"/>
        <v>15:19:07</v>
      </c>
      <c r="CO119" s="1095" t="str">
        <f t="shared" si="549"/>
        <v>15</v>
      </c>
      <c r="CP119" s="1095" t="str">
        <f t="shared" si="550"/>
        <v>24</v>
      </c>
      <c r="CQ119" s="1095" t="str">
        <f t="shared" si="551"/>
        <v>45</v>
      </c>
      <c r="CR119" s="1193" t="s">
        <v>6418</v>
      </c>
      <c r="CS119" s="633" t="str">
        <f t="shared" si="552"/>
        <v>15:24:45</v>
      </c>
      <c r="CT119" s="639">
        <f t="shared" si="553"/>
        <v>3.3611111111111036E-2</v>
      </c>
      <c r="CU119" s="641">
        <f t="shared" si="554"/>
        <v>3.9120370370371305E-3</v>
      </c>
      <c r="CV119" s="639">
        <f t="shared" si="555"/>
        <v>3.7523148148148167E-2</v>
      </c>
      <c r="CW119" s="636">
        <f t="shared" si="556"/>
        <v>18.595041322314046</v>
      </c>
      <c r="CX119" s="636">
        <f t="shared" si="557"/>
        <v>16.656384947563232</v>
      </c>
      <c r="CY119" s="643">
        <f t="shared" si="558"/>
        <v>16.580310880829014</v>
      </c>
      <c r="CZ119" s="644"/>
      <c r="DA119" s="645">
        <f t="shared" si="560"/>
        <v>9.1307870370370248E-2</v>
      </c>
      <c r="DB119" s="645">
        <f t="shared" si="561"/>
        <v>0.10052083333333328</v>
      </c>
      <c r="DC119" s="589"/>
      <c r="DD119" s="646">
        <f t="shared" si="563"/>
        <v>40</v>
      </c>
      <c r="DE119" s="647">
        <f t="shared" si="564"/>
        <v>2.1913888888888886</v>
      </c>
      <c r="DF119" s="647">
        <f t="shared" si="565"/>
        <v>2.4125000000000001</v>
      </c>
      <c r="DG119" s="595">
        <f t="shared" si="566"/>
        <v>120</v>
      </c>
      <c r="DH119" s="595">
        <f t="shared" si="567"/>
        <v>-29.116666666666667</v>
      </c>
      <c r="DI119" s="648">
        <f t="shared" si="568"/>
        <v>130.88333333333333</v>
      </c>
      <c r="DJ119" s="648">
        <f t="shared" si="569"/>
        <v>130.88333333333333</v>
      </c>
      <c r="DK119" s="648">
        <f t="shared" si="570"/>
        <v>130.88333333333333</v>
      </c>
      <c r="DL119" s="648">
        <f t="shared" si="571"/>
        <v>130.88333333333333</v>
      </c>
      <c r="DM119" s="648">
        <f t="shared" si="572"/>
        <v>130.88333333333333</v>
      </c>
      <c r="DN119" s="648">
        <f t="shared" si="573"/>
        <v>130.88333333333333</v>
      </c>
      <c r="DO119" s="648">
        <f t="shared" si="574"/>
        <v>130.88333333333333</v>
      </c>
      <c r="DP119" s="648">
        <f t="shared" si="575"/>
        <v>130.88333333333333</v>
      </c>
      <c r="DQ119" s="875">
        <f t="shared" si="576"/>
        <v>130.88333333333333</v>
      </c>
    </row>
    <row r="120" spans="1:121" s="345" customFormat="1">
      <c r="A120" s="628">
        <f t="shared" si="562"/>
        <v>18</v>
      </c>
      <c r="B120" s="629">
        <v>40</v>
      </c>
      <c r="C120" s="854">
        <v>385</v>
      </c>
      <c r="D120" s="1150" t="s">
        <v>6409</v>
      </c>
      <c r="E120" s="1150" t="s">
        <v>6410</v>
      </c>
      <c r="F120" s="726"/>
      <c r="G120" s="827"/>
      <c r="H120" s="827"/>
      <c r="I120" s="827"/>
      <c r="J120" s="827"/>
      <c r="K120" s="1233"/>
      <c r="L120" s="821"/>
      <c r="M120" s="821"/>
      <c r="N120" s="821"/>
      <c r="O120" s="821"/>
      <c r="P120" s="821"/>
      <c r="Q120" s="821"/>
      <c r="R120" s="634"/>
      <c r="S120" s="634"/>
      <c r="T120" s="634"/>
      <c r="U120" s="789"/>
      <c r="V120" s="789"/>
      <c r="W120" s="1099">
        <f t="shared" si="559"/>
        <v>0.52083333333333337</v>
      </c>
      <c r="X120" s="1095" t="str">
        <f t="shared" si="531"/>
        <v>13</v>
      </c>
      <c r="Y120" s="1095" t="str">
        <f t="shared" si="532"/>
        <v>59</v>
      </c>
      <c r="Z120" s="1095" t="str">
        <f t="shared" si="533"/>
        <v>47</v>
      </c>
      <c r="AA120" s="1193" t="s">
        <v>6411</v>
      </c>
      <c r="AB120" s="683" t="str">
        <f t="shared" si="534"/>
        <v>13:59:47</v>
      </c>
      <c r="AC120" s="1095" t="str">
        <f t="shared" si="535"/>
        <v>14</v>
      </c>
      <c r="AD120" s="1095" t="str">
        <f t="shared" si="536"/>
        <v>08</v>
      </c>
      <c r="AE120" s="1095" t="str">
        <f t="shared" si="537"/>
        <v>12</v>
      </c>
      <c r="AF120" s="1193" t="s">
        <v>6412</v>
      </c>
      <c r="AG120" s="683" t="str">
        <f t="shared" si="538"/>
        <v>14:08:12</v>
      </c>
      <c r="AH120" s="1097">
        <f t="shared" si="539"/>
        <v>6.2349537037037051E-2</v>
      </c>
      <c r="AI120" s="1098">
        <f t="shared" si="540"/>
        <v>5.8449074074073959E-3</v>
      </c>
      <c r="AJ120" s="1097">
        <f t="shared" si="541"/>
        <v>6.8194444444444446E-2</v>
      </c>
      <c r="AK120" s="636">
        <f t="shared" si="542"/>
        <v>16.70688695006497</v>
      </c>
      <c r="AL120" s="636">
        <f t="shared" si="543"/>
        <v>15.274949083503055</v>
      </c>
      <c r="BA120" s="495"/>
      <c r="BB120" s="495"/>
      <c r="BC120" s="1113"/>
      <c r="BD120" s="1113"/>
      <c r="BE120" s="1113"/>
      <c r="BF120" s="1113"/>
      <c r="BG120" s="1354"/>
      <c r="BH120" s="755"/>
      <c r="BI120" s="1113"/>
      <c r="BJ120" s="1113"/>
      <c r="BK120" s="1113"/>
      <c r="BL120" s="1354"/>
      <c r="BM120" s="755"/>
      <c r="BN120" s="1355"/>
      <c r="BO120" s="1124"/>
      <c r="BP120" s="1355"/>
      <c r="BQ120" s="682"/>
      <c r="BR120" s="682"/>
      <c r="BS120" s="1115"/>
      <c r="BT120" s="1115"/>
      <c r="BU120" s="1115"/>
      <c r="BV120" s="1115"/>
      <c r="BW120" s="1361"/>
      <c r="BX120" s="1137"/>
      <c r="BY120" s="1137"/>
      <c r="BZ120" s="1137"/>
      <c r="CA120" s="1137"/>
      <c r="CB120" s="679"/>
      <c r="CC120" s="1137"/>
      <c r="CD120" s="1115"/>
      <c r="CE120" s="1124"/>
      <c r="CF120" s="1115"/>
      <c r="CG120" s="1115"/>
      <c r="CH120" s="1115"/>
      <c r="CI120" s="1099">
        <f t="shared" si="544"/>
        <v>0.60986111111111119</v>
      </c>
      <c r="CJ120" s="1095" t="str">
        <f t="shared" si="545"/>
        <v>15</v>
      </c>
      <c r="CK120" s="1095" t="str">
        <f t="shared" si="546"/>
        <v>21</v>
      </c>
      <c r="CL120" s="1095" t="str">
        <f t="shared" si="547"/>
        <v>13</v>
      </c>
      <c r="CM120" s="1193" t="s">
        <v>6413</v>
      </c>
      <c r="CN120" s="633" t="str">
        <f t="shared" si="548"/>
        <v>15:21:13</v>
      </c>
      <c r="CO120" s="1095" t="str">
        <f t="shared" si="549"/>
        <v>15</v>
      </c>
      <c r="CP120" s="1095" t="str">
        <f t="shared" si="550"/>
        <v>25</v>
      </c>
      <c r="CQ120" s="1095" t="str">
        <f t="shared" si="551"/>
        <v>53</v>
      </c>
      <c r="CR120" s="1193" t="s">
        <v>6414</v>
      </c>
      <c r="CS120" s="633" t="str">
        <f t="shared" si="552"/>
        <v>15:25:53</v>
      </c>
      <c r="CT120" s="639">
        <f t="shared" si="553"/>
        <v>2.9872685185185044E-2</v>
      </c>
      <c r="CU120" s="641">
        <f t="shared" si="554"/>
        <v>3.2407407407408773E-3</v>
      </c>
      <c r="CV120" s="639">
        <f t="shared" si="555"/>
        <v>3.3113425925925921E-2</v>
      </c>
      <c r="CW120" s="636">
        <f t="shared" si="556"/>
        <v>20.922123208058892</v>
      </c>
      <c r="CX120" s="636">
        <f t="shared" si="557"/>
        <v>18.874519398811604</v>
      </c>
      <c r="CY120" s="643">
        <f t="shared" si="558"/>
        <v>16.451502342054152</v>
      </c>
      <c r="CZ120" s="644"/>
      <c r="DA120" s="645">
        <f t="shared" si="560"/>
        <v>9.2222222222222094E-2</v>
      </c>
      <c r="DB120" s="645">
        <f t="shared" si="561"/>
        <v>0.10130787037037037</v>
      </c>
      <c r="DC120" s="589"/>
      <c r="DD120" s="646">
        <f t="shared" si="563"/>
        <v>40</v>
      </c>
      <c r="DE120" s="647">
        <f t="shared" si="564"/>
        <v>2.2133333333333334</v>
      </c>
      <c r="DF120" s="647">
        <f t="shared" si="565"/>
        <v>2.4313888888888888</v>
      </c>
      <c r="DG120" s="595">
        <f t="shared" si="566"/>
        <v>115</v>
      </c>
      <c r="DH120" s="595">
        <f t="shared" si="567"/>
        <v>-30.25</v>
      </c>
      <c r="DI120" s="648">
        <f t="shared" si="568"/>
        <v>124.75</v>
      </c>
      <c r="DJ120" s="648">
        <f t="shared" si="569"/>
        <v>124.75</v>
      </c>
      <c r="DK120" s="648">
        <f t="shared" si="570"/>
        <v>124.75</v>
      </c>
      <c r="DL120" s="648">
        <f t="shared" si="571"/>
        <v>124.75</v>
      </c>
      <c r="DM120" s="648">
        <f t="shared" si="572"/>
        <v>124.75</v>
      </c>
      <c r="DN120" s="648">
        <f t="shared" si="573"/>
        <v>124.75</v>
      </c>
      <c r="DO120" s="648">
        <f t="shared" si="574"/>
        <v>124.75</v>
      </c>
      <c r="DP120" s="648">
        <f t="shared" si="575"/>
        <v>124.75</v>
      </c>
      <c r="DQ120" s="875">
        <f t="shared" si="576"/>
        <v>124.74999999999999</v>
      </c>
    </row>
    <row r="121" spans="1:121" s="345" customFormat="1">
      <c r="A121" s="628">
        <f t="shared" si="562"/>
        <v>19</v>
      </c>
      <c r="B121" s="629">
        <v>40</v>
      </c>
      <c r="C121" s="854">
        <v>384</v>
      </c>
      <c r="D121" s="1150" t="s">
        <v>6403</v>
      </c>
      <c r="E121" s="1150" t="s">
        <v>6404</v>
      </c>
      <c r="F121" s="726"/>
      <c r="G121" s="827"/>
      <c r="H121" s="827"/>
      <c r="I121" s="827"/>
      <c r="J121" s="827"/>
      <c r="K121" s="1233"/>
      <c r="L121" s="821"/>
      <c r="M121" s="821"/>
      <c r="N121" s="821"/>
      <c r="O121" s="821"/>
      <c r="P121" s="821"/>
      <c r="Q121" s="821"/>
      <c r="R121" s="634"/>
      <c r="S121" s="634"/>
      <c r="T121" s="634"/>
      <c r="U121" s="789"/>
      <c r="V121" s="789"/>
      <c r="W121" s="1099">
        <f t="shared" si="559"/>
        <v>0.52083333333333337</v>
      </c>
      <c r="X121" s="1095" t="str">
        <f t="shared" si="531"/>
        <v>13</v>
      </c>
      <c r="Y121" s="1095" t="str">
        <f t="shared" si="532"/>
        <v>55</v>
      </c>
      <c r="Z121" s="1095" t="str">
        <f t="shared" si="533"/>
        <v>30</v>
      </c>
      <c r="AA121" s="1193" t="s">
        <v>6405</v>
      </c>
      <c r="AB121" s="683" t="str">
        <f t="shared" si="534"/>
        <v>13:55:30</v>
      </c>
      <c r="AC121" s="1095" t="str">
        <f t="shared" si="535"/>
        <v>14</v>
      </c>
      <c r="AD121" s="1095" t="str">
        <f t="shared" si="536"/>
        <v>04</v>
      </c>
      <c r="AE121" s="1095" t="str">
        <f t="shared" si="537"/>
        <v>35</v>
      </c>
      <c r="AF121" s="1193" t="s">
        <v>6406</v>
      </c>
      <c r="AG121" s="683" t="str">
        <f t="shared" si="538"/>
        <v>14:04:35</v>
      </c>
      <c r="AH121" s="1097">
        <f t="shared" si="539"/>
        <v>5.9374999999999956E-2</v>
      </c>
      <c r="AI121" s="1098">
        <f t="shared" si="540"/>
        <v>6.3078703703703942E-3</v>
      </c>
      <c r="AJ121" s="1097">
        <f t="shared" si="541"/>
        <v>6.568287037037035E-2</v>
      </c>
      <c r="AK121" s="636">
        <f t="shared" si="542"/>
        <v>17.543859649122805</v>
      </c>
      <c r="AL121" s="636">
        <f t="shared" si="543"/>
        <v>15.859030837004406</v>
      </c>
      <c r="BA121" s="495"/>
      <c r="BB121" s="495"/>
      <c r="BC121" s="1113"/>
      <c r="BD121" s="1113"/>
      <c r="BE121" s="1113"/>
      <c r="BF121" s="1113"/>
      <c r="BG121" s="1354"/>
      <c r="BH121" s="755"/>
      <c r="BI121" s="1113"/>
      <c r="BJ121" s="1113"/>
      <c r="BK121" s="1113"/>
      <c r="BL121" s="1354"/>
      <c r="BM121" s="755"/>
      <c r="BN121" s="1355"/>
      <c r="BO121" s="1124"/>
      <c r="BP121" s="1355"/>
      <c r="BQ121" s="682"/>
      <c r="BR121" s="682"/>
      <c r="BS121" s="1115"/>
      <c r="BT121" s="1115"/>
      <c r="BU121" s="1115"/>
      <c r="BV121" s="1115"/>
      <c r="BW121" s="1361"/>
      <c r="BX121" s="1137"/>
      <c r="BY121" s="1137"/>
      <c r="BZ121" s="1137"/>
      <c r="CA121" s="1137"/>
      <c r="CB121" s="679"/>
      <c r="CC121" s="1137"/>
      <c r="CD121" s="1115"/>
      <c r="CE121" s="1124"/>
      <c r="CF121" s="1115"/>
      <c r="CG121" s="1115"/>
      <c r="CH121" s="1115"/>
      <c r="CI121" s="1099">
        <f t="shared" si="544"/>
        <v>0.60734953703703709</v>
      </c>
      <c r="CJ121" s="1095" t="str">
        <f t="shared" si="545"/>
        <v>15</v>
      </c>
      <c r="CK121" s="1095" t="str">
        <f t="shared" si="546"/>
        <v>20</v>
      </c>
      <c r="CL121" s="1095" t="str">
        <f t="shared" si="547"/>
        <v>40</v>
      </c>
      <c r="CM121" s="1193" t="s">
        <v>6407</v>
      </c>
      <c r="CN121" s="633" t="str">
        <f t="shared" si="548"/>
        <v>15:20:40</v>
      </c>
      <c r="CO121" s="1095" t="str">
        <f t="shared" si="549"/>
        <v>15</v>
      </c>
      <c r="CP121" s="1095" t="str">
        <f t="shared" si="550"/>
        <v>27</v>
      </c>
      <c r="CQ121" s="1095" t="str">
        <f t="shared" si="551"/>
        <v>12</v>
      </c>
      <c r="CR121" s="1193" t="s">
        <v>6408</v>
      </c>
      <c r="CS121" s="633" t="str">
        <f t="shared" si="552"/>
        <v>15:27:12</v>
      </c>
      <c r="CT121" s="639">
        <f t="shared" si="553"/>
        <v>3.2002314814814747E-2</v>
      </c>
      <c r="CU121" s="641">
        <f t="shared" si="554"/>
        <v>4.5370370370370061E-3</v>
      </c>
      <c r="CV121" s="639">
        <f t="shared" si="555"/>
        <v>3.6539351851851753E-2</v>
      </c>
      <c r="CW121" s="636">
        <f t="shared" si="556"/>
        <v>19.529837251356238</v>
      </c>
      <c r="CX121" s="636">
        <f t="shared" si="557"/>
        <v>17.104846373139054</v>
      </c>
      <c r="CY121" s="643">
        <f t="shared" si="558"/>
        <v>16.304347826086953</v>
      </c>
      <c r="CZ121" s="644"/>
      <c r="DA121" s="645">
        <f t="shared" si="560"/>
        <v>9.1377314814814703E-2</v>
      </c>
      <c r="DB121" s="645">
        <f t="shared" si="561"/>
        <v>0.1022222222222221</v>
      </c>
      <c r="DC121" s="589"/>
      <c r="DD121" s="646">
        <f t="shared" si="563"/>
        <v>40</v>
      </c>
      <c r="DE121" s="647">
        <f t="shared" si="564"/>
        <v>2.1930555555555555</v>
      </c>
      <c r="DF121" s="647">
        <f t="shared" si="565"/>
        <v>2.4533333333333336</v>
      </c>
      <c r="DG121" s="595">
        <f t="shared" si="566"/>
        <v>110</v>
      </c>
      <c r="DH121" s="595">
        <f t="shared" si="567"/>
        <v>-31.566666666666666</v>
      </c>
      <c r="DI121" s="648">
        <f t="shared" si="568"/>
        <v>118.43333333333334</v>
      </c>
      <c r="DJ121" s="648">
        <f t="shared" si="569"/>
        <v>118.43333333333334</v>
      </c>
      <c r="DK121" s="648">
        <f t="shared" si="570"/>
        <v>118.43333333333334</v>
      </c>
      <c r="DL121" s="648">
        <f t="shared" si="571"/>
        <v>118.43333333333334</v>
      </c>
      <c r="DM121" s="648">
        <f t="shared" si="572"/>
        <v>118.43333333333334</v>
      </c>
      <c r="DN121" s="648">
        <f t="shared" si="573"/>
        <v>118.43333333333334</v>
      </c>
      <c r="DO121" s="648">
        <f t="shared" si="574"/>
        <v>118.43333333333334</v>
      </c>
      <c r="DP121" s="648">
        <f t="shared" si="575"/>
        <v>118.43333333333334</v>
      </c>
      <c r="DQ121" s="875">
        <f t="shared" si="576"/>
        <v>118.43333333333332</v>
      </c>
    </row>
    <row r="122" spans="1:121" s="345" customFormat="1">
      <c r="A122" s="628">
        <f t="shared" si="562"/>
        <v>20</v>
      </c>
      <c r="B122" s="629">
        <v>40</v>
      </c>
      <c r="C122" s="854">
        <v>388</v>
      </c>
      <c r="D122" s="1150" t="s">
        <v>6399</v>
      </c>
      <c r="E122" s="1150" t="s">
        <v>891</v>
      </c>
      <c r="F122" s="726"/>
      <c r="G122" s="827"/>
      <c r="H122" s="827"/>
      <c r="I122" s="827"/>
      <c r="J122" s="827"/>
      <c r="K122" s="1233"/>
      <c r="L122" s="821"/>
      <c r="M122" s="821"/>
      <c r="N122" s="821"/>
      <c r="O122" s="821"/>
      <c r="P122" s="821"/>
      <c r="Q122" s="821"/>
      <c r="R122" s="634"/>
      <c r="S122" s="634"/>
      <c r="T122" s="634"/>
      <c r="U122" s="789"/>
      <c r="V122" s="789"/>
      <c r="W122" s="1099">
        <f t="shared" si="559"/>
        <v>0.52083333333333337</v>
      </c>
      <c r="X122" s="1095" t="str">
        <f t="shared" si="531"/>
        <v>13</v>
      </c>
      <c r="Y122" s="1095" t="str">
        <f t="shared" si="532"/>
        <v>47</v>
      </c>
      <c r="Z122" s="1095" t="str">
        <f t="shared" si="533"/>
        <v>39</v>
      </c>
      <c r="AA122" s="1193" t="s">
        <v>6400</v>
      </c>
      <c r="AB122" s="683" t="str">
        <f t="shared" si="534"/>
        <v>13:47:39</v>
      </c>
      <c r="AC122" s="1095" t="str">
        <f t="shared" si="535"/>
        <v>14</v>
      </c>
      <c r="AD122" s="1095" t="str">
        <f t="shared" si="536"/>
        <v>07</v>
      </c>
      <c r="AE122" s="1095" t="str">
        <f t="shared" si="537"/>
        <v>33</v>
      </c>
      <c r="AF122" s="1193" t="s">
        <v>6595</v>
      </c>
      <c r="AG122" s="683" t="str">
        <f t="shared" si="538"/>
        <v>14:07:33</v>
      </c>
      <c r="AH122" s="1097">
        <f t="shared" si="539"/>
        <v>5.3923611111111103E-2</v>
      </c>
      <c r="AI122" s="1098">
        <f t="shared" si="540"/>
        <v>1.3819444444444384E-2</v>
      </c>
      <c r="AJ122" s="1097">
        <f t="shared" si="541"/>
        <v>6.7743055555555487E-2</v>
      </c>
      <c r="AK122" s="636">
        <f t="shared" si="542"/>
        <v>19.317450096587255</v>
      </c>
      <c r="AL122" s="636">
        <f t="shared" si="543"/>
        <v>15.376729882111736</v>
      </c>
      <c r="BA122" s="495"/>
      <c r="BB122" s="495"/>
      <c r="BC122" s="1113"/>
      <c r="BD122" s="1113"/>
      <c r="BE122" s="1113"/>
      <c r="BF122" s="1113"/>
      <c r="BG122" s="1354"/>
      <c r="BH122" s="755"/>
      <c r="BI122" s="1113"/>
      <c r="BJ122" s="1113"/>
      <c r="BK122" s="1113"/>
      <c r="BL122" s="1354"/>
      <c r="BM122" s="755"/>
      <c r="BN122" s="1355"/>
      <c r="BO122" s="1124"/>
      <c r="BP122" s="1355"/>
      <c r="BQ122" s="682"/>
      <c r="BR122" s="682"/>
      <c r="BS122" s="1115"/>
      <c r="BT122" s="1115"/>
      <c r="BU122" s="1115"/>
      <c r="BV122" s="1115"/>
      <c r="BW122" s="1361"/>
      <c r="BX122" s="1137"/>
      <c r="BY122" s="1137"/>
      <c r="BZ122" s="1137"/>
      <c r="CA122" s="1137"/>
      <c r="CB122" s="679"/>
      <c r="CC122" s="1137"/>
      <c r="CD122" s="1115"/>
      <c r="CE122" s="1124"/>
      <c r="CF122" s="1115"/>
      <c r="CG122" s="1115"/>
      <c r="CH122" s="1115"/>
      <c r="CI122" s="1099">
        <f t="shared" si="544"/>
        <v>0.60940972222222223</v>
      </c>
      <c r="CJ122" s="1095" t="str">
        <f t="shared" si="545"/>
        <v>15</v>
      </c>
      <c r="CK122" s="1095" t="str">
        <f t="shared" si="546"/>
        <v>22</v>
      </c>
      <c r="CL122" s="1095" t="str">
        <f t="shared" si="547"/>
        <v>30</v>
      </c>
      <c r="CM122" s="1193" t="s">
        <v>6401</v>
      </c>
      <c r="CN122" s="633" t="str">
        <f t="shared" si="548"/>
        <v>15:22:30</v>
      </c>
      <c r="CO122" s="1095" t="str">
        <f t="shared" si="549"/>
        <v>15</v>
      </c>
      <c r="CP122" s="1095" t="str">
        <f t="shared" si="550"/>
        <v>34</v>
      </c>
      <c r="CQ122" s="1095" t="str">
        <f t="shared" si="551"/>
        <v>41</v>
      </c>
      <c r="CR122" s="1193" t="s">
        <v>6402</v>
      </c>
      <c r="CS122" s="633" t="str">
        <f t="shared" si="552"/>
        <v>15:34:41</v>
      </c>
      <c r="CT122" s="639">
        <f t="shared" si="553"/>
        <v>3.1215277777777772E-2</v>
      </c>
      <c r="CU122" s="641">
        <f t="shared" si="554"/>
        <v>8.4606481481481755E-3</v>
      </c>
      <c r="CV122" s="639">
        <f t="shared" si="555"/>
        <v>3.9675925925925948E-2</v>
      </c>
      <c r="CW122" s="636">
        <f t="shared" si="556"/>
        <v>20.022246941045605</v>
      </c>
      <c r="CX122" s="636">
        <f t="shared" si="557"/>
        <v>15.752625437572929</v>
      </c>
      <c r="CY122" s="643">
        <f t="shared" si="558"/>
        <v>15.51556944294796</v>
      </c>
      <c r="CZ122" s="644"/>
      <c r="DA122" s="645">
        <f t="shared" si="560"/>
        <v>8.5138888888888875E-2</v>
      </c>
      <c r="DB122" s="645">
        <f t="shared" si="561"/>
        <v>0.10741898148148143</v>
      </c>
      <c r="DC122" s="589"/>
      <c r="DD122" s="646">
        <f t="shared" si="563"/>
        <v>40</v>
      </c>
      <c r="DE122" s="647">
        <f t="shared" si="564"/>
        <v>2.043333333333333</v>
      </c>
      <c r="DF122" s="647">
        <f t="shared" si="565"/>
        <v>2.5780555555555553</v>
      </c>
      <c r="DG122" s="595">
        <f t="shared" si="566"/>
        <v>105</v>
      </c>
      <c r="DH122" s="595">
        <f t="shared" si="567"/>
        <v>-39.049999999999997</v>
      </c>
      <c r="DI122" s="648">
        <f t="shared" si="568"/>
        <v>105.95</v>
      </c>
      <c r="DJ122" s="648">
        <f t="shared" si="569"/>
        <v>105.95</v>
      </c>
      <c r="DK122" s="648">
        <f t="shared" si="570"/>
        <v>105.95</v>
      </c>
      <c r="DL122" s="648">
        <f t="shared" si="571"/>
        <v>105.95</v>
      </c>
      <c r="DM122" s="648">
        <f t="shared" si="572"/>
        <v>105.95</v>
      </c>
      <c r="DN122" s="648">
        <f t="shared" si="573"/>
        <v>105.95</v>
      </c>
      <c r="DO122" s="648">
        <f t="shared" si="574"/>
        <v>105.95</v>
      </c>
      <c r="DP122" s="648">
        <f t="shared" si="575"/>
        <v>105.95</v>
      </c>
      <c r="DQ122" s="875">
        <f t="shared" si="576"/>
        <v>105.95</v>
      </c>
    </row>
    <row r="123" spans="1:121" s="345" customFormat="1">
      <c r="A123" s="628">
        <f t="shared" si="562"/>
        <v>21</v>
      </c>
      <c r="B123" s="629">
        <v>40</v>
      </c>
      <c r="C123" s="854">
        <v>373</v>
      </c>
      <c r="D123" s="1150" t="s">
        <v>6393</v>
      </c>
      <c r="E123" s="1150" t="s">
        <v>6394</v>
      </c>
      <c r="F123" s="726"/>
      <c r="G123" s="827"/>
      <c r="H123" s="827"/>
      <c r="I123" s="827"/>
      <c r="J123" s="827"/>
      <c r="K123" s="1233"/>
      <c r="L123" s="821"/>
      <c r="M123" s="821"/>
      <c r="N123" s="821"/>
      <c r="O123" s="821"/>
      <c r="P123" s="821"/>
      <c r="Q123" s="821"/>
      <c r="R123" s="634"/>
      <c r="S123" s="634"/>
      <c r="T123" s="634"/>
      <c r="U123" s="789"/>
      <c r="V123" s="789"/>
      <c r="W123" s="1099">
        <f t="shared" si="559"/>
        <v>0.52083333333333337</v>
      </c>
      <c r="X123" s="1095" t="str">
        <f t="shared" si="531"/>
        <v>14</v>
      </c>
      <c r="Y123" s="1095" t="str">
        <f t="shared" si="532"/>
        <v>02</v>
      </c>
      <c r="Z123" s="1095" t="str">
        <f t="shared" si="533"/>
        <v>12</v>
      </c>
      <c r="AA123" s="1193" t="s">
        <v>6395</v>
      </c>
      <c r="AB123" s="683" t="str">
        <f t="shared" si="534"/>
        <v>14:02:12</v>
      </c>
      <c r="AC123" s="1095" t="str">
        <f t="shared" si="535"/>
        <v>14</v>
      </c>
      <c r="AD123" s="1095" t="str">
        <f t="shared" si="536"/>
        <v>07</v>
      </c>
      <c r="AE123" s="1095" t="str">
        <f t="shared" si="537"/>
        <v>43</v>
      </c>
      <c r="AF123" s="1193" t="s">
        <v>6396</v>
      </c>
      <c r="AG123" s="683" t="str">
        <f t="shared" si="538"/>
        <v>14:07:43</v>
      </c>
      <c r="AH123" s="1097">
        <f t="shared" si="539"/>
        <v>6.4027777777777795E-2</v>
      </c>
      <c r="AI123" s="1098">
        <f t="shared" si="540"/>
        <v>3.8310185185184142E-3</v>
      </c>
      <c r="AJ123" s="1097">
        <f t="shared" si="541"/>
        <v>6.7858796296296209E-2</v>
      </c>
      <c r="AK123" s="636">
        <f t="shared" si="542"/>
        <v>16.268980477223426</v>
      </c>
      <c r="AL123" s="636">
        <f t="shared" si="543"/>
        <v>15.350503155381203</v>
      </c>
      <c r="BA123" s="495"/>
      <c r="BB123" s="495"/>
      <c r="BC123" s="1113"/>
      <c r="BD123" s="1113"/>
      <c r="BE123" s="1113"/>
      <c r="BF123" s="1113"/>
      <c r="BG123" s="1354"/>
      <c r="BH123" s="755"/>
      <c r="BI123" s="1113"/>
      <c r="BJ123" s="1113"/>
      <c r="BK123" s="1113"/>
      <c r="BL123" s="1354"/>
      <c r="BM123" s="755"/>
      <c r="BN123" s="1355"/>
      <c r="BO123" s="1124"/>
      <c r="BP123" s="1355"/>
      <c r="BQ123" s="682"/>
      <c r="BR123" s="682"/>
      <c r="BS123" s="1115"/>
      <c r="BT123" s="1115"/>
      <c r="BU123" s="1115"/>
      <c r="BV123" s="1115"/>
      <c r="BW123" s="1361"/>
      <c r="BX123" s="1137"/>
      <c r="BY123" s="1137"/>
      <c r="BZ123" s="1137"/>
      <c r="CA123" s="1137"/>
      <c r="CB123" s="679"/>
      <c r="CC123" s="1137"/>
      <c r="CD123" s="1115"/>
      <c r="CE123" s="1124"/>
      <c r="CF123" s="1115"/>
      <c r="CG123" s="1115"/>
      <c r="CH123" s="1115"/>
      <c r="CI123" s="1099">
        <f t="shared" si="544"/>
        <v>0.60952546296296295</v>
      </c>
      <c r="CJ123" s="1095" t="str">
        <f t="shared" si="545"/>
        <v>15</v>
      </c>
      <c r="CK123" s="1095" t="str">
        <f t="shared" si="546"/>
        <v>33</v>
      </c>
      <c r="CL123" s="1095" t="str">
        <f t="shared" si="547"/>
        <v>20</v>
      </c>
      <c r="CM123" s="1193" t="s">
        <v>6397</v>
      </c>
      <c r="CN123" s="633" t="str">
        <f t="shared" si="548"/>
        <v>15:33:20</v>
      </c>
      <c r="CO123" s="1095" t="str">
        <f t="shared" si="549"/>
        <v>15</v>
      </c>
      <c r="CP123" s="1095" t="str">
        <f t="shared" si="550"/>
        <v>38</v>
      </c>
      <c r="CQ123" s="1095" t="str">
        <f t="shared" si="551"/>
        <v>21</v>
      </c>
      <c r="CR123" s="1193" t="s">
        <v>6398</v>
      </c>
      <c r="CS123" s="633" t="str">
        <f t="shared" si="552"/>
        <v>15:38:21</v>
      </c>
      <c r="CT123" s="639">
        <f t="shared" si="553"/>
        <v>3.862268518518519E-2</v>
      </c>
      <c r="CU123" s="641">
        <f t="shared" si="554"/>
        <v>3.4837962962962488E-3</v>
      </c>
      <c r="CV123" s="639">
        <f t="shared" si="555"/>
        <v>4.2106481481481439E-2</v>
      </c>
      <c r="CW123" s="636">
        <f t="shared" si="556"/>
        <v>16.182199580461493</v>
      </c>
      <c r="CX123" s="636">
        <f t="shared" si="557"/>
        <v>14.8433205057724</v>
      </c>
      <c r="CY123" s="643">
        <f t="shared" si="558"/>
        <v>15.156299336911903</v>
      </c>
      <c r="CZ123" s="644"/>
      <c r="DA123" s="645">
        <f t="shared" si="560"/>
        <v>0.10265046296296299</v>
      </c>
      <c r="DB123" s="645">
        <f t="shared" si="561"/>
        <v>0.10996527777777765</v>
      </c>
      <c r="DC123" s="589"/>
      <c r="DD123" s="646">
        <f t="shared" si="563"/>
        <v>40</v>
      </c>
      <c r="DE123" s="647">
        <f t="shared" si="564"/>
        <v>2.4636111111111112</v>
      </c>
      <c r="DF123" s="647">
        <f t="shared" si="565"/>
        <v>2.6391666666666667</v>
      </c>
      <c r="DG123" s="595">
        <f t="shared" si="566"/>
        <v>100</v>
      </c>
      <c r="DH123" s="595">
        <f t="shared" si="567"/>
        <v>-42.716666666666669</v>
      </c>
      <c r="DI123" s="648">
        <f t="shared" si="568"/>
        <v>97.283333333333331</v>
      </c>
      <c r="DJ123" s="648">
        <f t="shared" si="569"/>
        <v>97.283333333333331</v>
      </c>
      <c r="DK123" s="648">
        <f t="shared" si="570"/>
        <v>97.283333333333331</v>
      </c>
      <c r="DL123" s="648">
        <f t="shared" si="571"/>
        <v>97.283333333333331</v>
      </c>
      <c r="DM123" s="648">
        <f t="shared" si="572"/>
        <v>97.283333333333331</v>
      </c>
      <c r="DN123" s="648">
        <f t="shared" si="573"/>
        <v>97.283333333333331</v>
      </c>
      <c r="DO123" s="648">
        <f t="shared" si="574"/>
        <v>97.283333333333331</v>
      </c>
      <c r="DP123" s="648">
        <f t="shared" si="575"/>
        <v>97.283333333333331</v>
      </c>
      <c r="DQ123" s="875">
        <f t="shared" si="576"/>
        <v>97.283333333333331</v>
      </c>
    </row>
    <row r="124" spans="1:121" s="345" customFormat="1">
      <c r="A124" s="628">
        <f t="shared" si="562"/>
        <v>22</v>
      </c>
      <c r="B124" s="629">
        <v>40</v>
      </c>
      <c r="C124" s="854">
        <v>381</v>
      </c>
      <c r="D124" s="1150" t="s">
        <v>6387</v>
      </c>
      <c r="E124" s="1150" t="s">
        <v>6388</v>
      </c>
      <c r="F124" s="726"/>
      <c r="G124" s="827"/>
      <c r="H124" s="827"/>
      <c r="I124" s="827"/>
      <c r="J124" s="827"/>
      <c r="K124" s="1233"/>
      <c r="L124" s="821"/>
      <c r="M124" s="821"/>
      <c r="N124" s="821"/>
      <c r="O124" s="821"/>
      <c r="P124" s="821"/>
      <c r="Q124" s="821"/>
      <c r="R124" s="634"/>
      <c r="S124" s="634"/>
      <c r="T124" s="634"/>
      <c r="U124" s="789"/>
      <c r="V124" s="789"/>
      <c r="W124" s="1099">
        <f t="shared" si="559"/>
        <v>0.52083333333333337</v>
      </c>
      <c r="X124" s="1095" t="str">
        <f t="shared" si="531"/>
        <v>14</v>
      </c>
      <c r="Y124" s="1095" t="str">
        <f t="shared" si="532"/>
        <v>00</v>
      </c>
      <c r="Z124" s="1095" t="str">
        <f t="shared" si="533"/>
        <v>39</v>
      </c>
      <c r="AA124" s="1193" t="s">
        <v>6389</v>
      </c>
      <c r="AB124" s="683" t="str">
        <f t="shared" si="534"/>
        <v>14:00:39</v>
      </c>
      <c r="AC124" s="1095" t="str">
        <f t="shared" si="535"/>
        <v>14</v>
      </c>
      <c r="AD124" s="1095" t="str">
        <f t="shared" si="536"/>
        <v>10</v>
      </c>
      <c r="AE124" s="1095" t="str">
        <f t="shared" si="537"/>
        <v>06</v>
      </c>
      <c r="AF124" s="1193" t="s">
        <v>6390</v>
      </c>
      <c r="AG124" s="683" t="str">
        <f t="shared" si="538"/>
        <v>14:10:06</v>
      </c>
      <c r="AH124" s="1097">
        <f t="shared" si="539"/>
        <v>6.2951388888888848E-2</v>
      </c>
      <c r="AI124" s="1098">
        <f t="shared" si="540"/>
        <v>6.5625000000000266E-3</v>
      </c>
      <c r="AJ124" s="1097">
        <f t="shared" si="541"/>
        <v>6.9513888888888875E-2</v>
      </c>
      <c r="AK124" s="636">
        <f t="shared" si="542"/>
        <v>16.547159404302263</v>
      </c>
      <c r="AL124" s="636">
        <f t="shared" si="543"/>
        <v>14.985014985014987</v>
      </c>
      <c r="BA124" s="495"/>
      <c r="BB124" s="495"/>
      <c r="BC124" s="1113"/>
      <c r="BD124" s="1113"/>
      <c r="BE124" s="1113"/>
      <c r="BF124" s="1113"/>
      <c r="BG124" s="1354"/>
      <c r="BH124" s="755"/>
      <c r="BI124" s="1113"/>
      <c r="BJ124" s="1113"/>
      <c r="BK124" s="1113"/>
      <c r="BL124" s="1354"/>
      <c r="BM124" s="755"/>
      <c r="BN124" s="1355"/>
      <c r="BO124" s="1124"/>
      <c r="BP124" s="1355"/>
      <c r="BQ124" s="682"/>
      <c r="BR124" s="682"/>
      <c r="BS124" s="1115"/>
      <c r="BT124" s="1115"/>
      <c r="BU124" s="1115"/>
      <c r="BV124" s="1115"/>
      <c r="BW124" s="1361"/>
      <c r="BX124" s="1137"/>
      <c r="BY124" s="1137"/>
      <c r="BZ124" s="1137"/>
      <c r="CA124" s="1137"/>
      <c r="CB124" s="679"/>
      <c r="CC124" s="1137"/>
      <c r="CD124" s="1115"/>
      <c r="CE124" s="1124"/>
      <c r="CF124" s="1115"/>
      <c r="CG124" s="1115"/>
      <c r="CH124" s="1115"/>
      <c r="CI124" s="1099">
        <f t="shared" si="544"/>
        <v>0.61118055555555562</v>
      </c>
      <c r="CJ124" s="1095" t="str">
        <f t="shared" si="545"/>
        <v>15</v>
      </c>
      <c r="CK124" s="1095" t="str">
        <f t="shared" si="546"/>
        <v>36</v>
      </c>
      <c r="CL124" s="1095" t="str">
        <f t="shared" si="547"/>
        <v>40</v>
      </c>
      <c r="CM124" s="1193" t="s">
        <v>6391</v>
      </c>
      <c r="CN124" s="633" t="str">
        <f t="shared" si="548"/>
        <v>15:36:40</v>
      </c>
      <c r="CO124" s="1095" t="str">
        <f t="shared" si="549"/>
        <v>15</v>
      </c>
      <c r="CP124" s="1095" t="str">
        <f t="shared" si="550"/>
        <v>43</v>
      </c>
      <c r="CQ124" s="1095" t="str">
        <f t="shared" si="551"/>
        <v>39</v>
      </c>
      <c r="CR124" s="1193" t="s">
        <v>6392</v>
      </c>
      <c r="CS124" s="633" t="str">
        <f t="shared" si="552"/>
        <v>15:43:39</v>
      </c>
      <c r="CT124" s="639">
        <f t="shared" si="553"/>
        <v>3.9282407407407294E-2</v>
      </c>
      <c r="CU124" s="641">
        <f t="shared" si="554"/>
        <v>4.849537037037055E-3</v>
      </c>
      <c r="CV124" s="639">
        <f t="shared" si="555"/>
        <v>4.4131944444444349E-2</v>
      </c>
      <c r="CW124" s="636">
        <f t="shared" si="556"/>
        <v>15.910430170889805</v>
      </c>
      <c r="CX124" s="636">
        <f t="shared" si="557"/>
        <v>14.162077104642012</v>
      </c>
      <c r="CY124" s="643">
        <f t="shared" si="558"/>
        <v>14.665444546287809</v>
      </c>
      <c r="CZ124" s="644"/>
      <c r="DA124" s="645">
        <f t="shared" si="560"/>
        <v>0.10223379629629614</v>
      </c>
      <c r="DB124" s="645">
        <f t="shared" si="561"/>
        <v>0.11364583333333322</v>
      </c>
      <c r="DC124" s="589"/>
      <c r="DD124" s="646">
        <f t="shared" si="563"/>
        <v>40</v>
      </c>
      <c r="DE124" s="647">
        <f t="shared" si="564"/>
        <v>2.4536111111111114</v>
      </c>
      <c r="DF124" s="647">
        <f t="shared" si="565"/>
        <v>2.7275</v>
      </c>
      <c r="DG124" s="595">
        <f t="shared" si="566"/>
        <v>95</v>
      </c>
      <c r="DH124" s="595">
        <f t="shared" si="567"/>
        <v>-48.016666666666666</v>
      </c>
      <c r="DI124" s="648">
        <f t="shared" si="568"/>
        <v>86.983333333333334</v>
      </c>
      <c r="DJ124" s="648">
        <f t="shared" si="569"/>
        <v>86.983333333333334</v>
      </c>
      <c r="DK124" s="648">
        <f t="shared" si="570"/>
        <v>86.983333333333334</v>
      </c>
      <c r="DL124" s="648">
        <f t="shared" si="571"/>
        <v>86.983333333333334</v>
      </c>
      <c r="DM124" s="648">
        <f t="shared" si="572"/>
        <v>86.983333333333334</v>
      </c>
      <c r="DN124" s="648">
        <f t="shared" si="573"/>
        <v>86.983333333333334</v>
      </c>
      <c r="DO124" s="648">
        <f t="shared" si="574"/>
        <v>86.983333333333334</v>
      </c>
      <c r="DP124" s="648">
        <f t="shared" si="575"/>
        <v>86.983333333333334</v>
      </c>
      <c r="DQ124" s="875">
        <f t="shared" si="576"/>
        <v>86.983333333333334</v>
      </c>
    </row>
    <row r="125" spans="1:121" s="345" customFormat="1">
      <c r="A125" s="628">
        <f t="shared" si="562"/>
        <v>23</v>
      </c>
      <c r="B125" s="629">
        <v>40</v>
      </c>
      <c r="C125" s="854">
        <v>333</v>
      </c>
      <c r="D125" s="1150" t="s">
        <v>4354</v>
      </c>
      <c r="E125" s="1150"/>
      <c r="F125" s="726" t="s">
        <v>6378</v>
      </c>
      <c r="G125" s="827"/>
      <c r="H125" s="827"/>
      <c r="I125" s="827"/>
      <c r="J125" s="827"/>
      <c r="K125" s="1233"/>
      <c r="L125" s="821"/>
      <c r="M125" s="821"/>
      <c r="N125" s="821"/>
      <c r="O125" s="821"/>
      <c r="P125" s="821"/>
      <c r="Q125" s="821"/>
      <c r="R125" s="634"/>
      <c r="S125" s="634"/>
      <c r="T125" s="634"/>
      <c r="U125" s="789"/>
      <c r="V125" s="789"/>
      <c r="W125" s="1099">
        <f t="shared" si="559"/>
        <v>0.52083333333333337</v>
      </c>
      <c r="X125" s="1095" t="str">
        <f t="shared" si="531"/>
        <v>14</v>
      </c>
      <c r="Y125" s="1095" t="str">
        <f t="shared" si="532"/>
        <v>09</v>
      </c>
      <c r="Z125" s="1095" t="str">
        <f t="shared" si="533"/>
        <v>37</v>
      </c>
      <c r="AA125" s="1193" t="s">
        <v>6379</v>
      </c>
      <c r="AB125" s="683" t="str">
        <f t="shared" si="534"/>
        <v>14:09:37</v>
      </c>
      <c r="AC125" s="1095" t="str">
        <f t="shared" si="535"/>
        <v>14</v>
      </c>
      <c r="AD125" s="1095" t="str">
        <f t="shared" si="536"/>
        <v>15</v>
      </c>
      <c r="AE125" s="1095" t="str">
        <f t="shared" si="537"/>
        <v>35</v>
      </c>
      <c r="AF125" s="1193" t="s">
        <v>6380</v>
      </c>
      <c r="AG125" s="683" t="str">
        <f t="shared" si="538"/>
        <v>14:15:35</v>
      </c>
      <c r="AH125" s="1097">
        <f t="shared" si="539"/>
        <v>6.9178240740740637E-2</v>
      </c>
      <c r="AI125" s="1098">
        <f t="shared" si="540"/>
        <v>4.1435185185185741E-3</v>
      </c>
      <c r="AJ125" s="1097">
        <f t="shared" si="541"/>
        <v>7.3321759259259212E-2</v>
      </c>
      <c r="AK125" s="636">
        <f t="shared" si="542"/>
        <v>15.057721264848587</v>
      </c>
      <c r="AL125" s="636">
        <f t="shared" si="543"/>
        <v>14.206787687450671</v>
      </c>
      <c r="BA125" s="495"/>
      <c r="BB125" s="495"/>
      <c r="BC125" s="1113"/>
      <c r="BD125" s="1113"/>
      <c r="BE125" s="1113"/>
      <c r="BF125" s="1113"/>
      <c r="BG125" s="1354"/>
      <c r="BH125" s="755"/>
      <c r="BI125" s="1113"/>
      <c r="BJ125" s="1113"/>
      <c r="BK125" s="1113"/>
      <c r="BL125" s="1354"/>
      <c r="BM125" s="755"/>
      <c r="BN125" s="1355"/>
      <c r="BO125" s="1124"/>
      <c r="BP125" s="1355"/>
      <c r="BQ125" s="682"/>
      <c r="BR125" s="682"/>
      <c r="BS125" s="1115"/>
      <c r="BT125" s="1115"/>
      <c r="BU125" s="1115"/>
      <c r="BV125" s="1115"/>
      <c r="BW125" s="1361"/>
      <c r="BX125" s="1137"/>
      <c r="BY125" s="1137"/>
      <c r="BZ125" s="1137"/>
      <c r="CA125" s="1137"/>
      <c r="CB125" s="679"/>
      <c r="CC125" s="1137"/>
      <c r="CD125" s="1115"/>
      <c r="CE125" s="1124"/>
      <c r="CF125" s="1115"/>
      <c r="CG125" s="1115"/>
      <c r="CH125" s="1115"/>
      <c r="CI125" s="1099">
        <f t="shared" si="544"/>
        <v>0.61498842592592595</v>
      </c>
      <c r="CJ125" s="1095" t="str">
        <f t="shared" si="545"/>
        <v>15</v>
      </c>
      <c r="CK125" s="1095" t="str">
        <f t="shared" si="546"/>
        <v>34</v>
      </c>
      <c r="CL125" s="1095" t="str">
        <f t="shared" si="547"/>
        <v>42</v>
      </c>
      <c r="CM125" s="1193" t="s">
        <v>6381</v>
      </c>
      <c r="CN125" s="633" t="str">
        <f t="shared" si="548"/>
        <v>15:34:42</v>
      </c>
      <c r="CO125" s="1095" t="str">
        <f t="shared" si="549"/>
        <v>15</v>
      </c>
      <c r="CP125" s="1095" t="str">
        <f t="shared" si="550"/>
        <v>44</v>
      </c>
      <c r="CQ125" s="1095" t="str">
        <f t="shared" si="551"/>
        <v>42</v>
      </c>
      <c r="CR125" s="1193" t="s">
        <v>6382</v>
      </c>
      <c r="CS125" s="633" t="str">
        <f t="shared" si="552"/>
        <v>15:44:42</v>
      </c>
      <c r="CT125" s="639">
        <f t="shared" si="553"/>
        <v>3.4108796296296262E-2</v>
      </c>
      <c r="CU125" s="641">
        <f t="shared" si="554"/>
        <v>6.9444444444444198E-3</v>
      </c>
      <c r="CV125" s="639">
        <f t="shared" si="555"/>
        <v>4.1053240740740682E-2</v>
      </c>
      <c r="CW125" s="636">
        <f t="shared" si="556"/>
        <v>18.323719036308113</v>
      </c>
      <c r="CX125" s="636">
        <f t="shared" si="557"/>
        <v>15.224133070200171</v>
      </c>
      <c r="CY125" s="643">
        <f t="shared" si="558"/>
        <v>14.571948998178506</v>
      </c>
      <c r="CZ125" s="644"/>
      <c r="DA125" s="645">
        <f t="shared" si="560"/>
        <v>0.1032870370370369</v>
      </c>
      <c r="DB125" s="645">
        <f t="shared" si="561"/>
        <v>0.11437499999999989</v>
      </c>
      <c r="DC125" s="589"/>
      <c r="DD125" s="646">
        <f t="shared" si="563"/>
        <v>40</v>
      </c>
      <c r="DE125" s="647">
        <f t="shared" si="564"/>
        <v>2.4788888888888891</v>
      </c>
      <c r="DF125" s="647">
        <f t="shared" si="565"/>
        <v>2.7450000000000001</v>
      </c>
      <c r="DG125" s="595">
        <f t="shared" si="566"/>
        <v>90</v>
      </c>
      <c r="DH125" s="595">
        <f t="shared" si="567"/>
        <v>-49.06666666666667</v>
      </c>
      <c r="DI125" s="648">
        <f t="shared" si="568"/>
        <v>80.933333333333337</v>
      </c>
      <c r="DJ125" s="648">
        <f t="shared" si="569"/>
        <v>80.933333333333337</v>
      </c>
      <c r="DK125" s="648">
        <f t="shared" si="570"/>
        <v>80.933333333333337</v>
      </c>
      <c r="DL125" s="648">
        <f t="shared" si="571"/>
        <v>80.933333333333337</v>
      </c>
      <c r="DM125" s="648">
        <f t="shared" si="572"/>
        <v>80.933333333333337</v>
      </c>
      <c r="DN125" s="648">
        <f t="shared" si="573"/>
        <v>80.933333333333337</v>
      </c>
      <c r="DO125" s="648">
        <f t="shared" si="574"/>
        <v>80.933333333333337</v>
      </c>
      <c r="DP125" s="648">
        <f t="shared" si="575"/>
        <v>80.933333333333337</v>
      </c>
      <c r="DQ125" s="875">
        <f t="shared" si="576"/>
        <v>80.933333333333337</v>
      </c>
    </row>
    <row r="126" spans="1:121" s="345" customFormat="1">
      <c r="A126" s="628">
        <f t="shared" si="562"/>
        <v>24</v>
      </c>
      <c r="B126" s="629">
        <v>40</v>
      </c>
      <c r="C126" s="854">
        <v>341</v>
      </c>
      <c r="D126" s="1150" t="s">
        <v>4375</v>
      </c>
      <c r="E126" s="1150" t="s">
        <v>3329</v>
      </c>
      <c r="F126" s="726"/>
      <c r="G126" s="827"/>
      <c r="H126" s="827"/>
      <c r="I126" s="827"/>
      <c r="J126" s="827"/>
      <c r="K126" s="1233"/>
      <c r="L126" s="821"/>
      <c r="M126" s="821"/>
      <c r="N126" s="821"/>
      <c r="O126" s="821"/>
      <c r="P126" s="821"/>
      <c r="Q126" s="821"/>
      <c r="R126" s="634"/>
      <c r="S126" s="634"/>
      <c r="T126" s="634"/>
      <c r="U126" s="789"/>
      <c r="V126" s="789"/>
      <c r="W126" s="1099">
        <f t="shared" si="559"/>
        <v>0.52083333333333337</v>
      </c>
      <c r="X126" s="1095" t="str">
        <f t="shared" si="531"/>
        <v>13</v>
      </c>
      <c r="Y126" s="1095" t="str">
        <f t="shared" si="532"/>
        <v>58</v>
      </c>
      <c r="Z126" s="1095" t="str">
        <f t="shared" si="533"/>
        <v>50</v>
      </c>
      <c r="AA126" s="1193" t="s">
        <v>6383</v>
      </c>
      <c r="AB126" s="683" t="str">
        <f t="shared" si="534"/>
        <v>13:58:50</v>
      </c>
      <c r="AC126" s="1095" t="str">
        <f t="shared" si="535"/>
        <v>14</v>
      </c>
      <c r="AD126" s="1095" t="str">
        <f t="shared" si="536"/>
        <v>12</v>
      </c>
      <c r="AE126" s="1095" t="str">
        <f t="shared" si="537"/>
        <v>17</v>
      </c>
      <c r="AF126" s="1193" t="s">
        <v>6384</v>
      </c>
      <c r="AG126" s="683" t="str">
        <f t="shared" si="538"/>
        <v>14:12:17</v>
      </c>
      <c r="AH126" s="1097">
        <f t="shared" si="539"/>
        <v>6.1689814814814836E-2</v>
      </c>
      <c r="AI126" s="1098">
        <f t="shared" si="540"/>
        <v>9.3402777777776835E-3</v>
      </c>
      <c r="AJ126" s="1097">
        <f t="shared" si="541"/>
        <v>7.103009259259252E-2</v>
      </c>
      <c r="AK126" s="636">
        <f t="shared" si="542"/>
        <v>16.885553470919323</v>
      </c>
      <c r="AL126" s="636">
        <f t="shared" si="543"/>
        <v>14.665145836728042</v>
      </c>
      <c r="BA126" s="495"/>
      <c r="BB126" s="495"/>
      <c r="BC126" s="1113"/>
      <c r="BD126" s="1113"/>
      <c r="BE126" s="1113"/>
      <c r="BF126" s="1113"/>
      <c r="BG126" s="1354"/>
      <c r="BH126" s="755"/>
      <c r="BI126" s="1113"/>
      <c r="BJ126" s="1113"/>
      <c r="BK126" s="1113"/>
      <c r="BL126" s="1354"/>
      <c r="BM126" s="755"/>
      <c r="BN126" s="1355"/>
      <c r="BO126" s="1124"/>
      <c r="BP126" s="1355"/>
      <c r="BQ126" s="682"/>
      <c r="BR126" s="682"/>
      <c r="BS126" s="1115"/>
      <c r="BT126" s="1115"/>
      <c r="BU126" s="1115"/>
      <c r="BV126" s="1115"/>
      <c r="BW126" s="1361"/>
      <c r="BX126" s="1137"/>
      <c r="BY126" s="1137"/>
      <c r="BZ126" s="1137"/>
      <c r="CA126" s="1137"/>
      <c r="CB126" s="679"/>
      <c r="CC126" s="1137"/>
      <c r="CD126" s="1115"/>
      <c r="CE126" s="1124"/>
      <c r="CF126" s="1115"/>
      <c r="CG126" s="1115"/>
      <c r="CH126" s="1115"/>
      <c r="CI126" s="1099">
        <f t="shared" si="544"/>
        <v>0.61269675925925926</v>
      </c>
      <c r="CJ126" s="1095" t="str">
        <f t="shared" si="545"/>
        <v>15</v>
      </c>
      <c r="CK126" s="1095" t="str">
        <f t="shared" si="546"/>
        <v>38</v>
      </c>
      <c r="CL126" s="1095" t="str">
        <f t="shared" si="547"/>
        <v>10</v>
      </c>
      <c r="CM126" s="1193" t="s">
        <v>6385</v>
      </c>
      <c r="CN126" s="633" t="str">
        <f t="shared" si="548"/>
        <v>15:38:10</v>
      </c>
      <c r="CO126" s="1095" t="str">
        <f t="shared" si="549"/>
        <v>15</v>
      </c>
      <c r="CP126" s="1095" t="str">
        <f t="shared" si="550"/>
        <v>44</v>
      </c>
      <c r="CQ126" s="1095" t="str">
        <f t="shared" si="551"/>
        <v>50</v>
      </c>
      <c r="CR126" s="1193" t="s">
        <v>6386</v>
      </c>
      <c r="CS126" s="633" t="str">
        <f t="shared" si="552"/>
        <v>15:44:50</v>
      </c>
      <c r="CT126" s="639">
        <f t="shared" si="553"/>
        <v>3.8807870370370368E-2</v>
      </c>
      <c r="CU126" s="641">
        <f t="shared" si="554"/>
        <v>4.6296296296296502E-3</v>
      </c>
      <c r="CV126" s="639">
        <f t="shared" si="555"/>
        <v>4.3437500000000018E-2</v>
      </c>
      <c r="CW126" s="636">
        <f t="shared" si="556"/>
        <v>16.104980614375187</v>
      </c>
      <c r="CX126" s="636">
        <f t="shared" si="557"/>
        <v>14.388489208633091</v>
      </c>
      <c r="CY126" s="643">
        <f t="shared" si="558"/>
        <v>14.560161779575328</v>
      </c>
      <c r="CZ126" s="644"/>
      <c r="DA126" s="645">
        <f t="shared" si="560"/>
        <v>0.1004976851851852</v>
      </c>
      <c r="DB126" s="645">
        <f t="shared" si="561"/>
        <v>0.11446759259259254</v>
      </c>
      <c r="DC126" s="589"/>
      <c r="DD126" s="646">
        <f t="shared" si="563"/>
        <v>40</v>
      </c>
      <c r="DE126" s="647">
        <f t="shared" si="564"/>
        <v>2.4119444444444444</v>
      </c>
      <c r="DF126" s="647">
        <f t="shared" si="565"/>
        <v>2.7472222222222222</v>
      </c>
      <c r="DG126" s="595">
        <f t="shared" si="566"/>
        <v>85</v>
      </c>
      <c r="DH126" s="595">
        <f t="shared" si="567"/>
        <v>-49.2</v>
      </c>
      <c r="DI126" s="648">
        <f t="shared" si="568"/>
        <v>75.8</v>
      </c>
      <c r="DJ126" s="648">
        <f t="shared" si="569"/>
        <v>75.8</v>
      </c>
      <c r="DK126" s="648">
        <f t="shared" si="570"/>
        <v>75.8</v>
      </c>
      <c r="DL126" s="648">
        <f t="shared" si="571"/>
        <v>75.8</v>
      </c>
      <c r="DM126" s="648">
        <f t="shared" si="572"/>
        <v>75.8</v>
      </c>
      <c r="DN126" s="648">
        <f t="shared" si="573"/>
        <v>75.8</v>
      </c>
      <c r="DO126" s="648">
        <f t="shared" si="574"/>
        <v>75.8</v>
      </c>
      <c r="DP126" s="648">
        <f t="shared" si="575"/>
        <v>75.8</v>
      </c>
      <c r="DQ126" s="875">
        <f t="shared" si="576"/>
        <v>75.8</v>
      </c>
    </row>
    <row r="127" spans="1:121" s="345" customFormat="1">
      <c r="A127" s="628">
        <f t="shared" si="562"/>
        <v>25</v>
      </c>
      <c r="B127" s="629">
        <v>40</v>
      </c>
      <c r="C127" s="854">
        <v>318</v>
      </c>
      <c r="D127" s="1150" t="s">
        <v>6372</v>
      </c>
      <c r="E127" s="1150" t="s">
        <v>6373</v>
      </c>
      <c r="F127" s="726"/>
      <c r="G127" s="827"/>
      <c r="H127" s="827"/>
      <c r="I127" s="827"/>
      <c r="J127" s="827"/>
      <c r="K127" s="1233"/>
      <c r="L127" s="821"/>
      <c r="M127" s="821"/>
      <c r="N127" s="821"/>
      <c r="O127" s="821"/>
      <c r="P127" s="821"/>
      <c r="Q127" s="821"/>
      <c r="R127" s="634"/>
      <c r="S127" s="634"/>
      <c r="T127" s="634"/>
      <c r="U127" s="789"/>
      <c r="V127" s="789"/>
      <c r="W127" s="1099">
        <f t="shared" si="559"/>
        <v>0.52083333333333337</v>
      </c>
      <c r="X127" s="1095" t="str">
        <f t="shared" si="531"/>
        <v>13</v>
      </c>
      <c r="Y127" s="1095" t="str">
        <f t="shared" si="532"/>
        <v>59</v>
      </c>
      <c r="Z127" s="1095" t="str">
        <f t="shared" si="533"/>
        <v>41</v>
      </c>
      <c r="AA127" s="1193" t="s">
        <v>6374</v>
      </c>
      <c r="AB127" s="683" t="str">
        <f t="shared" si="534"/>
        <v>13:59:41</v>
      </c>
      <c r="AC127" s="1095" t="str">
        <f t="shared" si="535"/>
        <v>14</v>
      </c>
      <c r="AD127" s="1095" t="str">
        <f t="shared" si="536"/>
        <v>12</v>
      </c>
      <c r="AE127" s="1095" t="str">
        <f t="shared" si="537"/>
        <v>23</v>
      </c>
      <c r="AF127" s="1193" t="s">
        <v>6375</v>
      </c>
      <c r="AG127" s="683" t="str">
        <f t="shared" si="538"/>
        <v>14:12:23</v>
      </c>
      <c r="AH127" s="1097">
        <f t="shared" si="539"/>
        <v>6.2280092592592595E-2</v>
      </c>
      <c r="AI127" s="1098">
        <f t="shared" si="540"/>
        <v>8.8194444444443798E-3</v>
      </c>
      <c r="AJ127" s="1097">
        <f t="shared" si="541"/>
        <v>7.1099537037036975E-2</v>
      </c>
      <c r="AK127" s="636">
        <f t="shared" si="542"/>
        <v>16.725515703400855</v>
      </c>
      <c r="AL127" s="636">
        <f t="shared" si="543"/>
        <v>14.650822073905257</v>
      </c>
      <c r="BA127" s="495"/>
      <c r="BB127" s="495"/>
      <c r="BC127" s="1113"/>
      <c r="BD127" s="1113"/>
      <c r="BE127" s="1113"/>
      <c r="BF127" s="1113"/>
      <c r="BG127" s="1354"/>
      <c r="BH127" s="755"/>
      <c r="BI127" s="1113"/>
      <c r="BJ127" s="1113"/>
      <c r="BK127" s="1113"/>
      <c r="BL127" s="1354"/>
      <c r="BM127" s="755"/>
      <c r="BN127" s="1355"/>
      <c r="BO127" s="1124"/>
      <c r="BP127" s="1355"/>
      <c r="BQ127" s="682"/>
      <c r="BR127" s="682"/>
      <c r="BS127" s="1115"/>
      <c r="BT127" s="1115"/>
      <c r="BU127" s="1115"/>
      <c r="BV127" s="1115"/>
      <c r="BW127" s="1361"/>
      <c r="BX127" s="1137"/>
      <c r="BY127" s="1137"/>
      <c r="BZ127" s="1137"/>
      <c r="CA127" s="1137"/>
      <c r="CB127" s="679"/>
      <c r="CC127" s="1137"/>
      <c r="CD127" s="1115"/>
      <c r="CE127" s="1124"/>
      <c r="CF127" s="1115"/>
      <c r="CG127" s="1115"/>
      <c r="CH127" s="1115"/>
      <c r="CI127" s="1099">
        <f t="shared" si="544"/>
        <v>0.61276620370370372</v>
      </c>
      <c r="CJ127" s="1095" t="str">
        <f t="shared" si="545"/>
        <v>15</v>
      </c>
      <c r="CK127" s="1095" t="str">
        <f t="shared" si="546"/>
        <v>38</v>
      </c>
      <c r="CL127" s="1095" t="str">
        <f t="shared" si="547"/>
        <v>12</v>
      </c>
      <c r="CM127" s="1193" t="s">
        <v>6376</v>
      </c>
      <c r="CN127" s="633" t="str">
        <f t="shared" si="548"/>
        <v>15:38:12</v>
      </c>
      <c r="CO127" s="1095" t="str">
        <f t="shared" si="549"/>
        <v>15</v>
      </c>
      <c r="CP127" s="1095" t="str">
        <f t="shared" si="550"/>
        <v>44</v>
      </c>
      <c r="CQ127" s="1095" t="str">
        <f t="shared" si="551"/>
        <v>56</v>
      </c>
      <c r="CR127" s="1193" t="s">
        <v>6377</v>
      </c>
      <c r="CS127" s="633" t="str">
        <f t="shared" si="552"/>
        <v>15:44:56</v>
      </c>
      <c r="CT127" s="639">
        <f t="shared" si="553"/>
        <v>3.8761574074074101E-2</v>
      </c>
      <c r="CU127" s="641">
        <f t="shared" si="554"/>
        <v>4.6759259259259167E-3</v>
      </c>
      <c r="CV127" s="639">
        <f t="shared" si="555"/>
        <v>4.3437500000000018E-2</v>
      </c>
      <c r="CW127" s="636">
        <f t="shared" si="556"/>
        <v>16.124216183935502</v>
      </c>
      <c r="CX127" s="636">
        <f t="shared" si="557"/>
        <v>14.388489208633091</v>
      </c>
      <c r="CY127" s="643">
        <f t="shared" si="558"/>
        <v>14.551333872271623</v>
      </c>
      <c r="CZ127" s="644"/>
      <c r="DA127" s="645">
        <f t="shared" si="560"/>
        <v>0.1010416666666667</v>
      </c>
      <c r="DB127" s="645">
        <f t="shared" si="561"/>
        <v>0.11453703703703699</v>
      </c>
      <c r="DC127" s="589"/>
      <c r="DD127" s="646">
        <f t="shared" si="563"/>
        <v>40</v>
      </c>
      <c r="DE127" s="647">
        <f t="shared" si="564"/>
        <v>2.4249999999999998</v>
      </c>
      <c r="DF127" s="647">
        <f t="shared" si="565"/>
        <v>2.7488888888888892</v>
      </c>
      <c r="DG127" s="595">
        <f t="shared" si="566"/>
        <v>80</v>
      </c>
      <c r="DH127" s="595">
        <f t="shared" si="567"/>
        <v>-49.3</v>
      </c>
      <c r="DI127" s="648">
        <f t="shared" si="568"/>
        <v>70.7</v>
      </c>
      <c r="DJ127" s="648">
        <f t="shared" si="569"/>
        <v>70.7</v>
      </c>
      <c r="DK127" s="648">
        <f t="shared" si="570"/>
        <v>70.7</v>
      </c>
      <c r="DL127" s="648">
        <f t="shared" si="571"/>
        <v>70.7</v>
      </c>
      <c r="DM127" s="648">
        <f t="shared" si="572"/>
        <v>70.7</v>
      </c>
      <c r="DN127" s="648">
        <f t="shared" si="573"/>
        <v>70.7</v>
      </c>
      <c r="DO127" s="648">
        <f t="shared" si="574"/>
        <v>70.7</v>
      </c>
      <c r="DP127" s="648">
        <f t="shared" si="575"/>
        <v>70.7</v>
      </c>
      <c r="DQ127" s="875">
        <f t="shared" si="576"/>
        <v>70.7</v>
      </c>
    </row>
    <row r="128" spans="1:121" s="345" customFormat="1">
      <c r="A128" s="628">
        <f t="shared" si="562"/>
        <v>26</v>
      </c>
      <c r="B128" s="629">
        <v>40</v>
      </c>
      <c r="C128" s="854">
        <v>303</v>
      </c>
      <c r="D128" s="1150" t="s">
        <v>5086</v>
      </c>
      <c r="E128" s="1150" t="s">
        <v>5087</v>
      </c>
      <c r="F128" s="726"/>
      <c r="G128" s="827"/>
      <c r="H128" s="827"/>
      <c r="I128" s="827"/>
      <c r="J128" s="827"/>
      <c r="K128" s="1233"/>
      <c r="L128" s="821"/>
      <c r="M128" s="821"/>
      <c r="N128" s="821"/>
      <c r="O128" s="821"/>
      <c r="P128" s="821"/>
      <c r="Q128" s="821"/>
      <c r="R128" s="634"/>
      <c r="S128" s="634"/>
      <c r="T128" s="634"/>
      <c r="U128" s="789"/>
      <c r="V128" s="789"/>
      <c r="W128" s="1099">
        <f t="shared" si="559"/>
        <v>0.52083333333333337</v>
      </c>
      <c r="X128" s="1095" t="str">
        <f t="shared" si="531"/>
        <v>14</v>
      </c>
      <c r="Y128" s="1095" t="str">
        <f t="shared" si="532"/>
        <v>01</v>
      </c>
      <c r="Z128" s="1095" t="str">
        <f t="shared" si="533"/>
        <v>19</v>
      </c>
      <c r="AA128" s="1193" t="s">
        <v>6368</v>
      </c>
      <c r="AB128" s="683" t="str">
        <f t="shared" si="534"/>
        <v>14:01:19</v>
      </c>
      <c r="AC128" s="1095" t="str">
        <f t="shared" si="535"/>
        <v>14</v>
      </c>
      <c r="AD128" s="1095" t="str">
        <f t="shared" si="536"/>
        <v>10</v>
      </c>
      <c r="AE128" s="1095" t="str">
        <f t="shared" si="537"/>
        <v>37</v>
      </c>
      <c r="AF128" s="1193" t="s">
        <v>6369</v>
      </c>
      <c r="AG128" s="683" t="str">
        <f t="shared" si="538"/>
        <v>14:10:37</v>
      </c>
      <c r="AH128" s="1097">
        <f t="shared" si="539"/>
        <v>6.3414351851851847E-2</v>
      </c>
      <c r="AI128" s="1098">
        <f t="shared" si="540"/>
        <v>6.4583333333333437E-3</v>
      </c>
      <c r="AJ128" s="1097">
        <f t="shared" si="541"/>
        <v>6.987268518518519E-2</v>
      </c>
      <c r="AK128" s="636">
        <f t="shared" si="542"/>
        <v>16.426355174301882</v>
      </c>
      <c r="AL128" s="636">
        <f t="shared" si="543"/>
        <v>14.908066920655957</v>
      </c>
      <c r="BA128" s="495"/>
      <c r="BB128" s="495"/>
      <c r="BC128" s="1113"/>
      <c r="BD128" s="1113"/>
      <c r="BE128" s="1113"/>
      <c r="BF128" s="1113"/>
      <c r="BG128" s="1354"/>
      <c r="BH128" s="755"/>
      <c r="BI128" s="1113"/>
      <c r="BJ128" s="1113"/>
      <c r="BK128" s="1113"/>
      <c r="BL128" s="1354"/>
      <c r="BM128" s="755"/>
      <c r="BN128" s="1355"/>
      <c r="BO128" s="1124"/>
      <c r="BP128" s="1355"/>
      <c r="BQ128" s="682"/>
      <c r="BR128" s="682"/>
      <c r="BS128" s="1115"/>
      <c r="BT128" s="1115"/>
      <c r="BU128" s="1115"/>
      <c r="BV128" s="1115"/>
      <c r="BW128" s="1361"/>
      <c r="BX128" s="1137"/>
      <c r="BY128" s="1137"/>
      <c r="BZ128" s="1137"/>
      <c r="CA128" s="1137"/>
      <c r="CB128" s="679"/>
      <c r="CC128" s="1137"/>
      <c r="CD128" s="1115"/>
      <c r="CE128" s="1124"/>
      <c r="CF128" s="1115"/>
      <c r="CG128" s="1115"/>
      <c r="CH128" s="1115"/>
      <c r="CI128" s="1099">
        <f t="shared" si="544"/>
        <v>0.61153935185185193</v>
      </c>
      <c r="CJ128" s="1095" t="str">
        <f t="shared" si="545"/>
        <v>15</v>
      </c>
      <c r="CK128" s="1095" t="str">
        <f t="shared" si="546"/>
        <v>39</v>
      </c>
      <c r="CL128" s="1095" t="str">
        <f t="shared" si="547"/>
        <v>40</v>
      </c>
      <c r="CM128" s="1193" t="s">
        <v>6370</v>
      </c>
      <c r="CN128" s="633" t="str">
        <f t="shared" si="548"/>
        <v>15:39:40</v>
      </c>
      <c r="CO128" s="1095" t="str">
        <f t="shared" si="549"/>
        <v>15</v>
      </c>
      <c r="CP128" s="1095" t="str">
        <f t="shared" si="550"/>
        <v>49</v>
      </c>
      <c r="CQ128" s="1095" t="str">
        <f t="shared" si="551"/>
        <v>08</v>
      </c>
      <c r="CR128" s="1193" t="s">
        <v>6371</v>
      </c>
      <c r="CS128" s="633" t="str">
        <f t="shared" si="552"/>
        <v>15:49:08</v>
      </c>
      <c r="CT128" s="639">
        <f t="shared" si="553"/>
        <v>4.1006944444444415E-2</v>
      </c>
      <c r="CU128" s="641">
        <f t="shared" si="554"/>
        <v>6.5740740740740655E-3</v>
      </c>
      <c r="CV128" s="639">
        <f t="shared" si="555"/>
        <v>4.7581018518518481E-2</v>
      </c>
      <c r="CW128" s="636">
        <f t="shared" si="556"/>
        <v>15.241320914479255</v>
      </c>
      <c r="CX128" s="636">
        <f t="shared" si="557"/>
        <v>13.135490148382388</v>
      </c>
      <c r="CY128" s="643">
        <f t="shared" si="558"/>
        <v>14.189988175009855</v>
      </c>
      <c r="CZ128" s="644"/>
      <c r="DA128" s="645">
        <f t="shared" si="560"/>
        <v>0.10442129629629626</v>
      </c>
      <c r="DB128" s="645">
        <f t="shared" si="561"/>
        <v>0.11745370370370367</v>
      </c>
      <c r="DC128" s="589"/>
      <c r="DD128" s="646">
        <f t="shared" si="563"/>
        <v>40</v>
      </c>
      <c r="DE128" s="647">
        <f t="shared" si="564"/>
        <v>2.5061111111111112</v>
      </c>
      <c r="DF128" s="647">
        <f t="shared" si="565"/>
        <v>2.8188888888888886</v>
      </c>
      <c r="DG128" s="595">
        <f t="shared" si="566"/>
        <v>75</v>
      </c>
      <c r="DH128" s="595">
        <f t="shared" si="567"/>
        <v>-53.5</v>
      </c>
      <c r="DI128" s="648">
        <f t="shared" si="568"/>
        <v>61.5</v>
      </c>
      <c r="DJ128" s="648">
        <f t="shared" si="569"/>
        <v>61.5</v>
      </c>
      <c r="DK128" s="648">
        <f t="shared" si="570"/>
        <v>61.5</v>
      </c>
      <c r="DL128" s="648">
        <f t="shared" si="571"/>
        <v>61.5</v>
      </c>
      <c r="DM128" s="648">
        <f t="shared" si="572"/>
        <v>61.5</v>
      </c>
      <c r="DN128" s="648">
        <f t="shared" si="573"/>
        <v>61.5</v>
      </c>
      <c r="DO128" s="648">
        <f t="shared" si="574"/>
        <v>61.5</v>
      </c>
      <c r="DP128" s="648">
        <f t="shared" si="575"/>
        <v>61.5</v>
      </c>
      <c r="DQ128" s="875">
        <f t="shared" si="576"/>
        <v>61.5</v>
      </c>
    </row>
    <row r="129" spans="1:121" s="345" customFormat="1">
      <c r="A129" s="628">
        <f t="shared" si="562"/>
        <v>27</v>
      </c>
      <c r="B129" s="629">
        <v>40</v>
      </c>
      <c r="C129" s="854">
        <v>315</v>
      </c>
      <c r="D129" s="1150" t="s">
        <v>6357</v>
      </c>
      <c r="E129" s="1150" t="s">
        <v>6358</v>
      </c>
      <c r="F129" s="726"/>
      <c r="G129" s="827"/>
      <c r="H129" s="827"/>
      <c r="I129" s="827"/>
      <c r="J129" s="827"/>
      <c r="K129" s="1233"/>
      <c r="L129" s="821"/>
      <c r="M129" s="821"/>
      <c r="N129" s="821"/>
      <c r="O129" s="821"/>
      <c r="P129" s="821"/>
      <c r="Q129" s="821"/>
      <c r="R129" s="634"/>
      <c r="S129" s="634"/>
      <c r="T129" s="634"/>
      <c r="U129" s="789"/>
      <c r="V129" s="789"/>
      <c r="W129" s="1099">
        <f t="shared" si="559"/>
        <v>0.52083333333333337</v>
      </c>
      <c r="X129" s="1095" t="str">
        <f t="shared" si="531"/>
        <v>14</v>
      </c>
      <c r="Y129" s="1095" t="str">
        <f t="shared" si="532"/>
        <v>08</v>
      </c>
      <c r="Z129" s="1095" t="str">
        <f t="shared" si="533"/>
        <v>29</v>
      </c>
      <c r="AA129" s="1193" t="s">
        <v>6359</v>
      </c>
      <c r="AB129" s="683" t="str">
        <f t="shared" si="534"/>
        <v>14:08:29</v>
      </c>
      <c r="AC129" s="1095" t="str">
        <f t="shared" si="535"/>
        <v>14</v>
      </c>
      <c r="AD129" s="1095" t="str">
        <f t="shared" si="536"/>
        <v>26</v>
      </c>
      <c r="AE129" s="1095" t="str">
        <f t="shared" si="537"/>
        <v>02</v>
      </c>
      <c r="AF129" s="1193" t="s">
        <v>6360</v>
      </c>
      <c r="AG129" s="683" t="str">
        <f t="shared" si="538"/>
        <v>14:26:02</v>
      </c>
      <c r="AH129" s="1097">
        <f t="shared" si="539"/>
        <v>6.8391203703703662E-2</v>
      </c>
      <c r="AI129" s="1098">
        <f t="shared" si="540"/>
        <v>1.2187500000000018E-2</v>
      </c>
      <c r="AJ129" s="1097">
        <f t="shared" si="541"/>
        <v>8.057870370370368E-2</v>
      </c>
      <c r="AK129" s="636">
        <f t="shared" si="542"/>
        <v>15.23100355390083</v>
      </c>
      <c r="AL129" s="636">
        <f t="shared" si="543"/>
        <v>12.92731973570813</v>
      </c>
      <c r="BA129" s="495"/>
      <c r="BB129" s="495"/>
      <c r="BC129" s="1113"/>
      <c r="BD129" s="1113"/>
      <c r="BE129" s="1113"/>
      <c r="BF129" s="1113"/>
      <c r="BG129" s="1354"/>
      <c r="BH129" s="755"/>
      <c r="BI129" s="1113"/>
      <c r="BJ129" s="1113"/>
      <c r="BK129" s="1113"/>
      <c r="BL129" s="1354"/>
      <c r="BM129" s="755"/>
      <c r="BN129" s="1355"/>
      <c r="BO129" s="1124"/>
      <c r="BP129" s="1355"/>
      <c r="BQ129" s="682"/>
      <c r="BR129" s="682"/>
      <c r="BS129" s="1115"/>
      <c r="BT129" s="1115"/>
      <c r="BU129" s="1115"/>
      <c r="BV129" s="1115"/>
      <c r="BW129" s="1361"/>
      <c r="BX129" s="1137"/>
      <c r="BY129" s="1137"/>
      <c r="BZ129" s="1137"/>
      <c r="CA129" s="1137"/>
      <c r="CB129" s="679"/>
      <c r="CC129" s="1137"/>
      <c r="CD129" s="1115"/>
      <c r="CE129" s="1124"/>
      <c r="CF129" s="1115"/>
      <c r="CG129" s="1115"/>
      <c r="CH129" s="1115"/>
      <c r="CI129" s="1099">
        <f t="shared" si="544"/>
        <v>0.62224537037037042</v>
      </c>
      <c r="CJ129" s="1095" t="str">
        <f t="shared" si="545"/>
        <v>15</v>
      </c>
      <c r="CK129" s="1095" t="str">
        <f t="shared" si="546"/>
        <v>55</v>
      </c>
      <c r="CL129" s="1095" t="str">
        <f t="shared" si="547"/>
        <v>41</v>
      </c>
      <c r="CM129" s="1193" t="s">
        <v>6361</v>
      </c>
      <c r="CN129" s="633" t="str">
        <f t="shared" si="548"/>
        <v>15:55:41</v>
      </c>
      <c r="CO129" s="1095" t="str">
        <f t="shared" si="549"/>
        <v>16</v>
      </c>
      <c r="CP129" s="1095" t="str">
        <f t="shared" si="550"/>
        <v>04</v>
      </c>
      <c r="CQ129" s="1095" t="str">
        <f t="shared" si="551"/>
        <v>00</v>
      </c>
      <c r="CR129" s="1193" t="s">
        <v>6362</v>
      </c>
      <c r="CS129" s="633" t="str">
        <f t="shared" si="552"/>
        <v>16:04:00</v>
      </c>
      <c r="CT129" s="639">
        <f t="shared" si="553"/>
        <v>4.1423611111111036E-2</v>
      </c>
      <c r="CU129" s="641">
        <f t="shared" si="554"/>
        <v>5.7754629629629406E-3</v>
      </c>
      <c r="CV129" s="639">
        <f t="shared" si="555"/>
        <v>4.7199074074073977E-2</v>
      </c>
      <c r="CW129" s="636">
        <f t="shared" si="556"/>
        <v>15.088013411567477</v>
      </c>
      <c r="CX129" s="636">
        <f t="shared" si="557"/>
        <v>13.241785188818048</v>
      </c>
      <c r="CY129" s="643">
        <f t="shared" si="558"/>
        <v>13.043478260869565</v>
      </c>
      <c r="CZ129" s="644"/>
      <c r="DA129" s="645">
        <f t="shared" si="560"/>
        <v>0.1098148148148147</v>
      </c>
      <c r="DB129" s="645">
        <f t="shared" si="561"/>
        <v>0.12777777777777766</v>
      </c>
      <c r="DC129" s="589"/>
      <c r="DD129" s="646">
        <f t="shared" si="563"/>
        <v>40</v>
      </c>
      <c r="DE129" s="647">
        <f t="shared" si="564"/>
        <v>2.6355555555555554</v>
      </c>
      <c r="DF129" s="647">
        <f t="shared" si="565"/>
        <v>3.0666666666666669</v>
      </c>
      <c r="DG129" s="595">
        <f t="shared" si="566"/>
        <v>70</v>
      </c>
      <c r="DH129" s="595">
        <f t="shared" si="567"/>
        <v>-68.366666666666674</v>
      </c>
      <c r="DI129" s="648">
        <f t="shared" si="568"/>
        <v>41.633333333333326</v>
      </c>
      <c r="DJ129" s="648">
        <f t="shared" si="569"/>
        <v>41.633333333333326</v>
      </c>
      <c r="DK129" s="648">
        <f t="shared" si="570"/>
        <v>41.633333333333326</v>
      </c>
      <c r="DL129" s="648">
        <f t="shared" si="571"/>
        <v>41.633333333333326</v>
      </c>
      <c r="DM129" s="648">
        <f t="shared" si="572"/>
        <v>41.633333333333326</v>
      </c>
      <c r="DN129" s="648">
        <f t="shared" si="573"/>
        <v>41.633333333333326</v>
      </c>
      <c r="DO129" s="648">
        <f t="shared" si="574"/>
        <v>41.633333333333326</v>
      </c>
      <c r="DP129" s="648">
        <f t="shared" si="575"/>
        <v>41.633333333333326</v>
      </c>
      <c r="DQ129" s="875">
        <f t="shared" si="576"/>
        <v>41.633333333333326</v>
      </c>
    </row>
    <row r="130" spans="1:121" s="345" customFormat="1">
      <c r="A130" s="628">
        <f t="shared" si="562"/>
        <v>28</v>
      </c>
      <c r="B130" s="629">
        <v>40</v>
      </c>
      <c r="C130" s="854">
        <v>319</v>
      </c>
      <c r="D130" s="1150" t="s">
        <v>6363</v>
      </c>
      <c r="E130" s="1150" t="s">
        <v>6364</v>
      </c>
      <c r="F130" s="726"/>
      <c r="G130" s="827"/>
      <c r="H130" s="827"/>
      <c r="I130" s="827"/>
      <c r="J130" s="827"/>
      <c r="K130" s="1233"/>
      <c r="L130" s="821"/>
      <c r="M130" s="821"/>
      <c r="N130" s="821"/>
      <c r="O130" s="821"/>
      <c r="P130" s="821"/>
      <c r="Q130" s="821"/>
      <c r="R130" s="634"/>
      <c r="S130" s="634"/>
      <c r="T130" s="634"/>
      <c r="U130" s="789"/>
      <c r="V130" s="789"/>
      <c r="W130" s="1099">
        <f t="shared" si="559"/>
        <v>0.52083333333333337</v>
      </c>
      <c r="X130" s="1095" t="str">
        <f t="shared" si="531"/>
        <v>14</v>
      </c>
      <c r="Y130" s="1095" t="str">
        <f t="shared" si="532"/>
        <v>09</v>
      </c>
      <c r="Z130" s="1095" t="str">
        <f t="shared" si="533"/>
        <v>39</v>
      </c>
      <c r="AA130" s="1193" t="s">
        <v>6365</v>
      </c>
      <c r="AB130" s="683" t="str">
        <f t="shared" si="534"/>
        <v>14:09:39</v>
      </c>
      <c r="AC130" s="1095" t="str">
        <f t="shared" si="535"/>
        <v>14</v>
      </c>
      <c r="AD130" s="1095" t="str">
        <f t="shared" si="536"/>
        <v>28</v>
      </c>
      <c r="AE130" s="1095" t="str">
        <f t="shared" si="537"/>
        <v>05</v>
      </c>
      <c r="AF130" s="1193" t="s">
        <v>6596</v>
      </c>
      <c r="AG130" s="683" t="str">
        <f t="shared" si="538"/>
        <v>14:28:05</v>
      </c>
      <c r="AH130" s="1097">
        <f t="shared" si="539"/>
        <v>6.9201388888888826E-2</v>
      </c>
      <c r="AI130" s="1098">
        <f t="shared" si="540"/>
        <v>1.2800925925925966E-2</v>
      </c>
      <c r="AJ130" s="1097">
        <f t="shared" si="541"/>
        <v>8.2002314814814792E-2</v>
      </c>
      <c r="AK130" s="636">
        <f t="shared" si="542"/>
        <v>15.052684395383846</v>
      </c>
      <c r="AL130" s="636">
        <f t="shared" si="543"/>
        <v>12.702893436838391</v>
      </c>
      <c r="BA130" s="495"/>
      <c r="BB130" s="495"/>
      <c r="BC130" s="1113"/>
      <c r="BD130" s="1113"/>
      <c r="BE130" s="1113"/>
      <c r="BF130" s="1113"/>
      <c r="BG130" s="1354"/>
      <c r="BH130" s="755"/>
      <c r="BI130" s="1113"/>
      <c r="BJ130" s="1113"/>
      <c r="BK130" s="1113"/>
      <c r="BL130" s="1354"/>
      <c r="BM130" s="755"/>
      <c r="BN130" s="1355"/>
      <c r="BO130" s="1124"/>
      <c r="BP130" s="1355"/>
      <c r="BQ130" s="682"/>
      <c r="BR130" s="682"/>
      <c r="BS130" s="1115"/>
      <c r="BT130" s="1115"/>
      <c r="BU130" s="1115"/>
      <c r="BV130" s="1115"/>
      <c r="BW130" s="1361"/>
      <c r="BX130" s="1137"/>
      <c r="BY130" s="1137"/>
      <c r="BZ130" s="1137"/>
      <c r="CA130" s="1137"/>
      <c r="CB130" s="679"/>
      <c r="CC130" s="1137"/>
      <c r="CD130" s="1115"/>
      <c r="CE130" s="1124"/>
      <c r="CF130" s="1115"/>
      <c r="CG130" s="1115"/>
      <c r="CH130" s="1115"/>
      <c r="CI130" s="1099">
        <f t="shared" si="544"/>
        <v>0.62366898148148153</v>
      </c>
      <c r="CJ130" s="1095" t="str">
        <f t="shared" si="545"/>
        <v>16</v>
      </c>
      <c r="CK130" s="1095" t="str">
        <f t="shared" si="546"/>
        <v>00</v>
      </c>
      <c r="CL130" s="1095" t="str">
        <f t="shared" si="547"/>
        <v>28</v>
      </c>
      <c r="CM130" s="1193" t="s">
        <v>6366</v>
      </c>
      <c r="CN130" s="633" t="str">
        <f t="shared" si="548"/>
        <v>16:00:28</v>
      </c>
      <c r="CO130" s="1095" t="str">
        <f t="shared" si="549"/>
        <v>16</v>
      </c>
      <c r="CP130" s="1095" t="str">
        <f t="shared" si="550"/>
        <v>08</v>
      </c>
      <c r="CQ130" s="1095" t="str">
        <f t="shared" si="551"/>
        <v>51</v>
      </c>
      <c r="CR130" s="1193" t="s">
        <v>6367</v>
      </c>
      <c r="CS130" s="633" t="str">
        <f t="shared" si="552"/>
        <v>16:08:51</v>
      </c>
      <c r="CT130" s="639">
        <f t="shared" si="553"/>
        <v>4.3321759259259296E-2</v>
      </c>
      <c r="CU130" s="641">
        <f t="shared" si="554"/>
        <v>5.8217592592592071E-3</v>
      </c>
      <c r="CV130" s="639">
        <f t="shared" si="555"/>
        <v>4.9143518518518503E-2</v>
      </c>
      <c r="CW130" s="636">
        <f t="shared" si="556"/>
        <v>14.426930269837026</v>
      </c>
      <c r="CX130" s="636">
        <f t="shared" si="557"/>
        <v>12.717852096090438</v>
      </c>
      <c r="CY130" s="643">
        <f t="shared" si="558"/>
        <v>12.708498808578236</v>
      </c>
      <c r="CZ130" s="644"/>
      <c r="DA130" s="645">
        <f t="shared" si="560"/>
        <v>0.11252314814814812</v>
      </c>
      <c r="DB130" s="645">
        <f t="shared" si="561"/>
        <v>0.13114583333333329</v>
      </c>
      <c r="DC130" s="589"/>
      <c r="DD130" s="646">
        <f t="shared" si="563"/>
        <v>40</v>
      </c>
      <c r="DE130" s="647">
        <f t="shared" si="564"/>
        <v>2.7005555555555558</v>
      </c>
      <c r="DF130" s="647">
        <f t="shared" si="565"/>
        <v>3.1475</v>
      </c>
      <c r="DG130" s="595">
        <f t="shared" si="566"/>
        <v>65</v>
      </c>
      <c r="DH130" s="595">
        <f t="shared" si="567"/>
        <v>-73.216666666666669</v>
      </c>
      <c r="DI130" s="648">
        <f t="shared" si="568"/>
        <v>40</v>
      </c>
      <c r="DJ130" s="648">
        <f t="shared" si="569"/>
        <v>40</v>
      </c>
      <c r="DK130" s="648">
        <f t="shared" si="570"/>
        <v>40</v>
      </c>
      <c r="DL130" s="648">
        <f t="shared" si="571"/>
        <v>40</v>
      </c>
      <c r="DM130" s="648">
        <f t="shared" si="572"/>
        <v>40</v>
      </c>
      <c r="DN130" s="648">
        <f t="shared" si="573"/>
        <v>40</v>
      </c>
      <c r="DO130" s="648">
        <f t="shared" si="574"/>
        <v>40</v>
      </c>
      <c r="DP130" s="648">
        <f t="shared" si="575"/>
        <v>40</v>
      </c>
      <c r="DQ130" s="875">
        <f t="shared" si="576"/>
        <v>40</v>
      </c>
    </row>
    <row r="131" spans="1:121" s="370" customFormat="1">
      <c r="A131" s="691">
        <f t="shared" si="562"/>
        <v>29</v>
      </c>
      <c r="B131" s="692">
        <v>40</v>
      </c>
      <c r="C131" s="796">
        <v>382</v>
      </c>
      <c r="D131" s="1152" t="s">
        <v>3377</v>
      </c>
      <c r="E131" s="1152" t="s">
        <v>6496</v>
      </c>
      <c r="F131" s="767" t="s">
        <v>123</v>
      </c>
      <c r="G131" s="843"/>
      <c r="H131" s="843"/>
      <c r="I131" s="843"/>
      <c r="J131" s="843"/>
      <c r="K131" s="1494"/>
      <c r="L131" s="844"/>
      <c r="M131" s="844"/>
      <c r="N131" s="844"/>
      <c r="O131" s="844"/>
      <c r="P131" s="844"/>
      <c r="Q131" s="844"/>
      <c r="R131" s="641"/>
      <c r="S131" s="641"/>
      <c r="T131" s="641"/>
      <c r="U131" s="793"/>
      <c r="V131" s="793"/>
      <c r="W131" s="1121">
        <f t="shared" si="559"/>
        <v>0.52083333333333337</v>
      </c>
      <c r="X131" s="1140" t="str">
        <f t="shared" ref="X131:X135" si="577">LEFT(AA131,2)</f>
        <v>13</v>
      </c>
      <c r="Y131" s="1140" t="str">
        <f t="shared" ref="Y131:Y135" si="578">MID(AA131,3,2)</f>
        <v>43</v>
      </c>
      <c r="Z131" s="1140" t="str">
        <f t="shared" ref="Z131:Z135" si="579">RIGHT(AA131,2)</f>
        <v>00</v>
      </c>
      <c r="AA131" s="1193" t="s">
        <v>6497</v>
      </c>
      <c r="AB131" s="704" t="str">
        <f t="shared" ref="AB131:AB135" si="580">CONCATENATE(X131&amp;":"&amp;Y131&amp;":"&amp;Z131)</f>
        <v>13:43:00</v>
      </c>
      <c r="AC131" s="1140" t="str">
        <f t="shared" ref="AC131:AC135" si="581">LEFT(AF131,2)</f>
        <v>14</v>
      </c>
      <c r="AD131" s="1140" t="str">
        <f t="shared" ref="AD131:AD135" si="582">MID(AF131,3,2)</f>
        <v>05</v>
      </c>
      <c r="AE131" s="1140" t="str">
        <f t="shared" ref="AE131:AE135" si="583">RIGHT(AF131,2)</f>
        <v>26</v>
      </c>
      <c r="AF131" s="1193" t="s">
        <v>6498</v>
      </c>
      <c r="AG131" s="704" t="str">
        <f t="shared" ref="AG131:AG135" si="584">CONCATENATE(AC131&amp;":"&amp;AD131&amp;":"&amp;AE131)</f>
        <v>14:05:26</v>
      </c>
      <c r="AH131" s="1098">
        <f t="shared" ref="AH131:AH135" si="585">AB131-W131</f>
        <v>5.0694444444444375E-2</v>
      </c>
      <c r="AI131" s="1098">
        <f t="shared" ref="AI131:AI135" si="586">AG131-AB131</f>
        <v>1.5578703703703733E-2</v>
      </c>
      <c r="AJ131" s="1098">
        <f t="shared" ref="AJ131:AJ135" si="587">AG131-AB131+AH131</f>
        <v>6.6273148148148109E-2</v>
      </c>
      <c r="AK131" s="701">
        <f t="shared" ref="AK131:AK135" si="588">$W$3/(MINUTE(AH131)/60+HOUR(AH131)+SECOND(AH131)/3600)</f>
        <v>20.547945205479451</v>
      </c>
      <c r="AL131" s="701">
        <f t="shared" ref="AL131:AL135" si="589">$W$3/(MINUTE(AJ131)/60+HOUR(AJ131)+SECOND(AJ131)/3600)</f>
        <v>15.717778553964372</v>
      </c>
      <c r="BA131" s="1495"/>
      <c r="BB131" s="1495"/>
      <c r="BC131" s="1118"/>
      <c r="BD131" s="1118"/>
      <c r="BE131" s="1118"/>
      <c r="BF131" s="1118"/>
      <c r="BG131" s="1489"/>
      <c r="BH131" s="771"/>
      <c r="BI131" s="1118"/>
      <c r="BJ131" s="1118"/>
      <c r="BK131" s="1118"/>
      <c r="BL131" s="1489"/>
      <c r="BM131" s="771"/>
      <c r="BN131" s="1124"/>
      <c r="BO131" s="1124"/>
      <c r="BP131" s="1124"/>
      <c r="BQ131" s="699"/>
      <c r="BR131" s="699"/>
      <c r="BS131" s="1122"/>
      <c r="BT131" s="1122"/>
      <c r="BU131" s="1122"/>
      <c r="BV131" s="1122"/>
      <c r="BW131" s="1499"/>
      <c r="BX131" s="1500"/>
      <c r="BY131" s="1500"/>
      <c r="BZ131" s="1500"/>
      <c r="CA131" s="1500"/>
      <c r="CB131" s="697"/>
      <c r="CC131" s="1500"/>
      <c r="CD131" s="1122"/>
      <c r="CE131" s="1124"/>
      <c r="CF131" s="1122"/>
      <c r="CG131" s="1122"/>
      <c r="CH131" s="1122"/>
      <c r="CI131" s="1121"/>
      <c r="CJ131" s="1140"/>
      <c r="CK131" s="1140"/>
      <c r="CL131" s="1140"/>
      <c r="CM131" s="1193"/>
      <c r="CN131" s="652"/>
      <c r="CO131" s="1140"/>
      <c r="CP131" s="1140"/>
      <c r="CQ131" s="1140"/>
      <c r="CR131" s="1193"/>
      <c r="CS131" s="652"/>
      <c r="CT131" s="703"/>
      <c r="CU131" s="641"/>
      <c r="CV131" s="703"/>
      <c r="CW131" s="701"/>
      <c r="CX131" s="701"/>
      <c r="CY131" s="795"/>
      <c r="CZ131" s="708"/>
      <c r="DA131" s="645"/>
      <c r="DB131" s="645"/>
      <c r="DC131" s="710"/>
      <c r="DD131" s="711"/>
      <c r="DE131" s="712"/>
      <c r="DF131" s="712"/>
      <c r="DG131" s="713"/>
      <c r="DH131" s="713"/>
      <c r="DI131" s="714"/>
      <c r="DJ131" s="714"/>
      <c r="DK131" s="714"/>
      <c r="DL131" s="714"/>
      <c r="DM131" s="714"/>
      <c r="DN131" s="714"/>
      <c r="DO131" s="714"/>
      <c r="DP131" s="714"/>
      <c r="DQ131" s="875"/>
    </row>
    <row r="132" spans="1:121" s="370" customFormat="1">
      <c r="A132" s="691">
        <f t="shared" si="562"/>
        <v>30</v>
      </c>
      <c r="B132" s="692">
        <v>40</v>
      </c>
      <c r="C132" s="796">
        <v>303</v>
      </c>
      <c r="D132" s="1152" t="s">
        <v>6532</v>
      </c>
      <c r="E132" s="1152" t="s">
        <v>6533</v>
      </c>
      <c r="F132" s="767" t="s">
        <v>81</v>
      </c>
      <c r="G132" s="843"/>
      <c r="H132" s="843"/>
      <c r="I132" s="843"/>
      <c r="J132" s="843"/>
      <c r="K132" s="1494"/>
      <c r="L132" s="844"/>
      <c r="M132" s="844"/>
      <c r="N132" s="844"/>
      <c r="O132" s="844"/>
      <c r="P132" s="844"/>
      <c r="Q132" s="844"/>
      <c r="R132" s="641"/>
      <c r="S132" s="641"/>
      <c r="T132" s="641"/>
      <c r="U132" s="793"/>
      <c r="V132" s="793"/>
      <c r="W132" s="1121">
        <f t="shared" si="559"/>
        <v>0.52083333333333337</v>
      </c>
      <c r="X132" s="1140" t="str">
        <f t="shared" si="577"/>
        <v>13</v>
      </c>
      <c r="Y132" s="1140" t="str">
        <f t="shared" si="578"/>
        <v>59</v>
      </c>
      <c r="Z132" s="1140" t="str">
        <f t="shared" si="579"/>
        <v>49</v>
      </c>
      <c r="AA132" s="1193" t="s">
        <v>6456</v>
      </c>
      <c r="AB132" s="704" t="str">
        <f t="shared" si="580"/>
        <v>13:59:49</v>
      </c>
      <c r="AC132" s="1140" t="str">
        <f t="shared" si="581"/>
        <v>14</v>
      </c>
      <c r="AD132" s="1140" t="str">
        <f t="shared" si="582"/>
        <v>10</v>
      </c>
      <c r="AE132" s="1140" t="str">
        <f t="shared" si="583"/>
        <v>44</v>
      </c>
      <c r="AF132" s="1193" t="s">
        <v>6534</v>
      </c>
      <c r="AG132" s="704" t="str">
        <f t="shared" si="584"/>
        <v>14:10:44</v>
      </c>
      <c r="AH132" s="1098">
        <f t="shared" si="585"/>
        <v>6.2372685185185128E-2</v>
      </c>
      <c r="AI132" s="1098">
        <f t="shared" si="586"/>
        <v>7.5810185185185563E-3</v>
      </c>
      <c r="AJ132" s="1098">
        <f t="shared" si="587"/>
        <v>6.9953703703703685E-2</v>
      </c>
      <c r="AK132" s="701">
        <f t="shared" si="588"/>
        <v>16.700686583781778</v>
      </c>
      <c r="AL132" s="701">
        <f t="shared" si="589"/>
        <v>14.890800794176045</v>
      </c>
      <c r="BA132" s="1495"/>
      <c r="BB132" s="1495"/>
      <c r="BC132" s="1118"/>
      <c r="BD132" s="1118"/>
      <c r="BE132" s="1118"/>
      <c r="BF132" s="1118"/>
      <c r="BG132" s="1489"/>
      <c r="BH132" s="771"/>
      <c r="BI132" s="1118"/>
      <c r="BJ132" s="1118"/>
      <c r="BK132" s="1118"/>
      <c r="BL132" s="1489"/>
      <c r="BM132" s="771"/>
      <c r="BN132" s="1124"/>
      <c r="BO132" s="1124"/>
      <c r="BP132" s="1124"/>
      <c r="BQ132" s="699"/>
      <c r="BR132" s="699"/>
      <c r="BS132" s="1122"/>
      <c r="BT132" s="1122"/>
      <c r="BU132" s="1122"/>
      <c r="BV132" s="1122"/>
      <c r="BW132" s="1499"/>
      <c r="BX132" s="1500"/>
      <c r="BY132" s="1500"/>
      <c r="BZ132" s="1500"/>
      <c r="CA132" s="1500"/>
      <c r="CB132" s="697"/>
      <c r="CC132" s="1500"/>
      <c r="CD132" s="1122"/>
      <c r="CE132" s="1124"/>
      <c r="CF132" s="1122"/>
      <c r="CG132" s="1122"/>
      <c r="CH132" s="1122"/>
      <c r="CI132" s="1121"/>
      <c r="CJ132" s="1140"/>
      <c r="CK132" s="1140"/>
      <c r="CL132" s="1140"/>
      <c r="CM132" s="1193"/>
      <c r="CN132" s="652"/>
      <c r="CO132" s="1140"/>
      <c r="CP132" s="1140"/>
      <c r="CQ132" s="1140"/>
      <c r="CR132" s="1193"/>
      <c r="CS132" s="652"/>
      <c r="CT132" s="703"/>
      <c r="CU132" s="641"/>
      <c r="CV132" s="703"/>
      <c r="CW132" s="701"/>
      <c r="CX132" s="701"/>
      <c r="CY132" s="795"/>
      <c r="CZ132" s="708"/>
      <c r="DA132" s="645"/>
      <c r="DB132" s="645"/>
      <c r="DC132" s="710"/>
      <c r="DD132" s="711"/>
      <c r="DE132" s="712"/>
      <c r="DF132" s="712"/>
      <c r="DG132" s="713"/>
      <c r="DH132" s="713"/>
      <c r="DI132" s="714"/>
      <c r="DJ132" s="714"/>
      <c r="DK132" s="714"/>
      <c r="DL132" s="714"/>
      <c r="DM132" s="714"/>
      <c r="DN132" s="714"/>
      <c r="DO132" s="714"/>
      <c r="DP132" s="714"/>
      <c r="DQ132" s="1498"/>
    </row>
    <row r="133" spans="1:121" s="370" customFormat="1">
      <c r="A133" s="691">
        <f t="shared" si="562"/>
        <v>31</v>
      </c>
      <c r="B133" s="692">
        <v>40</v>
      </c>
      <c r="C133" s="796">
        <v>337</v>
      </c>
      <c r="D133" s="1152" t="s">
        <v>6499</v>
      </c>
      <c r="E133" s="1152" t="s">
        <v>259</v>
      </c>
      <c r="F133" s="767" t="s">
        <v>83</v>
      </c>
      <c r="G133" s="843"/>
      <c r="H133" s="843"/>
      <c r="I133" s="843"/>
      <c r="J133" s="843"/>
      <c r="K133" s="1494"/>
      <c r="L133" s="844"/>
      <c r="M133" s="844"/>
      <c r="N133" s="844"/>
      <c r="O133" s="844"/>
      <c r="P133" s="844"/>
      <c r="Q133" s="844"/>
      <c r="R133" s="641"/>
      <c r="S133" s="641"/>
      <c r="T133" s="641"/>
      <c r="U133" s="793"/>
      <c r="V133" s="793"/>
      <c r="W133" s="1121">
        <f t="shared" si="559"/>
        <v>0.52083333333333337</v>
      </c>
      <c r="X133" s="1140" t="str">
        <f t="shared" si="577"/>
        <v>13</v>
      </c>
      <c r="Y133" s="1140" t="str">
        <f t="shared" si="578"/>
        <v>34</v>
      </c>
      <c r="Z133" s="1140" t="str">
        <f t="shared" si="579"/>
        <v>32</v>
      </c>
      <c r="AA133" s="1193" t="s">
        <v>6500</v>
      </c>
      <c r="AB133" s="704" t="str">
        <f t="shared" si="580"/>
        <v>13:34:32</v>
      </c>
      <c r="AC133" s="1140" t="str">
        <f t="shared" si="581"/>
        <v>13</v>
      </c>
      <c r="AD133" s="1140" t="str">
        <f t="shared" si="582"/>
        <v>43</v>
      </c>
      <c r="AE133" s="1140" t="str">
        <f t="shared" si="583"/>
        <v>06</v>
      </c>
      <c r="AF133" s="1193" t="s">
        <v>6501</v>
      </c>
      <c r="AG133" s="704" t="str">
        <f t="shared" si="584"/>
        <v>13:43:06</v>
      </c>
      <c r="AH133" s="1098">
        <f t="shared" si="585"/>
        <v>4.4814814814814752E-2</v>
      </c>
      <c r="AI133" s="1098">
        <f t="shared" si="586"/>
        <v>5.9490740740740788E-3</v>
      </c>
      <c r="AJ133" s="1098">
        <f t="shared" si="587"/>
        <v>5.0763888888888831E-2</v>
      </c>
      <c r="AK133" s="701">
        <f t="shared" si="588"/>
        <v>23.243801652892561</v>
      </c>
      <c r="AL133" s="701">
        <f t="shared" si="589"/>
        <v>20.519835841313267</v>
      </c>
      <c r="BA133" s="1495"/>
      <c r="BB133" s="1495"/>
      <c r="BC133" s="1118"/>
      <c r="BD133" s="1118"/>
      <c r="BE133" s="1118"/>
      <c r="BF133" s="1118"/>
      <c r="BG133" s="1489"/>
      <c r="BH133" s="771"/>
      <c r="BI133" s="1118"/>
      <c r="BJ133" s="1118"/>
      <c r="BK133" s="1118"/>
      <c r="BL133" s="1489"/>
      <c r="BM133" s="771"/>
      <c r="BN133" s="1124"/>
      <c r="BO133" s="1124"/>
      <c r="BP133" s="1124"/>
      <c r="BQ133" s="699"/>
      <c r="BR133" s="699"/>
      <c r="BS133" s="1122"/>
      <c r="BT133" s="1122"/>
      <c r="BU133" s="1122"/>
      <c r="BV133" s="1122"/>
      <c r="BW133" s="1499"/>
      <c r="BX133" s="1500"/>
      <c r="BY133" s="1500"/>
      <c r="BZ133" s="1500"/>
      <c r="CA133" s="1500"/>
      <c r="CB133" s="697"/>
      <c r="CC133" s="1500"/>
      <c r="CD133" s="1122"/>
      <c r="CE133" s="1124"/>
      <c r="CF133" s="1122"/>
      <c r="CG133" s="1122"/>
      <c r="CH133" s="1122"/>
      <c r="CI133" s="1121"/>
      <c r="CJ133" s="1140"/>
      <c r="CK133" s="1140"/>
      <c r="CL133" s="1140"/>
      <c r="CM133" s="1193"/>
      <c r="CN133" s="652"/>
      <c r="CO133" s="1140"/>
      <c r="CP133" s="1140"/>
      <c r="CQ133" s="1140"/>
      <c r="CR133" s="1193"/>
      <c r="CS133" s="652"/>
      <c r="CT133" s="703"/>
      <c r="CU133" s="641"/>
      <c r="CV133" s="703"/>
      <c r="CW133" s="701"/>
      <c r="CX133" s="701"/>
      <c r="CY133" s="795"/>
      <c r="CZ133" s="708"/>
      <c r="DA133" s="645"/>
      <c r="DB133" s="645"/>
      <c r="DC133" s="710"/>
      <c r="DD133" s="711"/>
      <c r="DE133" s="712"/>
      <c r="DF133" s="712"/>
      <c r="DG133" s="713"/>
      <c r="DH133" s="713"/>
      <c r="DI133" s="714"/>
      <c r="DJ133" s="714"/>
      <c r="DK133" s="714"/>
      <c r="DL133" s="714"/>
      <c r="DM133" s="714"/>
      <c r="DN133" s="714"/>
      <c r="DO133" s="714"/>
      <c r="DP133" s="714"/>
      <c r="DQ133" s="1498"/>
    </row>
    <row r="134" spans="1:121" s="370" customFormat="1">
      <c r="A134" s="691">
        <f t="shared" si="562"/>
        <v>32</v>
      </c>
      <c r="B134" s="692">
        <v>40</v>
      </c>
      <c r="C134" s="796">
        <v>343</v>
      </c>
      <c r="D134" s="1152" t="s">
        <v>4334</v>
      </c>
      <c r="E134" s="1152" t="s">
        <v>4183</v>
      </c>
      <c r="F134" s="767" t="s">
        <v>83</v>
      </c>
      <c r="G134" s="843"/>
      <c r="H134" s="843"/>
      <c r="I134" s="843"/>
      <c r="J134" s="843"/>
      <c r="K134" s="1494"/>
      <c r="L134" s="844"/>
      <c r="M134" s="844"/>
      <c r="N134" s="844"/>
      <c r="O134" s="844"/>
      <c r="P134" s="844"/>
      <c r="Q134" s="844"/>
      <c r="R134" s="641"/>
      <c r="S134" s="641"/>
      <c r="T134" s="641"/>
      <c r="U134" s="793"/>
      <c r="V134" s="793"/>
      <c r="W134" s="1121">
        <f t="shared" si="559"/>
        <v>0.52083333333333337</v>
      </c>
      <c r="X134" s="1140" t="str">
        <f t="shared" si="577"/>
        <v>13</v>
      </c>
      <c r="Y134" s="1140" t="str">
        <f t="shared" si="578"/>
        <v>35</v>
      </c>
      <c r="Z134" s="1140" t="str">
        <f t="shared" si="579"/>
        <v>03</v>
      </c>
      <c r="AA134" s="1193" t="s">
        <v>6502</v>
      </c>
      <c r="AB134" s="704" t="str">
        <f t="shared" si="580"/>
        <v>13:35:03</v>
      </c>
      <c r="AC134" s="1140" t="str">
        <f t="shared" si="581"/>
        <v>13</v>
      </c>
      <c r="AD134" s="1140" t="str">
        <f t="shared" si="582"/>
        <v>46</v>
      </c>
      <c r="AE134" s="1140" t="str">
        <f t="shared" si="583"/>
        <v>57</v>
      </c>
      <c r="AF134" s="1193" t="s">
        <v>6503</v>
      </c>
      <c r="AG134" s="704" t="str">
        <f t="shared" si="584"/>
        <v>13:46:57</v>
      </c>
      <c r="AH134" s="1098">
        <f t="shared" si="585"/>
        <v>4.5173611111111067E-2</v>
      </c>
      <c r="AI134" s="1098">
        <f t="shared" si="586"/>
        <v>8.2638888888889594E-3</v>
      </c>
      <c r="AJ134" s="1098">
        <f t="shared" si="587"/>
        <v>5.3437500000000027E-2</v>
      </c>
      <c r="AK134" s="701">
        <f t="shared" si="588"/>
        <v>23.059185242121448</v>
      </c>
      <c r="AL134" s="701">
        <f t="shared" si="589"/>
        <v>19.49317738791423</v>
      </c>
      <c r="BA134" s="1495"/>
      <c r="BB134" s="1495"/>
      <c r="BC134" s="1118"/>
      <c r="BD134" s="1118"/>
      <c r="BE134" s="1118"/>
      <c r="BF134" s="1118"/>
      <c r="BG134" s="1489"/>
      <c r="BH134" s="771"/>
      <c r="BI134" s="1118"/>
      <c r="BJ134" s="1118"/>
      <c r="BK134" s="1118"/>
      <c r="BL134" s="1489"/>
      <c r="BM134" s="771"/>
      <c r="BN134" s="1124"/>
      <c r="BO134" s="1124"/>
      <c r="BP134" s="1124"/>
      <c r="BQ134" s="699"/>
      <c r="BR134" s="699"/>
      <c r="BS134" s="1122"/>
      <c r="BT134" s="1122"/>
      <c r="BU134" s="1122"/>
      <c r="BV134" s="1122"/>
      <c r="BW134" s="1499"/>
      <c r="BX134" s="1500"/>
      <c r="BY134" s="1500"/>
      <c r="BZ134" s="1500"/>
      <c r="CA134" s="1500"/>
      <c r="CB134" s="697"/>
      <c r="CC134" s="1500"/>
      <c r="CD134" s="1122"/>
      <c r="CE134" s="1124"/>
      <c r="CF134" s="1122"/>
      <c r="CG134" s="1122"/>
      <c r="CH134" s="1122"/>
      <c r="CI134" s="1121"/>
      <c r="CJ134" s="1140"/>
      <c r="CK134" s="1140"/>
      <c r="CL134" s="1140"/>
      <c r="CM134" s="1193"/>
      <c r="CN134" s="652"/>
      <c r="CO134" s="1140"/>
      <c r="CP134" s="1140"/>
      <c r="CQ134" s="1140"/>
      <c r="CR134" s="1193"/>
      <c r="CS134" s="652"/>
      <c r="CT134" s="703"/>
      <c r="CU134" s="641"/>
      <c r="CV134" s="703"/>
      <c r="CW134" s="701"/>
      <c r="CX134" s="701"/>
      <c r="CY134" s="795"/>
      <c r="CZ134" s="708"/>
      <c r="DA134" s="645"/>
      <c r="DB134" s="645"/>
      <c r="DC134" s="710"/>
      <c r="DD134" s="711"/>
      <c r="DE134" s="712"/>
      <c r="DF134" s="712"/>
      <c r="DG134" s="713"/>
      <c r="DH134" s="713"/>
      <c r="DI134" s="714"/>
      <c r="DJ134" s="714"/>
      <c r="DK134" s="714"/>
      <c r="DL134" s="714"/>
      <c r="DM134" s="714"/>
      <c r="DN134" s="714"/>
      <c r="DO134" s="714"/>
      <c r="DP134" s="714"/>
      <c r="DQ134" s="1498"/>
    </row>
    <row r="135" spans="1:121" s="370" customFormat="1">
      <c r="A135" s="691">
        <f t="shared" si="562"/>
        <v>33</v>
      </c>
      <c r="B135" s="692">
        <v>40</v>
      </c>
      <c r="C135" s="796">
        <v>331</v>
      </c>
      <c r="D135" s="1152" t="s">
        <v>6504</v>
      </c>
      <c r="E135" s="1152" t="s">
        <v>5220</v>
      </c>
      <c r="F135" s="767" t="s">
        <v>81</v>
      </c>
      <c r="G135" s="843"/>
      <c r="H135" s="843"/>
      <c r="I135" s="843"/>
      <c r="J135" s="843"/>
      <c r="K135" s="1494"/>
      <c r="L135" s="844"/>
      <c r="M135" s="844"/>
      <c r="N135" s="844"/>
      <c r="O135" s="844"/>
      <c r="P135" s="844"/>
      <c r="Q135" s="844"/>
      <c r="R135" s="641"/>
      <c r="S135" s="641"/>
      <c r="T135" s="641"/>
      <c r="U135" s="793"/>
      <c r="V135" s="793"/>
      <c r="W135" s="1121">
        <f t="shared" si="559"/>
        <v>0.52083333333333337</v>
      </c>
      <c r="X135" s="1140" t="str">
        <f t="shared" si="577"/>
        <v>13</v>
      </c>
      <c r="Y135" s="1140" t="str">
        <f t="shared" si="578"/>
        <v>43</v>
      </c>
      <c r="Z135" s="1140" t="str">
        <f t="shared" si="579"/>
        <v>55</v>
      </c>
      <c r="AA135" s="1193" t="s">
        <v>6505</v>
      </c>
      <c r="AB135" s="704" t="str">
        <f t="shared" si="580"/>
        <v>13:43:55</v>
      </c>
      <c r="AC135" s="1140" t="str">
        <f t="shared" si="581"/>
        <v>14</v>
      </c>
      <c r="AD135" s="1140" t="str">
        <f t="shared" si="582"/>
        <v>12</v>
      </c>
      <c r="AE135" s="1140" t="str">
        <f t="shared" si="583"/>
        <v>45</v>
      </c>
      <c r="AF135" s="1193" t="s">
        <v>6506</v>
      </c>
      <c r="AG135" s="704" t="str">
        <f t="shared" si="584"/>
        <v>14:12:45</v>
      </c>
      <c r="AH135" s="1098">
        <f t="shared" si="585"/>
        <v>5.1331018518518512E-2</v>
      </c>
      <c r="AI135" s="1098">
        <f t="shared" si="586"/>
        <v>2.0023148148148096E-2</v>
      </c>
      <c r="AJ135" s="1098">
        <f t="shared" si="587"/>
        <v>7.1354166666666607E-2</v>
      </c>
      <c r="AK135" s="701">
        <f t="shared" si="588"/>
        <v>20.29312288613303</v>
      </c>
      <c r="AL135" s="701">
        <f t="shared" si="589"/>
        <v>14.598540145985401</v>
      </c>
      <c r="BA135" s="1495"/>
      <c r="BB135" s="1495"/>
      <c r="BC135" s="1118"/>
      <c r="BD135" s="1118"/>
      <c r="BE135" s="1118"/>
      <c r="BF135" s="1118"/>
      <c r="BG135" s="1489"/>
      <c r="BH135" s="771"/>
      <c r="BI135" s="1118"/>
      <c r="BJ135" s="1118"/>
      <c r="BK135" s="1118"/>
      <c r="BL135" s="1489"/>
      <c r="BM135" s="771"/>
      <c r="BN135" s="1124"/>
      <c r="BO135" s="1124"/>
      <c r="BP135" s="1124"/>
      <c r="BQ135" s="699"/>
      <c r="BR135" s="699"/>
      <c r="BS135" s="1122"/>
      <c r="BT135" s="1122"/>
      <c r="BU135" s="1122"/>
      <c r="BV135" s="1122"/>
      <c r="BW135" s="1499"/>
      <c r="BX135" s="1500"/>
      <c r="BY135" s="1500"/>
      <c r="BZ135" s="1500"/>
      <c r="CA135" s="1500"/>
      <c r="CB135" s="697"/>
      <c r="CC135" s="1500"/>
      <c r="CD135" s="1122"/>
      <c r="CE135" s="1124"/>
      <c r="CF135" s="1122"/>
      <c r="CG135" s="1122"/>
      <c r="CH135" s="1122"/>
      <c r="CI135" s="1121">
        <f t="shared" ref="CI135" si="590">AG135+"0:30"</f>
        <v>0.61302083333333335</v>
      </c>
      <c r="CJ135" s="1140" t="str">
        <f t="shared" ref="CJ135" si="591">LEFT(CM135,2)</f>
        <v>15</v>
      </c>
      <c r="CK135" s="1140" t="str">
        <f t="shared" ref="CK135" si="592">MID(CM135,3,2)</f>
        <v>26</v>
      </c>
      <c r="CL135" s="1140" t="str">
        <f t="shared" ref="CL135" si="593">RIGHT(CM135,2)</f>
        <v>35</v>
      </c>
      <c r="CM135" s="1193" t="s">
        <v>6507</v>
      </c>
      <c r="CN135" s="652" t="str">
        <f t="shared" ref="CN135" si="594">CONCATENATE(CJ135&amp;":"&amp;CK135&amp;":"&amp;CL135)</f>
        <v>15:26:35</v>
      </c>
      <c r="CO135" s="1140" t="str">
        <f t="shared" ref="CO135" si="595">LEFT(CR135,2)</f>
        <v>15</v>
      </c>
      <c r="CP135" s="1140" t="str">
        <f t="shared" ref="CP135" si="596">MID(CR135,3,2)</f>
        <v>44</v>
      </c>
      <c r="CQ135" s="1140" t="str">
        <f t="shared" ref="CQ135" si="597">RIGHT(CR135,2)</f>
        <v>33</v>
      </c>
      <c r="CR135" s="1193" t="s">
        <v>6508</v>
      </c>
      <c r="CS135" s="652" t="str">
        <f t="shared" ref="CS135" si="598">CONCATENATE(CO135&amp;":"&amp;CP135&amp;":"&amp;CQ135)</f>
        <v>15:44:33</v>
      </c>
      <c r="CT135" s="703">
        <f t="shared" ref="CT135" si="599">CN135-CI135</f>
        <v>3.0439814814814836E-2</v>
      </c>
      <c r="CU135" s="641">
        <f t="shared" ref="CU135" si="600">CS135-CN135</f>
        <v>1.2476851851851767E-2</v>
      </c>
      <c r="CV135" s="703">
        <f t="shared" ref="CV135" si="601">CS135-CN135+CT135</f>
        <v>4.2916666666666603E-2</v>
      </c>
      <c r="CW135" s="701">
        <f t="shared" ref="CW135" si="602">$CI$3/(MINUTE(CT135)/60+HOUR(CT135)+SECOND(CT135)/3600)</f>
        <v>20.532319391634982</v>
      </c>
      <c r="CX135" s="701">
        <f t="shared" ref="CX135" si="603">$CI$3/(MINUTE(CV135)/60+HOUR(CV135)+SECOND(CV135)/3600)</f>
        <v>14.563106796116504</v>
      </c>
      <c r="CY135" s="795">
        <f t="shared" ref="CY135" si="604">$DB$102/(MINUTE(DB135)/60+HOUR(DB135)+SECOND(DB135)/3600)</f>
        <v>14.585232452142206</v>
      </c>
      <c r="CZ135" s="708"/>
      <c r="DA135" s="709">
        <f t="shared" si="560"/>
        <v>8.1770833333333348E-2</v>
      </c>
      <c r="DB135" s="709">
        <f t="shared" si="561"/>
        <v>0.11427083333333321</v>
      </c>
      <c r="DC135" s="710"/>
      <c r="DD135" s="711"/>
      <c r="DE135" s="712"/>
      <c r="DF135" s="712"/>
      <c r="DG135" s="713"/>
      <c r="DH135" s="713"/>
      <c r="DI135" s="714"/>
      <c r="DJ135" s="714"/>
      <c r="DK135" s="714"/>
      <c r="DL135" s="714"/>
      <c r="DM135" s="714"/>
      <c r="DN135" s="714"/>
      <c r="DO135" s="714"/>
      <c r="DP135" s="714"/>
      <c r="DQ135" s="1498"/>
    </row>
    <row r="136" spans="1:121">
      <c r="A136" s="855" t="s">
        <v>0</v>
      </c>
      <c r="B136" s="856">
        <v>40</v>
      </c>
      <c r="C136" s="1646" t="s">
        <v>55</v>
      </c>
      <c r="D136" s="1647"/>
      <c r="E136" s="1647"/>
      <c r="F136" s="1648"/>
      <c r="G136" s="858"/>
      <c r="H136" s="858"/>
      <c r="I136" s="858"/>
      <c r="J136" s="858"/>
      <c r="K136" s="859"/>
      <c r="L136" s="859"/>
      <c r="M136" s="859"/>
      <c r="N136" s="859"/>
      <c r="O136" s="859"/>
      <c r="P136" s="859"/>
      <c r="Q136" s="859"/>
      <c r="R136" s="860"/>
      <c r="S136" s="860"/>
      <c r="T136" s="860"/>
      <c r="U136" s="861"/>
      <c r="V136" s="861"/>
      <c r="W136" s="1092"/>
      <c r="X136" s="1092"/>
      <c r="Y136" s="1092"/>
      <c r="Z136" s="1092"/>
      <c r="AA136" s="864"/>
      <c r="AB136" s="1092"/>
      <c r="AC136" s="1092"/>
      <c r="AD136" s="1092"/>
      <c r="AE136" s="1092"/>
      <c r="AF136" s="864"/>
      <c r="AG136" s="1092"/>
      <c r="AH136" s="1092"/>
      <c r="AI136" s="1125"/>
      <c r="AJ136" s="1092"/>
      <c r="AK136" s="868"/>
      <c r="AL136" s="868"/>
      <c r="AM136" s="1154"/>
      <c r="AN136" s="1154"/>
      <c r="AO136" s="1154"/>
      <c r="AP136" s="1154"/>
      <c r="AQ136" s="1154"/>
      <c r="AR136" s="1154"/>
      <c r="AS136" s="1154"/>
      <c r="AT136" s="1154"/>
      <c r="AU136" s="1154"/>
      <c r="AV136" s="1154"/>
      <c r="AW136" s="1154"/>
      <c r="AX136" s="1154"/>
      <c r="AY136" s="1154"/>
      <c r="AZ136" s="1154"/>
      <c r="BA136" s="1154"/>
      <c r="BB136" s="1154"/>
      <c r="BC136" s="1154"/>
      <c r="BD136" s="1154"/>
      <c r="BE136" s="1154"/>
      <c r="BF136" s="1154"/>
      <c r="BG136" s="1154"/>
      <c r="BH136" s="1154"/>
      <c r="BI136" s="1154"/>
      <c r="BJ136" s="1154"/>
      <c r="BK136" s="1154"/>
      <c r="BL136" s="1154"/>
      <c r="BM136" s="1154"/>
      <c r="BN136" s="1154"/>
      <c r="BO136" s="1365"/>
      <c r="BP136" s="1154"/>
      <c r="BQ136" s="1154"/>
      <c r="BR136" s="1154"/>
      <c r="BS136" s="1154"/>
      <c r="BT136" s="1154"/>
      <c r="BU136" s="1154"/>
      <c r="BV136" s="1154"/>
      <c r="BW136" s="1154"/>
      <c r="BX136" s="1154"/>
      <c r="BY136" s="1154"/>
      <c r="BZ136" s="1154"/>
      <c r="CA136" s="1154"/>
      <c r="CB136" s="1154"/>
      <c r="CC136" s="1154"/>
      <c r="CD136" s="1154"/>
      <c r="CE136" s="1154"/>
      <c r="CF136" s="1154"/>
      <c r="CG136" s="1154"/>
      <c r="CH136" s="1154"/>
      <c r="CI136" s="1154"/>
      <c r="CJ136" s="1154"/>
      <c r="CK136" s="1154"/>
      <c r="CL136" s="1154"/>
      <c r="CM136" s="1154"/>
      <c r="CN136" s="1154"/>
      <c r="CO136" s="1154"/>
      <c r="CP136" s="1154"/>
      <c r="CQ136" s="1154"/>
      <c r="CR136" s="1154"/>
      <c r="CS136" s="1154"/>
      <c r="CT136" s="1154"/>
      <c r="CU136" s="1365"/>
      <c r="CV136" s="1154"/>
      <c r="CW136" s="1154"/>
      <c r="CX136" s="1154"/>
      <c r="CY136" s="1154"/>
      <c r="CZ136" s="872"/>
      <c r="DA136" s="866"/>
      <c r="DB136" s="856">
        <v>40</v>
      </c>
      <c r="DC136" s="589"/>
      <c r="DD136" s="873">
        <v>0.67013888888888884</v>
      </c>
      <c r="DE136" s="874"/>
      <c r="DF136" s="875" t="s">
        <v>0</v>
      </c>
      <c r="DG136" s="875"/>
      <c r="DH136" s="875"/>
      <c r="DI136" s="875"/>
      <c r="DJ136" s="875"/>
      <c r="DK136" s="875"/>
      <c r="DL136" s="875"/>
      <c r="DM136" s="875"/>
      <c r="DN136" s="875"/>
      <c r="DO136" s="875"/>
      <c r="DP136" s="875"/>
      <c r="DQ136" s="875"/>
    </row>
    <row r="137" spans="1:121" s="345" customFormat="1">
      <c r="A137" s="628">
        <v>1</v>
      </c>
      <c r="B137" s="629">
        <v>40</v>
      </c>
      <c r="C137" s="854">
        <v>324</v>
      </c>
      <c r="D137" s="1150" t="s">
        <v>903</v>
      </c>
      <c r="E137" s="1150" t="s">
        <v>4161</v>
      </c>
      <c r="F137" s="726"/>
      <c r="G137" s="827"/>
      <c r="H137" s="827"/>
      <c r="I137" s="827"/>
      <c r="J137" s="827"/>
      <c r="K137" s="1233"/>
      <c r="L137" s="821"/>
      <c r="M137" s="821"/>
      <c r="N137" s="821"/>
      <c r="O137" s="821"/>
      <c r="P137" s="821"/>
      <c r="Q137" s="821"/>
      <c r="R137" s="634"/>
      <c r="S137" s="634"/>
      <c r="T137" s="634"/>
      <c r="U137" s="789"/>
      <c r="V137" s="789"/>
      <c r="W137" s="1099">
        <v>0.52083333333333337</v>
      </c>
      <c r="X137" s="1095" t="str">
        <f t="shared" ref="X137:X142" si="605">LEFT(AA137,2)</f>
        <v>13</v>
      </c>
      <c r="Y137" s="1095" t="str">
        <f t="shared" ref="Y137:Y142" si="606">MID(AA137,3,2)</f>
        <v>12</v>
      </c>
      <c r="Z137" s="1095" t="str">
        <f t="shared" ref="Z137:Z142" si="607">RIGHT(AA137,2)</f>
        <v>58</v>
      </c>
      <c r="AA137" s="1193" t="s">
        <v>6348</v>
      </c>
      <c r="AB137" s="683" t="str">
        <f t="shared" ref="AB137:AB142" si="608">CONCATENATE(X137&amp;":"&amp;Y137&amp;":"&amp;Z137)</f>
        <v>13:12:58</v>
      </c>
      <c r="AC137" s="1095" t="str">
        <f t="shared" ref="AC137:AC142" si="609">LEFT(AF137,2)</f>
        <v>13</v>
      </c>
      <c r="AD137" s="1095" t="str">
        <f t="shared" ref="AD137:AD142" si="610">MID(AF137,3,2)</f>
        <v>19</v>
      </c>
      <c r="AE137" s="1095" t="str">
        <f t="shared" ref="AE137:AE142" si="611">RIGHT(AF137,2)</f>
        <v>45</v>
      </c>
      <c r="AF137" s="1193" t="s">
        <v>6349</v>
      </c>
      <c r="AG137" s="683" t="str">
        <f t="shared" ref="AG137:AG142" si="612">CONCATENATE(AC137&amp;":"&amp;AD137&amp;":"&amp;AE137)</f>
        <v>13:19:45</v>
      </c>
      <c r="AH137" s="1097">
        <f t="shared" ref="AH137:AH142" si="613">AB137-W137</f>
        <v>2.9837962962962927E-2</v>
      </c>
      <c r="AI137" s="1098">
        <f t="shared" ref="AI137:AI142" si="614">AG137-AB137</f>
        <v>4.7106481481481444E-3</v>
      </c>
      <c r="AJ137" s="1097">
        <f t="shared" ref="AJ137:AJ142" si="615">AG137-AB137+AH137</f>
        <v>3.4548611111111072E-2</v>
      </c>
      <c r="AK137" s="636">
        <f t="shared" ref="AK137:AK142" si="616">$W$3/(MINUTE(AH137)/60+HOUR(AH137)+SECOND(AH137)/3600)</f>
        <v>34.910783553141975</v>
      </c>
      <c r="AL137" s="636">
        <f t="shared" ref="AL137:AL142" si="617">$W$3/(MINUTE(AJ137)/60+HOUR(AJ137)+SECOND(AJ137)/3600)</f>
        <v>30.150753768844222</v>
      </c>
      <c r="BA137" s="495"/>
      <c r="BB137" s="495"/>
      <c r="BC137" s="1113"/>
      <c r="BD137" s="1113"/>
      <c r="BE137" s="1113"/>
      <c r="BF137" s="1113"/>
      <c r="BG137" s="1354"/>
      <c r="BH137" s="755"/>
      <c r="BI137" s="1113"/>
      <c r="BJ137" s="1113"/>
      <c r="BK137" s="1113"/>
      <c r="BL137" s="1354"/>
      <c r="BM137" s="755"/>
      <c r="BN137" s="1355"/>
      <c r="BO137" s="1124"/>
      <c r="BP137" s="1355"/>
      <c r="BQ137" s="682"/>
      <c r="BR137" s="682"/>
      <c r="BS137" s="1113"/>
      <c r="BT137" s="1113"/>
      <c r="BU137" s="1113"/>
      <c r="BV137" s="1113"/>
      <c r="BW137" s="1234"/>
      <c r="BX137" s="1130"/>
      <c r="BY137" s="1130"/>
      <c r="BZ137" s="1130"/>
      <c r="CA137" s="1130"/>
      <c r="CB137" s="1235"/>
      <c r="CC137" s="1130"/>
      <c r="CD137" s="1115"/>
      <c r="CE137" s="1124"/>
      <c r="CF137" s="1115"/>
      <c r="CG137" s="1115"/>
      <c r="CH137" s="1115"/>
      <c r="CI137" s="1099">
        <f t="shared" ref="CI137:CI142" si="618">AG137+"0:30"</f>
        <v>0.57621527777777781</v>
      </c>
      <c r="CJ137" s="1095" t="str">
        <f t="shared" ref="CJ137:CJ142" si="619">LEFT(CM137,2)</f>
        <v>14</v>
      </c>
      <c r="CK137" s="1095" t="str">
        <f t="shared" ref="CK137:CK142" si="620">MID(CM137,3,2)</f>
        <v>26</v>
      </c>
      <c r="CL137" s="1095" t="str">
        <f t="shared" ref="CL137:CL142" si="621">RIGHT(CM137,2)</f>
        <v>20</v>
      </c>
      <c r="CM137" s="1193" t="s">
        <v>6350</v>
      </c>
      <c r="CN137" s="633" t="str">
        <f t="shared" ref="CN137:CN142" si="622">CONCATENATE(CJ137&amp;":"&amp;CK137&amp;":"&amp;CL137)</f>
        <v>14:26:20</v>
      </c>
      <c r="CO137" s="1095" t="str">
        <f t="shared" ref="CO137:CO142" si="623">LEFT(CR137,2)</f>
        <v>14</v>
      </c>
      <c r="CP137" s="1095" t="str">
        <f t="shared" ref="CP137:CP142" si="624">MID(CR137,3,2)</f>
        <v>34</v>
      </c>
      <c r="CQ137" s="1095" t="str">
        <f t="shared" ref="CQ137:CQ142" si="625">RIGHT(CR137,2)</f>
        <v>02</v>
      </c>
      <c r="CR137" s="1193" t="s">
        <v>6351</v>
      </c>
      <c r="CS137" s="633" t="str">
        <f t="shared" ref="CS137:CS142" si="626">CONCATENATE(CO137&amp;":"&amp;CP137&amp;":"&amp;CQ137)</f>
        <v>14:34:02</v>
      </c>
      <c r="CT137" s="639">
        <f t="shared" ref="CT137:CT142" si="627">CN137-CI137</f>
        <v>2.5405092592592493E-2</v>
      </c>
      <c r="CU137" s="641">
        <f t="shared" ref="CU137:CU142" si="628">CS137-CN137</f>
        <v>5.3472222222222809E-3</v>
      </c>
      <c r="CV137" s="639">
        <f t="shared" ref="CV137:CV142" si="629">CS137-CN137+CT137</f>
        <v>3.0752314814814774E-2</v>
      </c>
      <c r="CW137" s="636">
        <f t="shared" ref="CW137:CW142" si="630">$CI$3/(MINUTE(CT137)/60+HOUR(CT137)+SECOND(CT137)/3600)</f>
        <v>24.601366742596813</v>
      </c>
      <c r="CX137" s="636">
        <f t="shared" ref="CX137:CX142" si="631">$CI$3/(MINUTE(CV137)/60+HOUR(CV137)+SECOND(CV137)/3600)</f>
        <v>20.323673315769668</v>
      </c>
      <c r="CY137" s="643">
        <f t="shared" ref="CY137:CY142" si="632">$DB$136/(MINUTE(DB137)/60+HOUR(DB137)+SECOND(DB137)/3600)</f>
        <v>25.52286423254165</v>
      </c>
      <c r="CZ137" s="644"/>
      <c r="DA137" s="645">
        <f t="shared" ref="DA137" si="633">AH137+AX137+BN137+CT137</f>
        <v>5.524305555555542E-2</v>
      </c>
      <c r="DB137" s="645">
        <f t="shared" ref="DB137" si="634">AJ137+AZ137+BP137+CV137</f>
        <v>6.5300925925925846E-2</v>
      </c>
      <c r="DC137" s="589"/>
      <c r="DD137" s="646">
        <v>40</v>
      </c>
      <c r="DE137" s="647">
        <f t="shared" ref="DE137:DF138" si="635">MINUTE(DA137)/60+HOUR(DA137)+SECOND(DA137)/3600</f>
        <v>1.3258333333333334</v>
      </c>
      <c r="DF137" s="647">
        <f t="shared" si="635"/>
        <v>1.5672222222222223</v>
      </c>
      <c r="DG137" s="595">
        <v>200</v>
      </c>
      <c r="DH137" s="595">
        <f>-(SECOND(CS137-$CS$137)/60+MINUTE(CS137-$CS$137)+HOUR(CS137-$CS$137)*60)</f>
        <v>0</v>
      </c>
      <c r="DI137" s="648">
        <f t="shared" ref="DI137:DI138" si="636">IF((DD137+DG137+DH137)&lt;DD137,DD137,DD137+DG137+DH137)</f>
        <v>240</v>
      </c>
      <c r="DJ137" s="648">
        <f t="shared" ref="DJ137:DJ138" si="637">IF(BX137&gt;$DD$136,0,DI137)</f>
        <v>240</v>
      </c>
      <c r="DK137" s="648">
        <f>IF((S137&gt;$DM$7),0,DJ137)</f>
        <v>240</v>
      </c>
      <c r="DL137" s="648">
        <f>IF((AI137&gt;$DM$7),0,DJ137)</f>
        <v>240</v>
      </c>
      <c r="DM137" s="648">
        <f t="shared" ref="DM137:DM138" si="638">IF((AY137&gt;$DM$7),0,DJ137)</f>
        <v>240</v>
      </c>
      <c r="DN137" s="648">
        <f t="shared" ref="DN137:DN138" si="639">IF((BO137&gt;$DM$7),0,DJ137)</f>
        <v>240</v>
      </c>
      <c r="DO137" s="648">
        <f t="shared" si="181"/>
        <v>240</v>
      </c>
      <c r="DP137" s="648">
        <f t="shared" si="182"/>
        <v>240</v>
      </c>
      <c r="DQ137" s="875">
        <f t="shared" ref="DQ137:DQ138" si="640">DK137*DL137*DM137*DN137*DO137*DP137/DK137/DL137/DM137/DO137/DP137</f>
        <v>240</v>
      </c>
    </row>
    <row r="138" spans="1:121" s="345" customFormat="1">
      <c r="A138" s="628">
        <f>A137+1</f>
        <v>2</v>
      </c>
      <c r="B138" s="629">
        <f>B137</f>
        <v>40</v>
      </c>
      <c r="C138" s="854">
        <v>362</v>
      </c>
      <c r="D138" s="1150" t="s">
        <v>6343</v>
      </c>
      <c r="E138" s="1150" t="s">
        <v>285</v>
      </c>
      <c r="F138" s="726"/>
      <c r="G138" s="827"/>
      <c r="H138" s="827"/>
      <c r="I138" s="827"/>
      <c r="J138" s="827"/>
      <c r="K138" s="1233"/>
      <c r="L138" s="821"/>
      <c r="M138" s="821"/>
      <c r="N138" s="821"/>
      <c r="O138" s="821"/>
      <c r="P138" s="821"/>
      <c r="Q138" s="821"/>
      <c r="R138" s="634"/>
      <c r="S138" s="634"/>
      <c r="T138" s="634"/>
      <c r="U138" s="789"/>
      <c r="V138" s="789"/>
      <c r="W138" s="1099">
        <f>W137</f>
        <v>0.52083333333333337</v>
      </c>
      <c r="X138" s="1095" t="str">
        <f t="shared" si="605"/>
        <v>13</v>
      </c>
      <c r="Y138" s="1095" t="str">
        <f t="shared" si="606"/>
        <v>13</v>
      </c>
      <c r="Z138" s="1095" t="str">
        <f t="shared" si="607"/>
        <v>29</v>
      </c>
      <c r="AA138" s="1193" t="s">
        <v>6344</v>
      </c>
      <c r="AB138" s="683" t="str">
        <f t="shared" si="608"/>
        <v>13:13:29</v>
      </c>
      <c r="AC138" s="1095" t="str">
        <f t="shared" si="609"/>
        <v>13</v>
      </c>
      <c r="AD138" s="1095" t="str">
        <f t="shared" si="610"/>
        <v>20</v>
      </c>
      <c r="AE138" s="1095" t="str">
        <f t="shared" si="611"/>
        <v>04</v>
      </c>
      <c r="AF138" s="1193" t="s">
        <v>6345</v>
      </c>
      <c r="AG138" s="683" t="str">
        <f t="shared" si="612"/>
        <v>13:20:04</v>
      </c>
      <c r="AH138" s="1097">
        <f t="shared" si="613"/>
        <v>3.0196759259259243E-2</v>
      </c>
      <c r="AI138" s="1098">
        <f t="shared" si="614"/>
        <v>4.5717592592592338E-3</v>
      </c>
      <c r="AJ138" s="1097">
        <f t="shared" si="615"/>
        <v>3.4768518518518476E-2</v>
      </c>
      <c r="AK138" s="636">
        <f t="shared" si="616"/>
        <v>34.495975469528553</v>
      </c>
      <c r="AL138" s="636">
        <f t="shared" si="617"/>
        <v>29.960053262316912</v>
      </c>
      <c r="BA138" s="495"/>
      <c r="BB138" s="495"/>
      <c r="BC138" s="1113"/>
      <c r="BD138" s="1113"/>
      <c r="BE138" s="1113"/>
      <c r="BF138" s="1113"/>
      <c r="BG138" s="1354"/>
      <c r="BH138" s="755"/>
      <c r="BI138" s="1113"/>
      <c r="BJ138" s="1113"/>
      <c r="BK138" s="1113"/>
      <c r="BL138" s="1354"/>
      <c r="BM138" s="755"/>
      <c r="BN138" s="1355"/>
      <c r="BO138" s="1124"/>
      <c r="BP138" s="1355"/>
      <c r="BQ138" s="682"/>
      <c r="BR138" s="682"/>
      <c r="BS138" s="1113"/>
      <c r="BT138" s="1113"/>
      <c r="BU138" s="1113"/>
      <c r="BV138" s="1113"/>
      <c r="BW138" s="1234"/>
      <c r="BX138" s="1130"/>
      <c r="BY138" s="1130"/>
      <c r="BZ138" s="1130"/>
      <c r="CA138" s="1130"/>
      <c r="CB138" s="1235"/>
      <c r="CC138" s="1130"/>
      <c r="CD138" s="1115"/>
      <c r="CE138" s="1124"/>
      <c r="CF138" s="1115"/>
      <c r="CG138" s="1115"/>
      <c r="CH138" s="1115"/>
      <c r="CI138" s="1099">
        <f t="shared" si="618"/>
        <v>0.57643518518518522</v>
      </c>
      <c r="CJ138" s="1095" t="str">
        <f t="shared" si="619"/>
        <v>14</v>
      </c>
      <c r="CK138" s="1095" t="str">
        <f t="shared" si="620"/>
        <v>26</v>
      </c>
      <c r="CL138" s="1095" t="str">
        <f t="shared" si="621"/>
        <v>21</v>
      </c>
      <c r="CM138" s="1193" t="s">
        <v>6346</v>
      </c>
      <c r="CN138" s="633" t="str">
        <f t="shared" si="622"/>
        <v>14:26:21</v>
      </c>
      <c r="CO138" s="1095" t="str">
        <f t="shared" si="623"/>
        <v>14</v>
      </c>
      <c r="CP138" s="1095" t="str">
        <f t="shared" si="624"/>
        <v>36</v>
      </c>
      <c r="CQ138" s="1095" t="str">
        <f t="shared" si="625"/>
        <v>23</v>
      </c>
      <c r="CR138" s="1193" t="s">
        <v>6347</v>
      </c>
      <c r="CS138" s="633" t="str">
        <f t="shared" si="626"/>
        <v>14:36:23</v>
      </c>
      <c r="CT138" s="639">
        <f t="shared" si="627"/>
        <v>2.5196759259259238E-2</v>
      </c>
      <c r="CU138" s="641">
        <f t="shared" si="628"/>
        <v>6.9675925925926085E-3</v>
      </c>
      <c r="CV138" s="639">
        <f t="shared" si="629"/>
        <v>3.2164351851851847E-2</v>
      </c>
      <c r="CW138" s="636">
        <f t="shared" si="630"/>
        <v>24.804777216352782</v>
      </c>
      <c r="CX138" s="636">
        <f t="shared" si="631"/>
        <v>19.431450161928748</v>
      </c>
      <c r="CY138" s="643">
        <f t="shared" si="632"/>
        <v>24.90057063807712</v>
      </c>
      <c r="CZ138" s="644"/>
      <c r="DA138" s="645">
        <f t="shared" ref="DA138:DA142" si="641">AH138+AX138+BN138+CT138</f>
        <v>5.5393518518518481E-2</v>
      </c>
      <c r="DB138" s="645">
        <f t="shared" ref="DB138:DB142" si="642">AJ138+AZ138+BP138+CV138</f>
        <v>6.6932870370370323E-2</v>
      </c>
      <c r="DC138" s="589"/>
      <c r="DD138" s="646">
        <f>DD137</f>
        <v>40</v>
      </c>
      <c r="DE138" s="647">
        <f t="shared" si="635"/>
        <v>1.3294444444444444</v>
      </c>
      <c r="DF138" s="647">
        <f t="shared" si="635"/>
        <v>1.6063888888888891</v>
      </c>
      <c r="DG138" s="595">
        <f>DG137-5</f>
        <v>195</v>
      </c>
      <c r="DH138" s="595">
        <f>-(SECOND(CS138-$CS$137)/60+MINUTE(CS138-$CS$137)+HOUR(CS138-$CS$137)*60)</f>
        <v>-2.35</v>
      </c>
      <c r="DI138" s="648">
        <f t="shared" si="636"/>
        <v>232.65</v>
      </c>
      <c r="DJ138" s="648">
        <f t="shared" si="637"/>
        <v>232.65</v>
      </c>
      <c r="DK138" s="648">
        <f>IF((S138&gt;$DM$7),0,DJ138)</f>
        <v>232.65</v>
      </c>
      <c r="DL138" s="648">
        <f>IF((AI138&gt;$DM$7),0,DJ138)</f>
        <v>232.65</v>
      </c>
      <c r="DM138" s="648">
        <f t="shared" si="638"/>
        <v>232.65</v>
      </c>
      <c r="DN138" s="648">
        <f t="shared" si="639"/>
        <v>232.65</v>
      </c>
      <c r="DO138" s="648">
        <f t="shared" si="181"/>
        <v>232.65</v>
      </c>
      <c r="DP138" s="648">
        <f t="shared" si="182"/>
        <v>232.65</v>
      </c>
      <c r="DQ138" s="875">
        <f t="shared" si="640"/>
        <v>232.64999999999998</v>
      </c>
    </row>
    <row r="139" spans="1:121" s="345" customFormat="1">
      <c r="A139" s="628">
        <f t="shared" ref="A139:A144" si="643">A138+1</f>
        <v>3</v>
      </c>
      <c r="B139" s="629">
        <f t="shared" ref="B139:B144" si="644">B138</f>
        <v>40</v>
      </c>
      <c r="C139" s="854">
        <v>334</v>
      </c>
      <c r="D139" s="1150" t="s">
        <v>6337</v>
      </c>
      <c r="E139" s="1150" t="s">
        <v>6338</v>
      </c>
      <c r="F139" s="726"/>
      <c r="G139" s="827"/>
      <c r="H139" s="827"/>
      <c r="I139" s="827"/>
      <c r="J139" s="827"/>
      <c r="K139" s="1233"/>
      <c r="L139" s="821"/>
      <c r="M139" s="821"/>
      <c r="N139" s="821"/>
      <c r="O139" s="821"/>
      <c r="P139" s="821"/>
      <c r="Q139" s="821"/>
      <c r="R139" s="634"/>
      <c r="S139" s="634"/>
      <c r="T139" s="634"/>
      <c r="U139" s="789"/>
      <c r="V139" s="789"/>
      <c r="W139" s="1099">
        <f>W138</f>
        <v>0.52083333333333337</v>
      </c>
      <c r="X139" s="1095" t="str">
        <f t="shared" si="605"/>
        <v>13</v>
      </c>
      <c r="Y139" s="1095" t="str">
        <f t="shared" si="606"/>
        <v>19</v>
      </c>
      <c r="Z139" s="1095" t="str">
        <f t="shared" si="607"/>
        <v>40</v>
      </c>
      <c r="AA139" s="1193" t="s">
        <v>6339</v>
      </c>
      <c r="AB139" s="683" t="str">
        <f t="shared" si="608"/>
        <v>13:19:40</v>
      </c>
      <c r="AC139" s="1095" t="str">
        <f t="shared" si="609"/>
        <v>13</v>
      </c>
      <c r="AD139" s="1095" t="str">
        <f t="shared" si="610"/>
        <v>23</v>
      </c>
      <c r="AE139" s="1095" t="str">
        <f t="shared" si="611"/>
        <v>47</v>
      </c>
      <c r="AF139" s="1193" t="s">
        <v>6340</v>
      </c>
      <c r="AG139" s="683" t="str">
        <f t="shared" si="612"/>
        <v>13:23:47</v>
      </c>
      <c r="AH139" s="1097">
        <f t="shared" si="613"/>
        <v>3.4490740740740655E-2</v>
      </c>
      <c r="AI139" s="1098">
        <f t="shared" si="614"/>
        <v>2.8587962962963731E-3</v>
      </c>
      <c r="AJ139" s="1097">
        <f t="shared" si="615"/>
        <v>3.7349537037037028E-2</v>
      </c>
      <c r="AK139" s="636">
        <f t="shared" si="616"/>
        <v>30.201342281879196</v>
      </c>
      <c r="AL139" s="636">
        <f t="shared" si="617"/>
        <v>27.889680818097304</v>
      </c>
      <c r="BA139" s="495"/>
      <c r="BB139" s="495"/>
      <c r="BC139" s="1113"/>
      <c r="BD139" s="1113"/>
      <c r="BE139" s="1113"/>
      <c r="BF139" s="1113"/>
      <c r="BG139" s="1354"/>
      <c r="BH139" s="755"/>
      <c r="BI139" s="1113"/>
      <c r="BJ139" s="1113"/>
      <c r="BK139" s="1113"/>
      <c r="BL139" s="1354"/>
      <c r="BM139" s="755"/>
      <c r="BN139" s="1355"/>
      <c r="BO139" s="1124"/>
      <c r="BP139" s="1355"/>
      <c r="BQ139" s="682"/>
      <c r="BR139" s="682"/>
      <c r="BS139" s="1113"/>
      <c r="BT139" s="1113"/>
      <c r="BU139" s="1113"/>
      <c r="BV139" s="1113"/>
      <c r="BW139" s="1234"/>
      <c r="BX139" s="1130"/>
      <c r="BY139" s="1130"/>
      <c r="BZ139" s="1130"/>
      <c r="CA139" s="1130"/>
      <c r="CB139" s="1235"/>
      <c r="CC139" s="1130"/>
      <c r="CD139" s="1115"/>
      <c r="CE139" s="1124"/>
      <c r="CF139" s="1115"/>
      <c r="CG139" s="1115"/>
      <c r="CH139" s="1115"/>
      <c r="CI139" s="1099">
        <f t="shared" si="618"/>
        <v>0.57901620370370377</v>
      </c>
      <c r="CJ139" s="1095" t="str">
        <f t="shared" si="619"/>
        <v>14</v>
      </c>
      <c r="CK139" s="1095" t="str">
        <f t="shared" si="620"/>
        <v>37</v>
      </c>
      <c r="CL139" s="1095" t="str">
        <f t="shared" si="621"/>
        <v>36</v>
      </c>
      <c r="CM139" s="1193" t="s">
        <v>6341</v>
      </c>
      <c r="CN139" s="633" t="str">
        <f t="shared" si="622"/>
        <v>14:37:36</v>
      </c>
      <c r="CO139" s="1095" t="str">
        <f t="shared" si="623"/>
        <v>14</v>
      </c>
      <c r="CP139" s="1095" t="str">
        <f t="shared" si="624"/>
        <v>42</v>
      </c>
      <c r="CQ139" s="1095" t="str">
        <f t="shared" si="625"/>
        <v>46</v>
      </c>
      <c r="CR139" s="1193" t="s">
        <v>6342</v>
      </c>
      <c r="CS139" s="633" t="str">
        <f t="shared" si="626"/>
        <v>14:42:46</v>
      </c>
      <c r="CT139" s="639">
        <f t="shared" si="627"/>
        <v>3.0428240740740686E-2</v>
      </c>
      <c r="CU139" s="641">
        <f t="shared" si="628"/>
        <v>3.5879629629629317E-3</v>
      </c>
      <c r="CV139" s="639">
        <f t="shared" si="629"/>
        <v>3.4016203703703618E-2</v>
      </c>
      <c r="CW139" s="636">
        <f t="shared" si="630"/>
        <v>20.540129326740203</v>
      </c>
      <c r="CX139" s="636">
        <f t="shared" si="631"/>
        <v>18.373596461381421</v>
      </c>
      <c r="CY139" s="643">
        <f t="shared" si="632"/>
        <v>23.353876094712941</v>
      </c>
      <c r="CZ139" s="644"/>
      <c r="DA139" s="645">
        <f t="shared" si="641"/>
        <v>6.4918981481481342E-2</v>
      </c>
      <c r="DB139" s="645">
        <f t="shared" si="642"/>
        <v>7.1365740740740646E-2</v>
      </c>
      <c r="DC139" s="589"/>
      <c r="DD139" s="646">
        <f t="shared" ref="DD139:DD142" si="645">DD138</f>
        <v>40</v>
      </c>
      <c r="DE139" s="647">
        <f t="shared" ref="DE139:DE142" si="646">MINUTE(DA139)/60+HOUR(DA139)+SECOND(DA139)/3600</f>
        <v>1.5580555555555555</v>
      </c>
      <c r="DF139" s="647">
        <f t="shared" ref="DF139:DF142" si="647">MINUTE(DB139)/60+HOUR(DB139)+SECOND(DB139)/3600</f>
        <v>1.7127777777777777</v>
      </c>
      <c r="DG139" s="595">
        <f t="shared" ref="DG139:DG142" si="648">DG138-5</f>
        <v>190</v>
      </c>
      <c r="DH139" s="595">
        <f t="shared" ref="DH139:DH142" si="649">-(SECOND(CS139-$CS$137)/60+MINUTE(CS139-$CS$137)+HOUR(CS139-$CS$137)*60)</f>
        <v>-8.7333333333333325</v>
      </c>
      <c r="DI139" s="648">
        <f t="shared" ref="DI139:DI142" si="650">IF((DD139+DG139+DH139)&lt;DD139,DD139,DD139+DG139+DH139)</f>
        <v>221.26666666666668</v>
      </c>
      <c r="DJ139" s="648">
        <f t="shared" ref="DJ139:DJ142" si="651">IF(BX139&gt;$DD$136,0,DI139)</f>
        <v>221.26666666666668</v>
      </c>
      <c r="DK139" s="648">
        <f t="shared" ref="DK139:DK142" si="652">IF((S139&gt;$DM$7),0,DJ139)</f>
        <v>221.26666666666668</v>
      </c>
      <c r="DL139" s="648">
        <f t="shared" ref="DL139:DL142" si="653">IF((AI139&gt;$DM$7),0,DJ139)</f>
        <v>221.26666666666668</v>
      </c>
      <c r="DM139" s="648">
        <f t="shared" ref="DM139:DM142" si="654">IF((AY139&gt;$DM$7),0,DJ139)</f>
        <v>221.26666666666668</v>
      </c>
      <c r="DN139" s="648">
        <f t="shared" ref="DN139:DN142" si="655">IF((BO139&gt;$DM$7),0,DJ139)</f>
        <v>221.26666666666668</v>
      </c>
      <c r="DO139" s="648">
        <f t="shared" ref="DO139:DO142" si="656">IF((CE139&gt;$DM$7),0,DJ139)</f>
        <v>221.26666666666668</v>
      </c>
      <c r="DP139" s="648">
        <f t="shared" ref="DP139:DP142" si="657">IF((CU139&gt;$DL$7),0,DJ139)</f>
        <v>221.26666666666668</v>
      </c>
      <c r="DQ139" s="875">
        <f t="shared" ref="DQ139:DQ142" si="658">DK139*DL139*DM139*DN139*DO139*DP139/DK139/DL139/DM139/DO139/DP139</f>
        <v>221.26666666666668</v>
      </c>
    </row>
    <row r="140" spans="1:121" s="345" customFormat="1">
      <c r="A140" s="628">
        <f t="shared" si="643"/>
        <v>4</v>
      </c>
      <c r="B140" s="629">
        <f t="shared" si="644"/>
        <v>40</v>
      </c>
      <c r="C140" s="854">
        <v>378</v>
      </c>
      <c r="D140" s="1150" t="s">
        <v>6332</v>
      </c>
      <c r="E140" s="1150" t="s">
        <v>5229</v>
      </c>
      <c r="F140" s="726"/>
      <c r="G140" s="827"/>
      <c r="H140" s="827"/>
      <c r="I140" s="827"/>
      <c r="J140" s="827"/>
      <c r="K140" s="1233"/>
      <c r="L140" s="821"/>
      <c r="M140" s="821"/>
      <c r="N140" s="821"/>
      <c r="O140" s="821"/>
      <c r="P140" s="821"/>
      <c r="Q140" s="821"/>
      <c r="R140" s="634"/>
      <c r="S140" s="634"/>
      <c r="T140" s="634"/>
      <c r="U140" s="789"/>
      <c r="V140" s="789"/>
      <c r="W140" s="1099">
        <f>W139</f>
        <v>0.52083333333333337</v>
      </c>
      <c r="X140" s="1095" t="str">
        <f t="shared" si="605"/>
        <v>13</v>
      </c>
      <c r="Y140" s="1095" t="str">
        <f t="shared" si="606"/>
        <v>17</v>
      </c>
      <c r="Z140" s="1095" t="str">
        <f t="shared" si="607"/>
        <v>48</v>
      </c>
      <c r="AA140" s="1193" t="s">
        <v>6333</v>
      </c>
      <c r="AB140" s="683" t="str">
        <f t="shared" si="608"/>
        <v>13:17:48</v>
      </c>
      <c r="AC140" s="1095" t="str">
        <f t="shared" si="609"/>
        <v>13</v>
      </c>
      <c r="AD140" s="1095" t="str">
        <f t="shared" si="610"/>
        <v>27</v>
      </c>
      <c r="AE140" s="1095" t="str">
        <f t="shared" si="611"/>
        <v>18</v>
      </c>
      <c r="AF140" s="1193" t="s">
        <v>6334</v>
      </c>
      <c r="AG140" s="683" t="str">
        <f t="shared" si="612"/>
        <v>13:27:18</v>
      </c>
      <c r="AH140" s="1097">
        <f t="shared" si="613"/>
        <v>3.3194444444444415E-2</v>
      </c>
      <c r="AI140" s="1098">
        <f t="shared" si="614"/>
        <v>6.5972222222222543E-3</v>
      </c>
      <c r="AJ140" s="1097">
        <f t="shared" si="615"/>
        <v>3.979166666666667E-2</v>
      </c>
      <c r="AK140" s="636">
        <f t="shared" si="616"/>
        <v>31.380753138075317</v>
      </c>
      <c r="AL140" s="636">
        <f t="shared" si="617"/>
        <v>26.178010471204189</v>
      </c>
      <c r="BA140" s="495"/>
      <c r="BB140" s="495"/>
      <c r="BC140" s="1113"/>
      <c r="BD140" s="1113"/>
      <c r="BE140" s="1113"/>
      <c r="BF140" s="1113"/>
      <c r="BG140" s="1354"/>
      <c r="BH140" s="755"/>
      <c r="BI140" s="1113"/>
      <c r="BJ140" s="1113"/>
      <c r="BK140" s="1113"/>
      <c r="BL140" s="1354"/>
      <c r="BM140" s="755"/>
      <c r="BN140" s="1355"/>
      <c r="BO140" s="1124"/>
      <c r="BP140" s="1355"/>
      <c r="BQ140" s="682"/>
      <c r="BR140" s="682"/>
      <c r="BS140" s="1113"/>
      <c r="BT140" s="1113"/>
      <c r="BU140" s="1113"/>
      <c r="BV140" s="1113"/>
      <c r="BW140" s="1234"/>
      <c r="BX140" s="1130"/>
      <c r="BY140" s="1130"/>
      <c r="BZ140" s="1130"/>
      <c r="CA140" s="1130"/>
      <c r="CB140" s="1235"/>
      <c r="CC140" s="1130"/>
      <c r="CD140" s="1115"/>
      <c r="CE140" s="1124"/>
      <c r="CF140" s="1115"/>
      <c r="CG140" s="1115"/>
      <c r="CH140" s="1115"/>
      <c r="CI140" s="1099">
        <f t="shared" si="618"/>
        <v>0.58145833333333341</v>
      </c>
      <c r="CJ140" s="1095" t="str">
        <f t="shared" si="619"/>
        <v>14</v>
      </c>
      <c r="CK140" s="1095" t="str">
        <f t="shared" si="620"/>
        <v>47</v>
      </c>
      <c r="CL140" s="1095" t="str">
        <f t="shared" si="621"/>
        <v>27</v>
      </c>
      <c r="CM140" s="1193" t="s">
        <v>6335</v>
      </c>
      <c r="CN140" s="633" t="str">
        <f t="shared" si="622"/>
        <v>14:47:27</v>
      </c>
      <c r="CO140" s="1095" t="str">
        <f t="shared" si="623"/>
        <v>14</v>
      </c>
      <c r="CP140" s="1095" t="str">
        <f t="shared" si="624"/>
        <v>52</v>
      </c>
      <c r="CQ140" s="1095" t="str">
        <f t="shared" si="625"/>
        <v>52</v>
      </c>
      <c r="CR140" s="1193" t="s">
        <v>6336</v>
      </c>
      <c r="CS140" s="633" t="str">
        <f t="shared" si="626"/>
        <v>14:52:52</v>
      </c>
      <c r="CT140" s="639">
        <f t="shared" si="627"/>
        <v>3.4826388888888782E-2</v>
      </c>
      <c r="CU140" s="641">
        <f t="shared" si="628"/>
        <v>3.76157407407407E-3</v>
      </c>
      <c r="CV140" s="639">
        <f t="shared" si="629"/>
        <v>3.8587962962962852E-2</v>
      </c>
      <c r="CW140" s="636">
        <f t="shared" si="630"/>
        <v>17.946161515453639</v>
      </c>
      <c r="CX140" s="636">
        <f t="shared" si="631"/>
        <v>16.196760647870427</v>
      </c>
      <c r="CY140" s="643">
        <f t="shared" si="632"/>
        <v>21.264028352037801</v>
      </c>
      <c r="CZ140" s="644"/>
      <c r="DA140" s="645">
        <f t="shared" si="641"/>
        <v>6.8020833333333197E-2</v>
      </c>
      <c r="DB140" s="645">
        <f t="shared" si="642"/>
        <v>7.8379629629629521E-2</v>
      </c>
      <c r="DC140" s="589"/>
      <c r="DD140" s="646">
        <f t="shared" si="645"/>
        <v>40</v>
      </c>
      <c r="DE140" s="647">
        <f t="shared" si="646"/>
        <v>1.6325000000000001</v>
      </c>
      <c r="DF140" s="647">
        <f t="shared" si="647"/>
        <v>1.8811111111111112</v>
      </c>
      <c r="DG140" s="595">
        <f t="shared" si="648"/>
        <v>185</v>
      </c>
      <c r="DH140" s="595">
        <f t="shared" si="649"/>
        <v>-18.833333333333332</v>
      </c>
      <c r="DI140" s="648">
        <f t="shared" si="650"/>
        <v>206.16666666666666</v>
      </c>
      <c r="DJ140" s="648">
        <f t="shared" si="651"/>
        <v>206.16666666666666</v>
      </c>
      <c r="DK140" s="648">
        <f t="shared" si="652"/>
        <v>206.16666666666666</v>
      </c>
      <c r="DL140" s="648">
        <f t="shared" si="653"/>
        <v>206.16666666666666</v>
      </c>
      <c r="DM140" s="648">
        <f t="shared" si="654"/>
        <v>206.16666666666666</v>
      </c>
      <c r="DN140" s="648">
        <f t="shared" si="655"/>
        <v>206.16666666666666</v>
      </c>
      <c r="DO140" s="648">
        <f t="shared" si="656"/>
        <v>206.16666666666666</v>
      </c>
      <c r="DP140" s="648">
        <f t="shared" si="657"/>
        <v>206.16666666666666</v>
      </c>
      <c r="DQ140" s="875">
        <f t="shared" si="658"/>
        <v>206.16666666666666</v>
      </c>
    </row>
    <row r="141" spans="1:121" s="345" customFormat="1">
      <c r="A141" s="628">
        <f t="shared" si="643"/>
        <v>5</v>
      </c>
      <c r="B141" s="629">
        <f t="shared" si="644"/>
        <v>40</v>
      </c>
      <c r="C141" s="854">
        <v>376</v>
      </c>
      <c r="D141" s="1150" t="s">
        <v>384</v>
      </c>
      <c r="E141" s="1150" t="s">
        <v>4126</v>
      </c>
      <c r="F141" s="726"/>
      <c r="G141" s="827"/>
      <c r="H141" s="827"/>
      <c r="I141" s="827"/>
      <c r="J141" s="827"/>
      <c r="K141" s="1233"/>
      <c r="L141" s="821"/>
      <c r="M141" s="821"/>
      <c r="N141" s="821"/>
      <c r="O141" s="821"/>
      <c r="P141" s="821"/>
      <c r="Q141" s="821"/>
      <c r="R141" s="634"/>
      <c r="S141" s="634"/>
      <c r="T141" s="634"/>
      <c r="U141" s="789"/>
      <c r="V141" s="789"/>
      <c r="W141" s="1099">
        <f>W140</f>
        <v>0.52083333333333337</v>
      </c>
      <c r="X141" s="1095" t="str">
        <f t="shared" si="605"/>
        <v>13</v>
      </c>
      <c r="Y141" s="1095" t="str">
        <f t="shared" si="606"/>
        <v>25</v>
      </c>
      <c r="Z141" s="1095" t="str">
        <f t="shared" si="607"/>
        <v>02</v>
      </c>
      <c r="AA141" s="1193" t="s">
        <v>6328</v>
      </c>
      <c r="AB141" s="683" t="str">
        <f t="shared" si="608"/>
        <v>13:25:02</v>
      </c>
      <c r="AC141" s="1095" t="str">
        <f t="shared" si="609"/>
        <v>13</v>
      </c>
      <c r="AD141" s="1095" t="str">
        <f t="shared" si="610"/>
        <v>36</v>
      </c>
      <c r="AE141" s="1095" t="str">
        <f t="shared" si="611"/>
        <v>53</v>
      </c>
      <c r="AF141" s="1193" t="s">
        <v>6329</v>
      </c>
      <c r="AG141" s="683" t="str">
        <f t="shared" si="612"/>
        <v>13:36:53</v>
      </c>
      <c r="AH141" s="1097">
        <f t="shared" si="613"/>
        <v>3.8217592592592498E-2</v>
      </c>
      <c r="AI141" s="1098">
        <f t="shared" si="614"/>
        <v>8.2291666666667318E-3</v>
      </c>
      <c r="AJ141" s="1097">
        <f t="shared" si="615"/>
        <v>4.6446759259259229E-2</v>
      </c>
      <c r="AK141" s="636">
        <f t="shared" si="616"/>
        <v>27.256208358570564</v>
      </c>
      <c r="AL141" s="636">
        <f t="shared" si="617"/>
        <v>22.427111886369296</v>
      </c>
      <c r="BA141" s="495"/>
      <c r="BB141" s="495"/>
      <c r="BC141" s="1113"/>
      <c r="BD141" s="1113"/>
      <c r="BE141" s="1113"/>
      <c r="BF141" s="1113"/>
      <c r="BG141" s="1354"/>
      <c r="BH141" s="755"/>
      <c r="BI141" s="1113"/>
      <c r="BJ141" s="1113"/>
      <c r="BK141" s="1113"/>
      <c r="BL141" s="1354"/>
      <c r="BM141" s="755"/>
      <c r="BN141" s="1355"/>
      <c r="BO141" s="1124"/>
      <c r="BP141" s="1355"/>
      <c r="BQ141" s="682"/>
      <c r="BR141" s="682"/>
      <c r="BS141" s="1113"/>
      <c r="BT141" s="1113"/>
      <c r="BU141" s="1113"/>
      <c r="BV141" s="1113"/>
      <c r="BW141" s="1234"/>
      <c r="BX141" s="1130"/>
      <c r="BY141" s="1130"/>
      <c r="BZ141" s="1130"/>
      <c r="CA141" s="1130"/>
      <c r="CB141" s="1235"/>
      <c r="CC141" s="1130"/>
      <c r="CD141" s="1115"/>
      <c r="CE141" s="1124"/>
      <c r="CF141" s="1115"/>
      <c r="CG141" s="1115"/>
      <c r="CH141" s="1115"/>
      <c r="CI141" s="1099">
        <f t="shared" si="618"/>
        <v>0.58811342592592597</v>
      </c>
      <c r="CJ141" s="1095" t="str">
        <f t="shared" si="619"/>
        <v>14</v>
      </c>
      <c r="CK141" s="1095" t="str">
        <f t="shared" si="620"/>
        <v>53</v>
      </c>
      <c r="CL141" s="1095" t="str">
        <f t="shared" si="621"/>
        <v>31</v>
      </c>
      <c r="CM141" s="1193" t="s">
        <v>6330</v>
      </c>
      <c r="CN141" s="633" t="str">
        <f t="shared" si="622"/>
        <v>14:53:31</v>
      </c>
      <c r="CO141" s="1095" t="str">
        <f t="shared" si="623"/>
        <v>15</v>
      </c>
      <c r="CP141" s="1095" t="str">
        <f t="shared" si="624"/>
        <v>06</v>
      </c>
      <c r="CQ141" s="1095" t="str">
        <f t="shared" si="625"/>
        <v>47</v>
      </c>
      <c r="CR141" s="1193" t="s">
        <v>6331</v>
      </c>
      <c r="CS141" s="633" t="str">
        <f t="shared" si="626"/>
        <v>15:06:47</v>
      </c>
      <c r="CT141" s="639">
        <f t="shared" si="627"/>
        <v>3.2384259259259252E-2</v>
      </c>
      <c r="CU141" s="641">
        <f t="shared" si="628"/>
        <v>9.2129629629629228E-3</v>
      </c>
      <c r="CV141" s="639">
        <f t="shared" si="629"/>
        <v>4.1597222222222174E-2</v>
      </c>
      <c r="CW141" s="636">
        <f t="shared" si="630"/>
        <v>19.299499642601859</v>
      </c>
      <c r="CX141" s="636">
        <f t="shared" si="631"/>
        <v>15.025041736227045</v>
      </c>
      <c r="CY141" s="643">
        <f t="shared" si="632"/>
        <v>18.929932956487448</v>
      </c>
      <c r="CZ141" s="644"/>
      <c r="DA141" s="645">
        <f t="shared" si="641"/>
        <v>7.0601851851851749E-2</v>
      </c>
      <c r="DB141" s="645">
        <f t="shared" si="642"/>
        <v>8.8043981481481404E-2</v>
      </c>
      <c r="DC141" s="589"/>
      <c r="DD141" s="646">
        <f t="shared" si="645"/>
        <v>40</v>
      </c>
      <c r="DE141" s="647">
        <f t="shared" si="646"/>
        <v>1.6944444444444444</v>
      </c>
      <c r="DF141" s="647">
        <f t="shared" si="647"/>
        <v>2.1130555555555555</v>
      </c>
      <c r="DG141" s="595">
        <f t="shared" si="648"/>
        <v>180</v>
      </c>
      <c r="DH141" s="595">
        <f t="shared" si="649"/>
        <v>-32.75</v>
      </c>
      <c r="DI141" s="648">
        <f t="shared" si="650"/>
        <v>187.25</v>
      </c>
      <c r="DJ141" s="648">
        <f t="shared" si="651"/>
        <v>187.25</v>
      </c>
      <c r="DK141" s="648">
        <f t="shared" si="652"/>
        <v>187.25</v>
      </c>
      <c r="DL141" s="648">
        <f t="shared" si="653"/>
        <v>187.25</v>
      </c>
      <c r="DM141" s="648">
        <f t="shared" si="654"/>
        <v>187.25</v>
      </c>
      <c r="DN141" s="648">
        <f t="shared" si="655"/>
        <v>187.25</v>
      </c>
      <c r="DO141" s="648">
        <f t="shared" si="656"/>
        <v>187.25</v>
      </c>
      <c r="DP141" s="648">
        <f t="shared" si="657"/>
        <v>187.25</v>
      </c>
      <c r="DQ141" s="875">
        <f t="shared" si="658"/>
        <v>187.25</v>
      </c>
    </row>
    <row r="142" spans="1:121" s="345" customFormat="1">
      <c r="A142" s="628">
        <f t="shared" si="643"/>
        <v>6</v>
      </c>
      <c r="B142" s="629">
        <f t="shared" si="644"/>
        <v>40</v>
      </c>
      <c r="C142" s="854">
        <v>338</v>
      </c>
      <c r="D142" s="1150" t="s">
        <v>4377</v>
      </c>
      <c r="E142" s="1150" t="s">
        <v>387</v>
      </c>
      <c r="F142" s="726"/>
      <c r="G142" s="827"/>
      <c r="H142" s="827"/>
      <c r="I142" s="827"/>
      <c r="J142" s="827"/>
      <c r="K142" s="1233"/>
      <c r="L142" s="821"/>
      <c r="M142" s="821"/>
      <c r="N142" s="821"/>
      <c r="O142" s="821"/>
      <c r="P142" s="821"/>
      <c r="Q142" s="821"/>
      <c r="R142" s="634"/>
      <c r="S142" s="634"/>
      <c r="T142" s="634"/>
      <c r="U142" s="789"/>
      <c r="V142" s="789"/>
      <c r="W142" s="1099">
        <f t="shared" ref="W142:W144" si="659">W141</f>
        <v>0.52083333333333337</v>
      </c>
      <c r="X142" s="1095" t="str">
        <f t="shared" si="605"/>
        <v>13</v>
      </c>
      <c r="Y142" s="1095" t="str">
        <f t="shared" si="606"/>
        <v>19</v>
      </c>
      <c r="Z142" s="1095" t="str">
        <f t="shared" si="607"/>
        <v>28</v>
      </c>
      <c r="AA142" s="1193" t="s">
        <v>6325</v>
      </c>
      <c r="AB142" s="683" t="str">
        <f t="shared" si="608"/>
        <v>13:19:28</v>
      </c>
      <c r="AC142" s="1095" t="str">
        <f t="shared" si="609"/>
        <v>13</v>
      </c>
      <c r="AD142" s="1095" t="str">
        <f t="shared" si="610"/>
        <v>38</v>
      </c>
      <c r="AE142" s="1095" t="str">
        <f t="shared" si="611"/>
        <v>36</v>
      </c>
      <c r="AF142" s="1193" t="s">
        <v>6597</v>
      </c>
      <c r="AG142" s="683" t="str">
        <f t="shared" si="612"/>
        <v>13:38:36</v>
      </c>
      <c r="AH142" s="1097">
        <f t="shared" si="613"/>
        <v>3.4351851851851745E-2</v>
      </c>
      <c r="AI142" s="1098">
        <f t="shared" si="614"/>
        <v>1.3287037037037042E-2</v>
      </c>
      <c r="AJ142" s="1097">
        <f t="shared" si="615"/>
        <v>4.7638888888888786E-2</v>
      </c>
      <c r="AK142" s="636">
        <f t="shared" si="616"/>
        <v>30.323450134770891</v>
      </c>
      <c r="AL142" s="636">
        <f t="shared" si="617"/>
        <v>21.865889212827987</v>
      </c>
      <c r="BA142" s="495"/>
      <c r="BB142" s="495"/>
      <c r="BC142" s="1113"/>
      <c r="BD142" s="1113"/>
      <c r="BE142" s="1113"/>
      <c r="BF142" s="1113"/>
      <c r="BG142" s="1354"/>
      <c r="BH142" s="755"/>
      <c r="BI142" s="1113"/>
      <c r="BJ142" s="1113"/>
      <c r="BK142" s="1113"/>
      <c r="BL142" s="1354"/>
      <c r="BM142" s="755"/>
      <c r="BN142" s="1355"/>
      <c r="BO142" s="1124"/>
      <c r="BP142" s="1355"/>
      <c r="BQ142" s="682"/>
      <c r="BR142" s="682"/>
      <c r="BS142" s="1113"/>
      <c r="BT142" s="1113"/>
      <c r="BU142" s="1113"/>
      <c r="BV142" s="1113"/>
      <c r="BW142" s="1234"/>
      <c r="BX142" s="1130"/>
      <c r="BY142" s="1130"/>
      <c r="BZ142" s="1130"/>
      <c r="CA142" s="1130"/>
      <c r="CB142" s="1235"/>
      <c r="CC142" s="1130"/>
      <c r="CD142" s="1115"/>
      <c r="CE142" s="1124"/>
      <c r="CF142" s="1115"/>
      <c r="CG142" s="1115"/>
      <c r="CH142" s="1115"/>
      <c r="CI142" s="1099">
        <f t="shared" si="618"/>
        <v>0.58930555555555553</v>
      </c>
      <c r="CJ142" s="1095" t="str">
        <f t="shared" si="619"/>
        <v>15</v>
      </c>
      <c r="CK142" s="1095" t="str">
        <f t="shared" si="620"/>
        <v>08</v>
      </c>
      <c r="CL142" s="1095" t="str">
        <f t="shared" si="621"/>
        <v>33</v>
      </c>
      <c r="CM142" s="1193" t="s">
        <v>6326</v>
      </c>
      <c r="CN142" s="633" t="str">
        <f t="shared" si="622"/>
        <v>15:08:33</v>
      </c>
      <c r="CO142" s="1095" t="str">
        <f t="shared" si="623"/>
        <v>15</v>
      </c>
      <c r="CP142" s="1095" t="str">
        <f t="shared" si="624"/>
        <v>22</v>
      </c>
      <c r="CQ142" s="1095" t="str">
        <f t="shared" si="625"/>
        <v>41</v>
      </c>
      <c r="CR142" s="1193" t="s">
        <v>6327</v>
      </c>
      <c r="CS142" s="633" t="str">
        <f t="shared" si="626"/>
        <v>15:22:41</v>
      </c>
      <c r="CT142" s="639">
        <f t="shared" si="627"/>
        <v>4.1631944444444513E-2</v>
      </c>
      <c r="CU142" s="641">
        <f t="shared" si="628"/>
        <v>9.8148148148147207E-3</v>
      </c>
      <c r="CV142" s="639">
        <f t="shared" si="629"/>
        <v>5.1446759259259234E-2</v>
      </c>
      <c r="CW142" s="636">
        <f t="shared" si="630"/>
        <v>15.012510425354462</v>
      </c>
      <c r="CX142" s="636">
        <f t="shared" si="631"/>
        <v>12.148481439820022</v>
      </c>
      <c r="CY142" s="643">
        <f t="shared" si="632"/>
        <v>16.820464898960402</v>
      </c>
      <c r="CZ142" s="644"/>
      <c r="DA142" s="645">
        <f t="shared" si="641"/>
        <v>7.5983796296296258E-2</v>
      </c>
      <c r="DB142" s="645">
        <f t="shared" si="642"/>
        <v>9.908564814814802E-2</v>
      </c>
      <c r="DC142" s="589"/>
      <c r="DD142" s="646">
        <f t="shared" si="645"/>
        <v>40</v>
      </c>
      <c r="DE142" s="647">
        <f t="shared" si="646"/>
        <v>1.8236111111111111</v>
      </c>
      <c r="DF142" s="647">
        <f t="shared" si="647"/>
        <v>2.3780555555555556</v>
      </c>
      <c r="DG142" s="595">
        <f t="shared" si="648"/>
        <v>175</v>
      </c>
      <c r="DH142" s="595">
        <f t="shared" si="649"/>
        <v>-48.65</v>
      </c>
      <c r="DI142" s="648">
        <f t="shared" si="650"/>
        <v>166.35</v>
      </c>
      <c r="DJ142" s="648">
        <f t="shared" si="651"/>
        <v>166.35</v>
      </c>
      <c r="DK142" s="648">
        <f t="shared" si="652"/>
        <v>166.35</v>
      </c>
      <c r="DL142" s="648">
        <f t="shared" si="653"/>
        <v>166.35</v>
      </c>
      <c r="DM142" s="648">
        <f t="shared" si="654"/>
        <v>166.35</v>
      </c>
      <c r="DN142" s="648">
        <f t="shared" si="655"/>
        <v>166.35</v>
      </c>
      <c r="DO142" s="648">
        <f t="shared" si="656"/>
        <v>166.35</v>
      </c>
      <c r="DP142" s="648">
        <f t="shared" si="657"/>
        <v>166.35</v>
      </c>
      <c r="DQ142" s="875">
        <f t="shared" si="658"/>
        <v>166.35000000000002</v>
      </c>
    </row>
    <row r="143" spans="1:121" s="370" customFormat="1">
      <c r="A143" s="691">
        <f t="shared" si="643"/>
        <v>7</v>
      </c>
      <c r="B143" s="692">
        <f t="shared" si="644"/>
        <v>40</v>
      </c>
      <c r="C143" s="796">
        <v>361</v>
      </c>
      <c r="D143" s="1152" t="s">
        <v>6352</v>
      </c>
      <c r="E143" s="1152" t="s">
        <v>125</v>
      </c>
      <c r="F143" s="767" t="s">
        <v>83</v>
      </c>
      <c r="G143" s="843"/>
      <c r="H143" s="843"/>
      <c r="I143" s="843"/>
      <c r="J143" s="843"/>
      <c r="K143" s="1494"/>
      <c r="L143" s="844"/>
      <c r="M143" s="844"/>
      <c r="N143" s="844"/>
      <c r="O143" s="844"/>
      <c r="P143" s="844"/>
      <c r="Q143" s="844"/>
      <c r="R143" s="641"/>
      <c r="S143" s="641"/>
      <c r="T143" s="641"/>
      <c r="U143" s="793"/>
      <c r="V143" s="793"/>
      <c r="W143" s="1121">
        <f t="shared" si="659"/>
        <v>0.52083333333333337</v>
      </c>
      <c r="X143" s="1140" t="str">
        <f t="shared" ref="X143:X144" si="660">LEFT(AA143,2)</f>
        <v>13</v>
      </c>
      <c r="Y143" s="1140" t="str">
        <f t="shared" ref="Y143:Y144" si="661">MID(AA143,3,2)</f>
        <v>34</v>
      </c>
      <c r="Z143" s="1140" t="str">
        <f t="shared" ref="Z143:Z144" si="662">RIGHT(AA143,2)</f>
        <v>34</v>
      </c>
      <c r="AA143" s="1193" t="s">
        <v>6353</v>
      </c>
      <c r="AB143" s="704" t="str">
        <f t="shared" ref="AB143:AB144" si="663">CONCATENATE(X143&amp;":"&amp;Y143&amp;":"&amp;Z143)</f>
        <v>13:34:34</v>
      </c>
      <c r="AC143" s="1140" t="str">
        <f t="shared" ref="AC143:AC144" si="664">LEFT(AF143,2)</f>
        <v>13</v>
      </c>
      <c r="AD143" s="1140" t="str">
        <f t="shared" ref="AD143:AD144" si="665">MID(AF143,3,2)</f>
        <v>47</v>
      </c>
      <c r="AE143" s="1140" t="str">
        <f t="shared" ref="AE143:AE144" si="666">RIGHT(AF143,2)</f>
        <v>21</v>
      </c>
      <c r="AF143" s="1193" t="s">
        <v>6354</v>
      </c>
      <c r="AG143" s="704" t="str">
        <f t="shared" ref="AG143:AG144" si="667">CONCATENATE(AC143&amp;":"&amp;AD143&amp;":"&amp;AE143)</f>
        <v>13:47:21</v>
      </c>
      <c r="AH143" s="1098">
        <f t="shared" ref="AH143:AH144" si="668">AB143-W143</f>
        <v>4.4837962962962941E-2</v>
      </c>
      <c r="AI143" s="1098">
        <f t="shared" ref="AI143:AI144" si="669">AG143-AB143</f>
        <v>8.8773148148147962E-3</v>
      </c>
      <c r="AJ143" s="1098">
        <f t="shared" ref="AJ143:AJ144" si="670">AG143-AB143+AH143</f>
        <v>5.3715277777777737E-2</v>
      </c>
      <c r="AK143" s="701">
        <f t="shared" ref="AK143:AK144" si="671">$W$3/(MINUTE(AH143)/60+HOUR(AH143)+SECOND(AH143)/3600)</f>
        <v>23.231801755291691</v>
      </c>
      <c r="AL143" s="701">
        <f t="shared" ref="AL143:AL144" si="672">$W$3/(MINUTE(AJ143)/60+HOUR(AJ143)+SECOND(AJ143)/3600)</f>
        <v>19.392372333548806</v>
      </c>
      <c r="BA143" s="1495"/>
      <c r="BB143" s="1495"/>
      <c r="BC143" s="1118"/>
      <c r="BD143" s="1118"/>
      <c r="BE143" s="1118"/>
      <c r="BF143" s="1118"/>
      <c r="BG143" s="1489"/>
      <c r="BH143" s="771"/>
      <c r="BI143" s="1118"/>
      <c r="BJ143" s="1118"/>
      <c r="BK143" s="1118"/>
      <c r="BL143" s="1489"/>
      <c r="BM143" s="771"/>
      <c r="BN143" s="1124"/>
      <c r="BO143" s="1124"/>
      <c r="BP143" s="1124"/>
      <c r="BQ143" s="699"/>
      <c r="BR143" s="699"/>
      <c r="BS143" s="1118"/>
      <c r="BT143" s="1118"/>
      <c r="BU143" s="1118"/>
      <c r="BV143" s="1118"/>
      <c r="BW143" s="1496"/>
      <c r="BX143" s="1123"/>
      <c r="BY143" s="1123"/>
      <c r="BZ143" s="1123"/>
      <c r="CA143" s="1123"/>
      <c r="CB143" s="1497"/>
      <c r="CC143" s="1123"/>
      <c r="CD143" s="1122"/>
      <c r="CE143" s="1124"/>
      <c r="CF143" s="1122"/>
      <c r="CG143" s="1122"/>
      <c r="CH143" s="1122"/>
      <c r="CI143" s="1121"/>
      <c r="CJ143" s="1140"/>
      <c r="CK143" s="1140"/>
      <c r="CL143" s="1140"/>
      <c r="CM143" s="1193"/>
      <c r="CN143" s="652"/>
      <c r="CO143" s="1140"/>
      <c r="CP143" s="1140"/>
      <c r="CQ143" s="1140"/>
      <c r="CR143" s="1193"/>
      <c r="CS143" s="652"/>
      <c r="CT143" s="703"/>
      <c r="CU143" s="641"/>
      <c r="CV143" s="703"/>
      <c r="CW143" s="701"/>
      <c r="CX143" s="701"/>
      <c r="CY143" s="795"/>
      <c r="CZ143" s="708"/>
      <c r="DA143" s="709"/>
      <c r="DB143" s="709"/>
      <c r="DC143" s="710"/>
      <c r="DD143" s="711"/>
      <c r="DE143" s="712"/>
      <c r="DF143" s="712"/>
      <c r="DG143" s="713"/>
      <c r="DH143" s="713"/>
      <c r="DI143" s="714"/>
      <c r="DJ143" s="714"/>
      <c r="DK143" s="714"/>
      <c r="DL143" s="714"/>
      <c r="DM143" s="714"/>
      <c r="DN143" s="714"/>
      <c r="DO143" s="714"/>
      <c r="DP143" s="714"/>
      <c r="DQ143" s="1498"/>
    </row>
    <row r="144" spans="1:121" s="370" customFormat="1">
      <c r="A144" s="691">
        <f t="shared" si="643"/>
        <v>8</v>
      </c>
      <c r="B144" s="692">
        <f t="shared" si="644"/>
        <v>40</v>
      </c>
      <c r="C144" s="796">
        <v>347</v>
      </c>
      <c r="D144" s="1152" t="s">
        <v>392</v>
      </c>
      <c r="E144" s="1152" t="s">
        <v>393</v>
      </c>
      <c r="F144" s="767" t="s">
        <v>123</v>
      </c>
      <c r="G144" s="843"/>
      <c r="H144" s="843"/>
      <c r="I144" s="843"/>
      <c r="J144" s="843"/>
      <c r="K144" s="1494"/>
      <c r="L144" s="844"/>
      <c r="M144" s="844"/>
      <c r="N144" s="844"/>
      <c r="O144" s="844"/>
      <c r="P144" s="844"/>
      <c r="Q144" s="844"/>
      <c r="R144" s="641"/>
      <c r="S144" s="641"/>
      <c r="T144" s="641"/>
      <c r="U144" s="793"/>
      <c r="V144" s="793"/>
      <c r="W144" s="1121">
        <f t="shared" si="659"/>
        <v>0.52083333333333337</v>
      </c>
      <c r="X144" s="1140" t="str">
        <f t="shared" si="660"/>
        <v>13</v>
      </c>
      <c r="Y144" s="1140" t="str">
        <f t="shared" si="661"/>
        <v>42</v>
      </c>
      <c r="Z144" s="1140" t="str">
        <f t="shared" si="662"/>
        <v>30</v>
      </c>
      <c r="AA144" s="1193" t="s">
        <v>6355</v>
      </c>
      <c r="AB144" s="704" t="str">
        <f t="shared" si="663"/>
        <v>13:42:30</v>
      </c>
      <c r="AC144" s="1140" t="str">
        <f t="shared" si="664"/>
        <v>14</v>
      </c>
      <c r="AD144" s="1140" t="str">
        <f t="shared" si="665"/>
        <v>07</v>
      </c>
      <c r="AE144" s="1140" t="str">
        <f t="shared" si="666"/>
        <v>07</v>
      </c>
      <c r="AF144" s="1193" t="s">
        <v>6356</v>
      </c>
      <c r="AG144" s="704" t="str">
        <f t="shared" si="667"/>
        <v>14:07:07</v>
      </c>
      <c r="AH144" s="1098">
        <f t="shared" si="668"/>
        <v>5.034722222222221E-2</v>
      </c>
      <c r="AI144" s="1098">
        <f t="shared" si="669"/>
        <v>1.7094907407407378E-2</v>
      </c>
      <c r="AJ144" s="1098">
        <f t="shared" si="670"/>
        <v>6.7442129629629588E-2</v>
      </c>
      <c r="AK144" s="701">
        <f t="shared" si="671"/>
        <v>20.689655172413794</v>
      </c>
      <c r="AL144" s="701">
        <f t="shared" si="672"/>
        <v>15.445340655568902</v>
      </c>
      <c r="BA144" s="1495"/>
      <c r="BB144" s="1495"/>
      <c r="BC144" s="1118"/>
      <c r="BD144" s="1118"/>
      <c r="BE144" s="1118"/>
      <c r="BF144" s="1118"/>
      <c r="BG144" s="1489"/>
      <c r="BH144" s="771"/>
      <c r="BI144" s="1118"/>
      <c r="BJ144" s="1118"/>
      <c r="BK144" s="1118"/>
      <c r="BL144" s="1489"/>
      <c r="BM144" s="771"/>
      <c r="BN144" s="1124"/>
      <c r="BO144" s="1124"/>
      <c r="BP144" s="1124"/>
      <c r="BQ144" s="699"/>
      <c r="BR144" s="699"/>
      <c r="BS144" s="1118"/>
      <c r="BT144" s="1118"/>
      <c r="BU144" s="1118"/>
      <c r="BV144" s="1118"/>
      <c r="BW144" s="1496"/>
      <c r="BX144" s="1123"/>
      <c r="BY144" s="1123"/>
      <c r="BZ144" s="1123"/>
      <c r="CA144" s="1123"/>
      <c r="CB144" s="1497"/>
      <c r="CC144" s="1123"/>
      <c r="CD144" s="1122"/>
      <c r="CE144" s="1124"/>
      <c r="CF144" s="1122"/>
      <c r="CG144" s="1122"/>
      <c r="CH144" s="1122"/>
      <c r="CI144" s="1121"/>
      <c r="CJ144" s="1140"/>
      <c r="CK144" s="1140"/>
      <c r="CL144" s="1140"/>
      <c r="CM144" s="1193"/>
      <c r="CN144" s="652"/>
      <c r="CO144" s="1140"/>
      <c r="CP144" s="1140"/>
      <c r="CQ144" s="1140"/>
      <c r="CR144" s="1193"/>
      <c r="CS144" s="652"/>
      <c r="CT144" s="703"/>
      <c r="CU144" s="641"/>
      <c r="CV144" s="703"/>
      <c r="CW144" s="701"/>
      <c r="CX144" s="701"/>
      <c r="CY144" s="795"/>
      <c r="CZ144" s="708"/>
      <c r="DA144" s="709"/>
      <c r="DB144" s="709"/>
      <c r="DC144" s="710"/>
      <c r="DD144" s="711"/>
      <c r="DE144" s="712"/>
      <c r="DF144" s="712"/>
      <c r="DG144" s="713"/>
      <c r="DH144" s="713"/>
      <c r="DI144" s="714"/>
      <c r="DJ144" s="714"/>
      <c r="DK144" s="714"/>
      <c r="DL144" s="714"/>
      <c r="DM144" s="714"/>
      <c r="DN144" s="714"/>
      <c r="DO144" s="714"/>
      <c r="DP144" s="714"/>
      <c r="DQ144" s="1498"/>
    </row>
    <row r="145" spans="1:121">
      <c r="A145" s="855" t="s">
        <v>0</v>
      </c>
      <c r="B145" s="856">
        <v>20</v>
      </c>
      <c r="C145" s="1794" t="s">
        <v>5859</v>
      </c>
      <c r="D145" s="1794"/>
      <c r="E145" s="1794"/>
      <c r="F145" s="1794"/>
      <c r="G145" s="858"/>
      <c r="H145" s="858"/>
      <c r="I145" s="858"/>
      <c r="J145" s="858"/>
      <c r="K145" s="859"/>
      <c r="L145" s="859"/>
      <c r="M145" s="859"/>
      <c r="N145" s="859"/>
      <c r="O145" s="859"/>
      <c r="P145" s="859"/>
      <c r="Q145" s="859"/>
      <c r="R145" s="860"/>
      <c r="S145" s="860"/>
      <c r="T145" s="860"/>
      <c r="U145" s="861"/>
      <c r="V145" s="861"/>
      <c r="W145" s="1092"/>
      <c r="X145" s="1092"/>
      <c r="Y145" s="1092"/>
      <c r="Z145" s="1092"/>
      <c r="AA145" s="864"/>
      <c r="AB145" s="1092"/>
      <c r="AC145" s="1092"/>
      <c r="AD145" s="1092"/>
      <c r="AE145" s="1092"/>
      <c r="AF145" s="864"/>
      <c r="AG145" s="1092"/>
      <c r="AH145" s="1092"/>
      <c r="AI145" s="1125"/>
      <c r="AJ145" s="1092"/>
      <c r="AK145" s="868"/>
      <c r="AL145" s="868"/>
      <c r="AM145" s="1154"/>
      <c r="AN145" s="1154"/>
      <c r="AO145" s="1154"/>
      <c r="AP145" s="1154"/>
      <c r="AQ145" s="1154"/>
      <c r="AR145" s="1154"/>
      <c r="AS145" s="1154"/>
      <c r="AT145" s="1154"/>
      <c r="AU145" s="1154"/>
      <c r="AV145" s="1154"/>
      <c r="AW145" s="1154"/>
      <c r="AX145" s="1154"/>
      <c r="AY145" s="1154"/>
      <c r="AZ145" s="1154"/>
      <c r="BA145" s="1154"/>
      <c r="BB145" s="1154"/>
      <c r="BC145" s="1154"/>
      <c r="BD145" s="1154"/>
      <c r="BE145" s="1154"/>
      <c r="BF145" s="1154"/>
      <c r="BG145" s="1154"/>
      <c r="BH145" s="1154"/>
      <c r="BI145" s="1154"/>
      <c r="BJ145" s="1154"/>
      <c r="BK145" s="1154"/>
      <c r="BL145" s="1154"/>
      <c r="BM145" s="1154"/>
      <c r="BN145" s="1154"/>
      <c r="BO145" s="1365"/>
      <c r="BP145" s="1154"/>
      <c r="BQ145" s="1154"/>
      <c r="BR145" s="1154"/>
      <c r="BS145" s="1154"/>
      <c r="BT145" s="1154"/>
      <c r="BU145" s="1154"/>
      <c r="BV145" s="1154"/>
      <c r="BW145" s="1154"/>
      <c r="BX145" s="1154"/>
      <c r="BY145" s="1154"/>
      <c r="BZ145" s="1154"/>
      <c r="CA145" s="1154"/>
      <c r="CB145" s="1154"/>
      <c r="CC145" s="1154"/>
      <c r="CD145" s="1154"/>
      <c r="CE145" s="1154"/>
      <c r="CF145" s="1154"/>
      <c r="CG145" s="1154"/>
      <c r="CH145" s="1154"/>
      <c r="CI145" s="1154"/>
      <c r="CJ145" s="1154"/>
      <c r="CK145" s="1154"/>
      <c r="CL145" s="1154"/>
      <c r="CM145" s="1154"/>
      <c r="CN145" s="1154"/>
      <c r="CO145" s="1154"/>
      <c r="CP145" s="1154"/>
      <c r="CQ145" s="1154"/>
      <c r="CR145" s="1154"/>
      <c r="CS145" s="1154"/>
      <c r="CT145" s="1154"/>
      <c r="CU145" s="1365"/>
      <c r="CV145" s="1154"/>
      <c r="CW145" s="1154"/>
      <c r="CX145" s="1154"/>
      <c r="CY145" s="1154"/>
      <c r="CZ145" s="872"/>
      <c r="DA145" s="866"/>
      <c r="DB145" s="856">
        <v>40</v>
      </c>
      <c r="DC145" s="589"/>
      <c r="DD145" s="873">
        <v>0.67013888888888884</v>
      </c>
      <c r="DE145" s="874"/>
      <c r="DF145" s="875" t="s">
        <v>0</v>
      </c>
      <c r="DG145" s="875"/>
      <c r="DH145" s="875"/>
      <c r="DI145" s="875"/>
      <c r="DJ145" s="875"/>
      <c r="DK145" s="875"/>
      <c r="DL145" s="875"/>
      <c r="DM145" s="875"/>
      <c r="DN145" s="875"/>
      <c r="DO145" s="875"/>
      <c r="DP145" s="875"/>
      <c r="DQ145" s="875"/>
    </row>
    <row r="146" spans="1:121" s="345" customFormat="1">
      <c r="A146" s="628">
        <v>1</v>
      </c>
      <c r="B146" s="1381">
        <f>B145</f>
        <v>20</v>
      </c>
      <c r="C146" s="1390">
        <v>400</v>
      </c>
      <c r="D146" s="1391" t="s">
        <v>6513</v>
      </c>
      <c r="E146" s="1391" t="s">
        <v>6514</v>
      </c>
      <c r="F146" s="1392"/>
      <c r="G146" s="535"/>
      <c r="H146" s="535"/>
      <c r="I146" s="535"/>
      <c r="J146" s="535"/>
      <c r="K146" s="570"/>
      <c r="L146" s="536"/>
      <c r="M146" s="536"/>
      <c r="N146" s="536"/>
      <c r="O146" s="536"/>
      <c r="P146" s="536"/>
      <c r="Q146" s="536"/>
      <c r="R146" s="498"/>
      <c r="S146" s="498"/>
      <c r="T146" s="498"/>
      <c r="U146" s="537"/>
      <c r="V146" s="537"/>
      <c r="AA146" s="1483"/>
      <c r="AF146" s="1483"/>
      <c r="AK146" s="495"/>
      <c r="AL146" s="495"/>
      <c r="BA146" s="495"/>
      <c r="BB146" s="495"/>
      <c r="BC146" s="1099">
        <v>0.53125</v>
      </c>
      <c r="BD146" s="1095" t="str">
        <f>LEFT(BG146,2)</f>
        <v>14</v>
      </c>
      <c r="BE146" s="1095" t="str">
        <f>MID(BG146,3,2)</f>
        <v>01</v>
      </c>
      <c r="BF146" s="1095" t="str">
        <f>RIGHT(BG146,2)</f>
        <v>48</v>
      </c>
      <c r="BG146" s="1193" t="s">
        <v>6440</v>
      </c>
      <c r="BH146" s="683" t="str">
        <f>CONCATENATE(BD146&amp;":"&amp;BE146&amp;":"&amp;BF146)</f>
        <v>14:01:48</v>
      </c>
      <c r="BI146" s="1095" t="str">
        <f>LEFT(BL146,2)</f>
        <v>14</v>
      </c>
      <c r="BJ146" s="1095" t="str">
        <f>MID(BL146,3,2)</f>
        <v>15</v>
      </c>
      <c r="BK146" s="1095" t="str">
        <f>RIGHT(BL146,2)</f>
        <v>00</v>
      </c>
      <c r="BL146" s="1193" t="s">
        <v>6515</v>
      </c>
      <c r="BM146" s="683" t="str">
        <f>CONCATENATE(BI146&amp;":"&amp;BJ146&amp;":"&amp;BK146)</f>
        <v>14:15:00</v>
      </c>
      <c r="BN146" s="1097">
        <f>BH146-BC146</f>
        <v>5.3333333333333344E-2</v>
      </c>
      <c r="BO146" s="1098">
        <f>BM146-BH146</f>
        <v>9.1666666666666563E-3</v>
      </c>
      <c r="BP146" s="1097">
        <f>BM146-BH146+BN146</f>
        <v>6.25E-2</v>
      </c>
      <c r="BQ146" s="636">
        <f>$BC$7/(MINUTE(BN146)/60+HOUR(BN146)+SECOND(BN146)/3600)</f>
        <v>15.625</v>
      </c>
      <c r="BR146" s="636">
        <f>$BC$7/(MINUTE(BP146)/60+HOUR(BP146)+SECOND(BP146)/3600)</f>
        <v>13.333333333333334</v>
      </c>
      <c r="BS146" s="1113"/>
      <c r="BT146" s="1113"/>
      <c r="BU146" s="1113"/>
      <c r="BV146" s="1113"/>
      <c r="BW146" s="1234"/>
      <c r="BX146" s="1130"/>
      <c r="BY146" s="1130"/>
      <c r="BZ146" s="1130"/>
      <c r="CA146" s="1130"/>
      <c r="CB146" s="1235"/>
      <c r="CC146" s="1130"/>
      <c r="CD146" s="1115"/>
      <c r="CE146" s="1124"/>
      <c r="CF146" s="1115"/>
      <c r="CG146" s="1115"/>
      <c r="CH146" s="1115"/>
      <c r="CI146" s="1113"/>
      <c r="CJ146" s="1113"/>
      <c r="CK146" s="1113"/>
      <c r="CL146" s="1113"/>
      <c r="CM146" s="1354"/>
      <c r="CN146" s="755"/>
      <c r="CO146" s="1113"/>
      <c r="CP146" s="1113"/>
      <c r="CQ146" s="1113"/>
      <c r="CR146" s="1354"/>
      <c r="CS146" s="755"/>
      <c r="CT146" s="756"/>
      <c r="CU146" s="698"/>
      <c r="CV146" s="756"/>
      <c r="CW146" s="682"/>
      <c r="CX146" s="682"/>
      <c r="CY146" s="724"/>
      <c r="CZ146" s="644"/>
      <c r="DA146" s="645">
        <f t="shared" ref="DA146" si="673">AH146+AX146+BN146</f>
        <v>5.3333333333333344E-2</v>
      </c>
      <c r="DB146" s="645">
        <f t="shared" ref="DB146" si="674">AJ146+AZ146+BP146</f>
        <v>6.25E-2</v>
      </c>
      <c r="DC146" s="589"/>
      <c r="DD146" s="646">
        <v>40</v>
      </c>
      <c r="DE146" s="647">
        <f t="shared" ref="DE146:DE149" si="675">MINUTE(DA146)/60+HOUR(DA146)+SECOND(DA146)/3600</f>
        <v>1.28</v>
      </c>
      <c r="DF146" s="647">
        <f t="shared" ref="DF146:DF149" si="676">MINUTE(DB146)/60+HOUR(DB146)+SECOND(DB146)/3600</f>
        <v>1.5</v>
      </c>
      <c r="DG146" s="595">
        <v>200</v>
      </c>
      <c r="DH146" s="595">
        <f t="shared" ref="DH146:DH151" si="677">-(SECOND(BM146-$BM$146)/60+MINUTE(BM146-$BM$146)+HOUR(BM146-$BM$146)*60)</f>
        <v>0</v>
      </c>
      <c r="DI146" s="648">
        <f t="shared" ref="DI146:DI149" si="678">IF((DD146+DG146+DH146)&lt;DD146,DD146,DD146+DG146+DH146)</f>
        <v>240</v>
      </c>
      <c r="DJ146" s="648">
        <f t="shared" ref="DJ146:DJ149" si="679">IF(BX146&gt;$DD$136,0,DI146)</f>
        <v>240</v>
      </c>
      <c r="DK146" s="648">
        <f>IF((S146&gt;$DM$7),0,DJ146)</f>
        <v>240</v>
      </c>
      <c r="DL146" s="648">
        <f>IF((BO146&gt;$DM$7),0,DJ146)</f>
        <v>240</v>
      </c>
      <c r="DM146" s="648">
        <f t="shared" ref="DM146:DM149" si="680">IF((AY146&gt;$DM$7),0,DJ146)</f>
        <v>240</v>
      </c>
      <c r="DN146" s="648">
        <f>IF((BO146&gt;$DM$7),0,DJ146)</f>
        <v>240</v>
      </c>
      <c r="DO146" s="648">
        <f t="shared" ref="DO146:DO149" si="681">IF((CE146&gt;$DM$7),0,DJ146)</f>
        <v>240</v>
      </c>
      <c r="DP146" s="648">
        <f t="shared" ref="DP146:DP149" si="682">IF((CU146&gt;$DL$7),0,DJ146)</f>
        <v>240</v>
      </c>
      <c r="DQ146" s="875">
        <f>DQ130</f>
        <v>40</v>
      </c>
    </row>
    <row r="147" spans="1:121" s="345" customFormat="1">
      <c r="A147" s="628">
        <f>A146+1</f>
        <v>2</v>
      </c>
      <c r="B147" s="629">
        <f>B146</f>
        <v>20</v>
      </c>
      <c r="C147" s="854">
        <v>407</v>
      </c>
      <c r="D147" s="1150" t="s">
        <v>6516</v>
      </c>
      <c r="E147" s="1150" t="s">
        <v>6517</v>
      </c>
      <c r="F147" s="1389"/>
      <c r="G147" s="535"/>
      <c r="H147" s="535"/>
      <c r="I147" s="535"/>
      <c r="J147" s="535"/>
      <c r="K147" s="570"/>
      <c r="L147" s="536"/>
      <c r="M147" s="536"/>
      <c r="N147" s="536"/>
      <c r="O147" s="536"/>
      <c r="P147" s="536"/>
      <c r="Q147" s="536"/>
      <c r="R147" s="498"/>
      <c r="S147" s="498"/>
      <c r="T147" s="498"/>
      <c r="U147" s="537"/>
      <c r="V147" s="537"/>
      <c r="AA147" s="1483"/>
      <c r="AF147" s="1483"/>
      <c r="AK147" s="495"/>
      <c r="AL147" s="495"/>
      <c r="BA147" s="495"/>
      <c r="BB147" s="495"/>
      <c r="BC147" s="1099">
        <f>BC146</f>
        <v>0.53125</v>
      </c>
      <c r="BD147" s="1095" t="str">
        <f>LEFT(BG147,2)</f>
        <v>14</v>
      </c>
      <c r="BE147" s="1095" t="str">
        <f>MID(BG147,3,2)</f>
        <v>54</v>
      </c>
      <c r="BF147" s="1095" t="str">
        <f>RIGHT(BG147,2)</f>
        <v>50</v>
      </c>
      <c r="BG147" s="1193" t="s">
        <v>6518</v>
      </c>
      <c r="BH147" s="683" t="str">
        <f>CONCATENATE(BD147&amp;":"&amp;BE147&amp;":"&amp;BF147)</f>
        <v>14:54:50</v>
      </c>
      <c r="BI147" s="1095" t="str">
        <f>LEFT(BL147,2)</f>
        <v>15</v>
      </c>
      <c r="BJ147" s="1095" t="str">
        <f>MID(BL147,3,2)</f>
        <v>03</v>
      </c>
      <c r="BK147" s="1095" t="str">
        <f>RIGHT(BL147,2)</f>
        <v>44</v>
      </c>
      <c r="BL147" s="1193" t="s">
        <v>6519</v>
      </c>
      <c r="BM147" s="683" t="str">
        <f>CONCATENATE(BI147&amp;":"&amp;BJ147&amp;":"&amp;BK147)</f>
        <v>15:03:44</v>
      </c>
      <c r="BN147" s="1097">
        <f>BH147-BC147</f>
        <v>9.0162037037037068E-2</v>
      </c>
      <c r="BO147" s="1098">
        <f>BM147-BH147</f>
        <v>6.1805555555555225E-3</v>
      </c>
      <c r="BP147" s="1097">
        <f>BM147-BH147+BN147</f>
        <v>9.6342592592592591E-2</v>
      </c>
      <c r="BQ147" s="636">
        <f>$BC$7/(MINUTE(BN147)/60+HOUR(BN147)+SECOND(BN147)/3600)</f>
        <v>9.2426187419768944</v>
      </c>
      <c r="BR147" s="636">
        <f>$BC$7/(MINUTE(BP147)/60+HOUR(BP147)+SECOND(BP147)/3600)</f>
        <v>8.6496876501681879</v>
      </c>
      <c r="BS147" s="1113"/>
      <c r="BT147" s="1113"/>
      <c r="BU147" s="1113"/>
      <c r="BV147" s="1113"/>
      <c r="BW147" s="1234"/>
      <c r="BX147" s="1130"/>
      <c r="BY147" s="1130"/>
      <c r="BZ147" s="1130"/>
      <c r="CA147" s="1130"/>
      <c r="CB147" s="1235"/>
      <c r="CC147" s="1130"/>
      <c r="CD147" s="1115"/>
      <c r="CE147" s="1124"/>
      <c r="CF147" s="1115"/>
      <c r="CG147" s="1115"/>
      <c r="CH147" s="1115"/>
      <c r="CI147" s="1113"/>
      <c r="CJ147" s="1113"/>
      <c r="CK147" s="1113"/>
      <c r="CL147" s="1113"/>
      <c r="CM147" s="1354"/>
      <c r="CN147" s="755"/>
      <c r="CO147" s="1113"/>
      <c r="CP147" s="1113"/>
      <c r="CQ147" s="1113"/>
      <c r="CR147" s="1354"/>
      <c r="CS147" s="755"/>
      <c r="CT147" s="756"/>
      <c r="CU147" s="698"/>
      <c r="CV147" s="756"/>
      <c r="CW147" s="682"/>
      <c r="CX147" s="682"/>
      <c r="CY147" s="724"/>
      <c r="CZ147" s="644"/>
      <c r="DA147" s="645">
        <f t="shared" ref="DA147:DA151" si="683">AH147+AX147+BN147</f>
        <v>9.0162037037037068E-2</v>
      </c>
      <c r="DB147" s="645">
        <f t="shared" ref="DB147:DB151" si="684">AJ147+AZ147+BP147</f>
        <v>9.6342592592592591E-2</v>
      </c>
      <c r="DC147" s="589"/>
      <c r="DD147" s="646">
        <f>DD146</f>
        <v>40</v>
      </c>
      <c r="DE147" s="647">
        <f t="shared" si="675"/>
        <v>2.1638888888888888</v>
      </c>
      <c r="DF147" s="647">
        <f t="shared" si="676"/>
        <v>2.3122222222222222</v>
      </c>
      <c r="DG147" s="595">
        <f>DG146-5</f>
        <v>195</v>
      </c>
      <c r="DH147" s="595">
        <f t="shared" si="677"/>
        <v>-48.733333333333334</v>
      </c>
      <c r="DI147" s="648">
        <f t="shared" si="678"/>
        <v>186.26666666666665</v>
      </c>
      <c r="DJ147" s="648">
        <f t="shared" si="679"/>
        <v>186.26666666666665</v>
      </c>
      <c r="DK147" s="648">
        <f>IF((S147&gt;$DM$7),0,DJ147)</f>
        <v>186.26666666666665</v>
      </c>
      <c r="DL147" s="648">
        <f>IF((BO147&gt;$DM$7),0,DJ147)</f>
        <v>186.26666666666665</v>
      </c>
      <c r="DM147" s="648">
        <f t="shared" si="680"/>
        <v>186.26666666666665</v>
      </c>
      <c r="DN147" s="648">
        <f>IF((BO147&gt;$DM$7),0,DJ147)</f>
        <v>186.26666666666665</v>
      </c>
      <c r="DO147" s="648">
        <f t="shared" si="681"/>
        <v>186.26666666666665</v>
      </c>
      <c r="DP147" s="648">
        <f t="shared" si="682"/>
        <v>186.26666666666665</v>
      </c>
      <c r="DQ147" s="875">
        <f>DQ146-2</f>
        <v>38</v>
      </c>
    </row>
    <row r="148" spans="1:121" s="345" customFormat="1">
      <c r="A148" s="628">
        <f t="shared" ref="A148:A151" si="685">A147+1</f>
        <v>3</v>
      </c>
      <c r="B148" s="629">
        <f t="shared" ref="B148:B151" si="686">B147</f>
        <v>20</v>
      </c>
      <c r="C148" s="854">
        <v>403</v>
      </c>
      <c r="D148" s="1150" t="s">
        <v>6509</v>
      </c>
      <c r="E148" s="1150" t="s">
        <v>6510</v>
      </c>
      <c r="F148" s="1389"/>
      <c r="G148" s="535"/>
      <c r="H148" s="535"/>
      <c r="I148" s="535"/>
      <c r="J148" s="535"/>
      <c r="K148" s="570"/>
      <c r="L148" s="536"/>
      <c r="M148" s="536"/>
      <c r="N148" s="536"/>
      <c r="O148" s="536"/>
      <c r="P148" s="536"/>
      <c r="Q148" s="536"/>
      <c r="R148" s="498"/>
      <c r="S148" s="498"/>
      <c r="T148" s="498"/>
      <c r="U148" s="537"/>
      <c r="V148" s="537"/>
      <c r="AA148" s="1483"/>
      <c r="AF148" s="1483"/>
      <c r="AK148" s="495"/>
      <c r="AL148" s="495"/>
      <c r="BA148" s="495"/>
      <c r="BB148" s="495"/>
      <c r="BC148" s="1099">
        <f t="shared" ref="BC148:BC151" si="687">BC147</f>
        <v>0.53125</v>
      </c>
      <c r="BD148" s="1095" t="str">
        <f>LEFT(BG148,2)</f>
        <v>14</v>
      </c>
      <c r="BE148" s="1095" t="str">
        <f>MID(BG148,3,2)</f>
        <v>54</v>
      </c>
      <c r="BF148" s="1095" t="str">
        <f>RIGHT(BG148,2)</f>
        <v>21</v>
      </c>
      <c r="BG148" s="1193" t="s">
        <v>6511</v>
      </c>
      <c r="BH148" s="683" t="str">
        <f>CONCATENATE(BD148&amp;":"&amp;BE148&amp;":"&amp;BF148)</f>
        <v>14:54:21</v>
      </c>
      <c r="BI148" s="1095" t="str">
        <f>LEFT(BL148,2)</f>
        <v>15</v>
      </c>
      <c r="BJ148" s="1095" t="str">
        <f>MID(BL148,3,2)</f>
        <v>09</v>
      </c>
      <c r="BK148" s="1095" t="str">
        <f>RIGHT(BL148,2)</f>
        <v>02</v>
      </c>
      <c r="BL148" s="1193" t="s">
        <v>6512</v>
      </c>
      <c r="BM148" s="683" t="str">
        <f>CONCATENATE(BI148&amp;":"&amp;BJ148&amp;":"&amp;BK148)</f>
        <v>15:09:02</v>
      </c>
      <c r="BN148" s="1097">
        <f>BH148-BC148</f>
        <v>8.9826388888888942E-2</v>
      </c>
      <c r="BO148" s="1098">
        <f>BM148-BH148</f>
        <v>1.0196759259259225E-2</v>
      </c>
      <c r="BP148" s="1097">
        <f>BM148-BH148+BN148</f>
        <v>0.10002314814814817</v>
      </c>
      <c r="BQ148" s="636">
        <f>$BC$7/(MINUTE(BN148)/60+HOUR(BN148)+SECOND(BN148)/3600)</f>
        <v>9.2771550057982228</v>
      </c>
      <c r="BR148" s="636">
        <f>$BC$7/(MINUTE(BP148)/60+HOUR(BP148)+SECOND(BP148)/3600)</f>
        <v>8.3314047674149503</v>
      </c>
      <c r="BS148" s="1113"/>
      <c r="BT148" s="1113"/>
      <c r="BU148" s="1113"/>
      <c r="BV148" s="1113"/>
      <c r="BW148" s="1234"/>
      <c r="BX148" s="1130"/>
      <c r="BY148" s="1130"/>
      <c r="BZ148" s="1130"/>
      <c r="CA148" s="1130"/>
      <c r="CB148" s="1235"/>
      <c r="CC148" s="1130"/>
      <c r="CD148" s="1115"/>
      <c r="CE148" s="1124"/>
      <c r="CF148" s="1115"/>
      <c r="CG148" s="1115"/>
      <c r="CH148" s="1115"/>
      <c r="CI148" s="1113"/>
      <c r="CJ148" s="1113"/>
      <c r="CK148" s="1113"/>
      <c r="CL148" s="1113"/>
      <c r="CM148" s="1354"/>
      <c r="CN148" s="755"/>
      <c r="CO148" s="1113"/>
      <c r="CP148" s="1113"/>
      <c r="CQ148" s="1113"/>
      <c r="CR148" s="1354"/>
      <c r="CS148" s="755"/>
      <c r="CT148" s="756"/>
      <c r="CU148" s="698"/>
      <c r="CV148" s="756"/>
      <c r="CW148" s="682"/>
      <c r="CX148" s="682"/>
      <c r="CY148" s="724"/>
      <c r="CZ148" s="644"/>
      <c r="DA148" s="645">
        <f t="shared" si="683"/>
        <v>8.9826388888888942E-2</v>
      </c>
      <c r="DB148" s="645">
        <f t="shared" si="684"/>
        <v>0.10002314814814817</v>
      </c>
      <c r="DC148" s="589"/>
      <c r="DD148" s="646">
        <f t="shared" ref="DD148:DD151" si="688">DD147</f>
        <v>40</v>
      </c>
      <c r="DE148" s="647">
        <f t="shared" si="675"/>
        <v>2.1558333333333333</v>
      </c>
      <c r="DF148" s="647">
        <f t="shared" si="676"/>
        <v>2.4005555555555556</v>
      </c>
      <c r="DG148" s="595">
        <f t="shared" ref="DG148:DG151" si="689">DG147-5</f>
        <v>190</v>
      </c>
      <c r="DH148" s="595">
        <f t="shared" si="677"/>
        <v>-54.033333333333331</v>
      </c>
      <c r="DI148" s="648">
        <f t="shared" si="678"/>
        <v>175.96666666666667</v>
      </c>
      <c r="DJ148" s="648">
        <f t="shared" si="679"/>
        <v>175.96666666666667</v>
      </c>
      <c r="DK148" s="648">
        <f t="shared" ref="DK148:DK149" si="690">IF((S148&gt;$DM$7),0,DJ148)</f>
        <v>175.96666666666667</v>
      </c>
      <c r="DL148" s="648">
        <f>IF((BO148&gt;$DM$7),0,DJ148)</f>
        <v>175.96666666666667</v>
      </c>
      <c r="DM148" s="648">
        <f t="shared" si="680"/>
        <v>175.96666666666667</v>
      </c>
      <c r="DN148" s="648">
        <f t="shared" ref="DN148:DN151" si="691">IF((BO148&gt;$DM$7),0,DJ148)</f>
        <v>175.96666666666667</v>
      </c>
      <c r="DO148" s="648">
        <f t="shared" si="681"/>
        <v>175.96666666666667</v>
      </c>
      <c r="DP148" s="648">
        <f t="shared" si="682"/>
        <v>175.96666666666667</v>
      </c>
      <c r="DQ148" s="875">
        <f t="shared" ref="DQ148:DQ151" si="692">DQ147-2</f>
        <v>36</v>
      </c>
    </row>
    <row r="149" spans="1:121" s="345" customFormat="1">
      <c r="A149" s="628">
        <f t="shared" si="685"/>
        <v>4</v>
      </c>
      <c r="B149" s="629">
        <f t="shared" si="686"/>
        <v>20</v>
      </c>
      <c r="C149" s="854">
        <v>405</v>
      </c>
      <c r="D149" s="1150" t="s">
        <v>6520</v>
      </c>
      <c r="E149" s="1150" t="s">
        <v>3254</v>
      </c>
      <c r="F149" s="1389"/>
      <c r="G149" s="535"/>
      <c r="H149" s="535"/>
      <c r="I149" s="535"/>
      <c r="J149" s="535"/>
      <c r="K149" s="570"/>
      <c r="L149" s="536"/>
      <c r="M149" s="536"/>
      <c r="N149" s="536"/>
      <c r="O149" s="536"/>
      <c r="P149" s="536"/>
      <c r="Q149" s="536"/>
      <c r="R149" s="498"/>
      <c r="S149" s="498"/>
      <c r="T149" s="498"/>
      <c r="U149" s="537"/>
      <c r="V149" s="537"/>
      <c r="AA149" s="1483"/>
      <c r="AF149" s="1483"/>
      <c r="AK149" s="495"/>
      <c r="AL149" s="495"/>
      <c r="BA149" s="495"/>
      <c r="BB149" s="495"/>
      <c r="BC149" s="1099">
        <f t="shared" si="687"/>
        <v>0.53125</v>
      </c>
      <c r="BD149" s="1095" t="str">
        <f>LEFT(BG149,2)</f>
        <v>15</v>
      </c>
      <c r="BE149" s="1095" t="str">
        <f>MID(BG149,3,2)</f>
        <v>13</v>
      </c>
      <c r="BF149" s="1095" t="str">
        <f>RIGHT(BG149,2)</f>
        <v>07</v>
      </c>
      <c r="BG149" s="1193" t="s">
        <v>6522</v>
      </c>
      <c r="BH149" s="683" t="str">
        <f>CONCATENATE(BD149&amp;":"&amp;BE149&amp;":"&amp;BF149)</f>
        <v>15:13:07</v>
      </c>
      <c r="BI149" s="1095" t="str">
        <f>LEFT(BL149,2)</f>
        <v>15</v>
      </c>
      <c r="BJ149" s="1095" t="str">
        <f>MID(BL149,3,2)</f>
        <v>23</v>
      </c>
      <c r="BK149" s="1095" t="str">
        <f>RIGHT(BL149,2)</f>
        <v>15</v>
      </c>
      <c r="BL149" s="1193" t="s">
        <v>6523</v>
      </c>
      <c r="BM149" s="683" t="str">
        <f>CONCATENATE(BI149&amp;":"&amp;BJ149&amp;":"&amp;BK149)</f>
        <v>15:23:15</v>
      </c>
      <c r="BN149" s="1097">
        <f>BH149-BC149</f>
        <v>0.10285879629629624</v>
      </c>
      <c r="BO149" s="1098">
        <f>BM149-BH149</f>
        <v>7.0370370370370638E-3</v>
      </c>
      <c r="BP149" s="1097">
        <f>BM149-BH149+BN149</f>
        <v>0.1098958333333333</v>
      </c>
      <c r="BQ149" s="636">
        <f>$BC$7/(MINUTE(BN149)/60+HOUR(BN149)+SECOND(BN149)/3600)</f>
        <v>8.1017216158433669</v>
      </c>
      <c r="BR149" s="636">
        <f>$BC$7/(MINUTE(BP149)/60+HOUR(BP149)+SECOND(BP149)/3600)</f>
        <v>7.5829383886255917</v>
      </c>
      <c r="BS149" s="1113"/>
      <c r="BT149" s="1113"/>
      <c r="BU149" s="1113"/>
      <c r="BV149" s="1113"/>
      <c r="BW149" s="1234"/>
      <c r="BX149" s="1130"/>
      <c r="BY149" s="1130"/>
      <c r="BZ149" s="1130"/>
      <c r="CA149" s="1130"/>
      <c r="CB149" s="1235"/>
      <c r="CC149" s="1130"/>
      <c r="CD149" s="1115"/>
      <c r="CE149" s="1124"/>
      <c r="CF149" s="1115"/>
      <c r="CG149" s="1115"/>
      <c r="CH149" s="1115"/>
      <c r="CI149" s="1113"/>
      <c r="CJ149" s="1113"/>
      <c r="CK149" s="1113"/>
      <c r="CL149" s="1113"/>
      <c r="CM149" s="1354"/>
      <c r="CN149" s="755"/>
      <c r="CO149" s="1113"/>
      <c r="CP149" s="1113"/>
      <c r="CQ149" s="1113"/>
      <c r="CR149" s="1354"/>
      <c r="CS149" s="755"/>
      <c r="CT149" s="756"/>
      <c r="CU149" s="698"/>
      <c r="CV149" s="756"/>
      <c r="CW149" s="682"/>
      <c r="CX149" s="682"/>
      <c r="CY149" s="724"/>
      <c r="CZ149" s="1501"/>
      <c r="DA149" s="645">
        <f t="shared" si="683"/>
        <v>0.10285879629629624</v>
      </c>
      <c r="DB149" s="645">
        <f t="shared" si="684"/>
        <v>0.1098958333333333</v>
      </c>
      <c r="DC149" s="589"/>
      <c r="DD149" s="646">
        <f t="shared" si="688"/>
        <v>40</v>
      </c>
      <c r="DE149" s="647">
        <f t="shared" si="675"/>
        <v>2.4686111111111111</v>
      </c>
      <c r="DF149" s="647">
        <f t="shared" si="676"/>
        <v>2.6375000000000002</v>
      </c>
      <c r="DG149" s="595">
        <f t="shared" si="689"/>
        <v>185</v>
      </c>
      <c r="DH149" s="595">
        <f t="shared" si="677"/>
        <v>-68.25</v>
      </c>
      <c r="DI149" s="648">
        <f t="shared" si="678"/>
        <v>156.75</v>
      </c>
      <c r="DJ149" s="648">
        <f t="shared" si="679"/>
        <v>156.75</v>
      </c>
      <c r="DK149" s="648">
        <f t="shared" si="690"/>
        <v>156.75</v>
      </c>
      <c r="DL149" s="648">
        <f>IF((BO149&gt;$DM$7),0,DJ149)</f>
        <v>156.75</v>
      </c>
      <c r="DM149" s="648">
        <f t="shared" si="680"/>
        <v>156.75</v>
      </c>
      <c r="DN149" s="648">
        <f t="shared" si="691"/>
        <v>156.75</v>
      </c>
      <c r="DO149" s="648">
        <f t="shared" si="681"/>
        <v>156.75</v>
      </c>
      <c r="DP149" s="648">
        <f t="shared" si="682"/>
        <v>156.75</v>
      </c>
      <c r="DQ149" s="875">
        <f t="shared" si="692"/>
        <v>34</v>
      </c>
    </row>
    <row r="150" spans="1:121" s="345" customFormat="1">
      <c r="A150" s="628">
        <f t="shared" si="685"/>
        <v>5</v>
      </c>
      <c r="B150" s="629">
        <f t="shared" si="686"/>
        <v>20</v>
      </c>
      <c r="C150" s="854">
        <v>401</v>
      </c>
      <c r="D150" s="1150" t="s">
        <v>6525</v>
      </c>
      <c r="E150" s="1150" t="s">
        <v>6524</v>
      </c>
      <c r="F150" s="726"/>
      <c r="G150" s="535"/>
      <c r="H150" s="535"/>
      <c r="I150" s="535"/>
      <c r="J150" s="535"/>
      <c r="K150" s="570"/>
      <c r="L150" s="536"/>
      <c r="M150" s="536"/>
      <c r="N150" s="536"/>
      <c r="O150" s="536"/>
      <c r="P150" s="536"/>
      <c r="Q150" s="536"/>
      <c r="R150" s="498"/>
      <c r="S150" s="498"/>
      <c r="T150" s="498"/>
      <c r="U150" s="537"/>
      <c r="V150" s="537"/>
      <c r="AA150" s="1483"/>
      <c r="AF150" s="1483"/>
      <c r="AK150" s="495"/>
      <c r="AL150" s="495"/>
      <c r="BA150" s="495"/>
      <c r="BB150" s="495"/>
      <c r="BC150" s="1099">
        <f t="shared" si="687"/>
        <v>0.53125</v>
      </c>
      <c r="BD150" s="1095" t="str">
        <f t="shared" ref="BD150:BD151" si="693">LEFT(BG150,2)</f>
        <v>14</v>
      </c>
      <c r="BE150" s="1095" t="str">
        <f t="shared" ref="BE150:BE151" si="694">MID(BG150,3,2)</f>
        <v>54</v>
      </c>
      <c r="BF150" s="1095" t="str">
        <f t="shared" ref="BF150:BF151" si="695">RIGHT(BG150,2)</f>
        <v>52</v>
      </c>
      <c r="BG150" s="1193" t="s">
        <v>6526</v>
      </c>
      <c r="BH150" s="683" t="str">
        <f t="shared" ref="BH150:BH151" si="696">CONCATENATE(BD150&amp;":"&amp;BE150&amp;":"&amp;BF150)</f>
        <v>14:54:52</v>
      </c>
      <c r="BI150" s="1095" t="str">
        <f t="shared" ref="BI150:BI151" si="697">LEFT(BL150,2)</f>
        <v>15</v>
      </c>
      <c r="BJ150" s="1095" t="str">
        <f t="shared" ref="BJ150:BJ151" si="698">MID(BL150,3,2)</f>
        <v>14</v>
      </c>
      <c r="BK150" s="1095" t="str">
        <f t="shared" ref="BK150:BK151" si="699">RIGHT(BL150,2)</f>
        <v>09</v>
      </c>
      <c r="BL150" s="1193" t="s">
        <v>6527</v>
      </c>
      <c r="BM150" s="683" t="str">
        <f t="shared" ref="BM150:BM151" si="700">CONCATENATE(BI150&amp;":"&amp;BJ150&amp;":"&amp;BK150)</f>
        <v>15:14:09</v>
      </c>
      <c r="BN150" s="1097">
        <f t="shared" ref="BN150:BN151" si="701">BH150-BC150</f>
        <v>9.0185185185185257E-2</v>
      </c>
      <c r="BO150" s="1098">
        <f t="shared" ref="BO150:BO151" si="702">BM150-BH150</f>
        <v>1.3391203703703614E-2</v>
      </c>
      <c r="BP150" s="1097">
        <f t="shared" ref="BP150:BP151" si="703">BM150-BH150+BN150</f>
        <v>0.10357638888888887</v>
      </c>
      <c r="BQ150" s="636">
        <f t="shared" ref="BQ150:BQ151" si="704">$BC$7/(MINUTE(BN150)/60+HOUR(BN150)+SECOND(BN150)/3600)</f>
        <v>9.2402464065708418</v>
      </c>
      <c r="BR150" s="636">
        <f t="shared" ref="BR150:BR151" si="705">$BC$7/(MINUTE(BP150)/60+HOUR(BP150)+SECOND(BP150)/3600)</f>
        <v>8.0455916862219237</v>
      </c>
      <c r="BS150" s="1113"/>
      <c r="BT150" s="1113"/>
      <c r="BU150" s="1113"/>
      <c r="BV150" s="1113"/>
      <c r="BW150" s="1234"/>
      <c r="BX150" s="1130"/>
      <c r="BY150" s="1130"/>
      <c r="BZ150" s="1130"/>
      <c r="CA150" s="1130"/>
      <c r="CB150" s="1235"/>
      <c r="CC150" s="1130"/>
      <c r="CD150" s="1115"/>
      <c r="CE150" s="1124"/>
      <c r="CF150" s="1115"/>
      <c r="CG150" s="1115"/>
      <c r="CH150" s="1115"/>
      <c r="CI150" s="1113"/>
      <c r="CJ150" s="1113"/>
      <c r="CK150" s="1113"/>
      <c r="CL150" s="1113"/>
      <c r="CM150" s="1354"/>
      <c r="CN150" s="755"/>
      <c r="CO150" s="1113"/>
      <c r="CP150" s="1113"/>
      <c r="CQ150" s="1113"/>
      <c r="CR150" s="1354"/>
      <c r="CS150" s="755"/>
      <c r="CT150" s="756"/>
      <c r="CU150" s="698"/>
      <c r="CV150" s="756"/>
      <c r="CW150" s="682"/>
      <c r="CX150" s="682"/>
      <c r="CY150" s="724"/>
      <c r="CZ150" s="1380"/>
      <c r="DA150" s="645">
        <f t="shared" si="683"/>
        <v>9.0185185185185257E-2</v>
      </c>
      <c r="DB150" s="645">
        <f t="shared" si="684"/>
        <v>0.10357638888888887</v>
      </c>
      <c r="DC150" s="509"/>
      <c r="DD150" s="646">
        <f t="shared" si="688"/>
        <v>40</v>
      </c>
      <c r="DE150" s="647">
        <f t="shared" ref="DE150:DE151" si="706">MINUTE(DA150)/60+HOUR(DA150)+SECOND(DA150)/3600</f>
        <v>2.1644444444444444</v>
      </c>
      <c r="DF150" s="647">
        <f t="shared" ref="DF150:DF151" si="707">MINUTE(DB150)/60+HOUR(DB150)+SECOND(DB150)/3600</f>
        <v>2.4858333333333333</v>
      </c>
      <c r="DG150" s="595">
        <f t="shared" si="689"/>
        <v>180</v>
      </c>
      <c r="DH150" s="595">
        <f t="shared" si="677"/>
        <v>-59.15</v>
      </c>
      <c r="DI150" s="648">
        <f t="shared" ref="DI150:DI151" si="708">IF((DD150+DG150+DH150)&lt;DD150,DD150,DD150+DG150+DH150)</f>
        <v>160.85</v>
      </c>
      <c r="DJ150" s="648">
        <f>IF(BX150&gt;$DD$136,0,DI150)</f>
        <v>160.85</v>
      </c>
      <c r="DK150" s="648">
        <f t="shared" ref="DK150:DK151" si="709">IF((S150&gt;$DM$7),0,DJ150)</f>
        <v>160.85</v>
      </c>
      <c r="DL150" s="648">
        <f t="shared" ref="DL150:DL151" si="710">IF((BO150&gt;$DM$7),0,DJ150)</f>
        <v>160.85</v>
      </c>
      <c r="DM150" s="648">
        <f t="shared" ref="DM150:DM151" si="711">IF((AY150&gt;$DM$7),0,DJ150)</f>
        <v>160.85</v>
      </c>
      <c r="DN150" s="648">
        <f t="shared" si="691"/>
        <v>160.85</v>
      </c>
      <c r="DO150" s="648">
        <f t="shared" ref="DO150:DO151" si="712">IF((CE150&gt;$DM$7),0,DJ150)</f>
        <v>160.85</v>
      </c>
      <c r="DP150" s="648">
        <f t="shared" ref="DP150:DP151" si="713">IF((CU150&gt;$DL$7),0,DJ150)</f>
        <v>160.85</v>
      </c>
      <c r="DQ150" s="875">
        <f t="shared" si="692"/>
        <v>32</v>
      </c>
    </row>
    <row r="151" spans="1:121" s="345" customFormat="1">
      <c r="A151" s="628">
        <f t="shared" si="685"/>
        <v>6</v>
      </c>
      <c r="B151" s="629">
        <f t="shared" si="686"/>
        <v>20</v>
      </c>
      <c r="C151" s="854">
        <v>414</v>
      </c>
      <c r="D151" s="1150" t="s">
        <v>6528</v>
      </c>
      <c r="E151" s="1150" t="s">
        <v>6521</v>
      </c>
      <c r="F151" s="726"/>
      <c r="G151" s="535"/>
      <c r="H151" s="535"/>
      <c r="I151" s="535"/>
      <c r="J151" s="535"/>
      <c r="K151" s="570"/>
      <c r="L151" s="536"/>
      <c r="M151" s="536"/>
      <c r="N151" s="536"/>
      <c r="O151" s="536"/>
      <c r="P151" s="536"/>
      <c r="Q151" s="536"/>
      <c r="R151" s="498"/>
      <c r="S151" s="498"/>
      <c r="T151" s="498"/>
      <c r="U151" s="537"/>
      <c r="V151" s="537"/>
      <c r="AA151" s="1483"/>
      <c r="AF151" s="1483"/>
      <c r="AK151" s="495"/>
      <c r="AL151" s="495"/>
      <c r="BA151" s="495"/>
      <c r="BB151" s="495"/>
      <c r="BC151" s="1099">
        <f t="shared" si="687"/>
        <v>0.53125</v>
      </c>
      <c r="BD151" s="1095" t="str">
        <f t="shared" si="693"/>
        <v>15</v>
      </c>
      <c r="BE151" s="1095" t="str">
        <f t="shared" si="694"/>
        <v>12</v>
      </c>
      <c r="BF151" s="1095" t="str">
        <f t="shared" si="695"/>
        <v>44</v>
      </c>
      <c r="BG151" s="1193" t="s">
        <v>6529</v>
      </c>
      <c r="BH151" s="683" t="str">
        <f t="shared" si="696"/>
        <v>15:12:44</v>
      </c>
      <c r="BI151" s="1095" t="str">
        <f t="shared" si="697"/>
        <v>15</v>
      </c>
      <c r="BJ151" s="1095" t="str">
        <f t="shared" si="698"/>
        <v>23</v>
      </c>
      <c r="BK151" s="1095" t="str">
        <f t="shared" si="699"/>
        <v>02</v>
      </c>
      <c r="BL151" s="1193" t="s">
        <v>6530</v>
      </c>
      <c r="BM151" s="683" t="str">
        <f t="shared" si="700"/>
        <v>15:23:02</v>
      </c>
      <c r="BN151" s="1097">
        <f t="shared" si="701"/>
        <v>0.10259259259259257</v>
      </c>
      <c r="BO151" s="1098">
        <f t="shared" si="702"/>
        <v>7.1527777777777857E-3</v>
      </c>
      <c r="BP151" s="1097">
        <f t="shared" si="703"/>
        <v>0.10974537037037035</v>
      </c>
      <c r="BQ151" s="636">
        <f t="shared" si="704"/>
        <v>8.1227436823104675</v>
      </c>
      <c r="BR151" s="636">
        <f t="shared" si="705"/>
        <v>7.5933347395064335</v>
      </c>
      <c r="BS151" s="1113"/>
      <c r="BT151" s="1113"/>
      <c r="BU151" s="1113"/>
      <c r="BV151" s="1113"/>
      <c r="BW151" s="1234"/>
      <c r="BX151" s="1130"/>
      <c r="BY151" s="1130"/>
      <c r="BZ151" s="1130"/>
      <c r="CA151" s="1130"/>
      <c r="CB151" s="1235"/>
      <c r="CC151" s="1130"/>
      <c r="CD151" s="1115"/>
      <c r="CE151" s="1124"/>
      <c r="CF151" s="1115"/>
      <c r="CG151" s="1115"/>
      <c r="CH151" s="1115"/>
      <c r="CI151" s="1113"/>
      <c r="CJ151" s="1113"/>
      <c r="CK151" s="1113"/>
      <c r="CL151" s="1113"/>
      <c r="CM151" s="1354"/>
      <c r="CN151" s="755"/>
      <c r="CO151" s="1113"/>
      <c r="CP151" s="1113"/>
      <c r="CQ151" s="1113"/>
      <c r="CR151" s="1354"/>
      <c r="CS151" s="755"/>
      <c r="CT151" s="756"/>
      <c r="CU151" s="698"/>
      <c r="CV151" s="756"/>
      <c r="CW151" s="682"/>
      <c r="CX151" s="682"/>
      <c r="CY151" s="724"/>
      <c r="CZ151" s="1380"/>
      <c r="DA151" s="645">
        <f t="shared" si="683"/>
        <v>0.10259259259259257</v>
      </c>
      <c r="DB151" s="645">
        <f t="shared" si="684"/>
        <v>0.10974537037037035</v>
      </c>
      <c r="DC151" s="509"/>
      <c r="DD151" s="646">
        <f t="shared" si="688"/>
        <v>40</v>
      </c>
      <c r="DE151" s="647">
        <f t="shared" si="706"/>
        <v>2.4622222222222225</v>
      </c>
      <c r="DF151" s="647">
        <f t="shared" si="707"/>
        <v>2.6338888888888889</v>
      </c>
      <c r="DG151" s="595">
        <f t="shared" si="689"/>
        <v>175</v>
      </c>
      <c r="DH151" s="595">
        <f t="shared" si="677"/>
        <v>-68.033333333333331</v>
      </c>
      <c r="DI151" s="648">
        <f t="shared" si="708"/>
        <v>146.96666666666667</v>
      </c>
      <c r="DJ151" s="648">
        <f>IF(BX151&gt;$DD$136,0,DI151)</f>
        <v>146.96666666666667</v>
      </c>
      <c r="DK151" s="648">
        <f t="shared" si="709"/>
        <v>146.96666666666667</v>
      </c>
      <c r="DL151" s="648">
        <f t="shared" si="710"/>
        <v>146.96666666666667</v>
      </c>
      <c r="DM151" s="648">
        <f t="shared" si="711"/>
        <v>146.96666666666667</v>
      </c>
      <c r="DN151" s="648">
        <f t="shared" si="691"/>
        <v>146.96666666666667</v>
      </c>
      <c r="DO151" s="648">
        <f t="shared" si="712"/>
        <v>146.96666666666667</v>
      </c>
      <c r="DP151" s="648">
        <f t="shared" si="713"/>
        <v>146.96666666666667</v>
      </c>
      <c r="DQ151" s="875">
        <f t="shared" si="692"/>
        <v>30</v>
      </c>
    </row>
    <row r="152" spans="1:121" s="345" customFormat="1">
      <c r="A152" s="1799" t="s">
        <v>5861</v>
      </c>
      <c r="B152" s="1800"/>
      <c r="C152" s="1800"/>
      <c r="D152" s="1800"/>
      <c r="E152" s="1800"/>
      <c r="F152" s="1800"/>
      <c r="G152" s="1404"/>
      <c r="H152" s="1404"/>
      <c r="I152" s="1404"/>
      <c r="J152" s="1404"/>
      <c r="K152" s="1479"/>
      <c r="L152" s="1405"/>
      <c r="M152" s="1405"/>
      <c r="N152" s="1405"/>
      <c r="O152" s="1405"/>
      <c r="P152" s="1405"/>
      <c r="Q152" s="1405"/>
      <c r="R152" s="1406"/>
      <c r="S152" s="1406"/>
      <c r="T152" s="1406"/>
      <c r="U152" s="1407"/>
      <c r="V152" s="1407"/>
      <c r="W152" s="1181"/>
      <c r="X152" s="1181"/>
      <c r="Y152" s="1181"/>
      <c r="Z152" s="1181"/>
      <c r="AA152" s="1383"/>
      <c r="AB152" s="1181"/>
      <c r="AC152" s="1181"/>
      <c r="AD152" s="1181"/>
      <c r="AE152" s="1181"/>
      <c r="AF152" s="1383"/>
      <c r="AG152" s="1181"/>
      <c r="AH152" s="1181"/>
      <c r="AI152" s="1181"/>
      <c r="AJ152" s="1181"/>
      <c r="AK152" s="1386"/>
      <c r="AL152" s="1386"/>
      <c r="AM152" s="1181"/>
      <c r="AN152" s="1181"/>
      <c r="AO152" s="1181"/>
      <c r="AP152" s="1181"/>
      <c r="AQ152" s="1181"/>
      <c r="AR152" s="1181"/>
      <c r="AS152" s="1181"/>
      <c r="AT152" s="1181"/>
      <c r="AU152" s="1181"/>
      <c r="AV152" s="1181"/>
      <c r="AW152" s="1181"/>
      <c r="AX152" s="1181"/>
      <c r="AY152" s="1181"/>
      <c r="AZ152" s="1181"/>
      <c r="BA152" s="1386"/>
      <c r="BB152" s="1386"/>
      <c r="BC152" s="1382"/>
      <c r="BD152" s="1382"/>
      <c r="BE152" s="1382"/>
      <c r="BF152" s="1382"/>
      <c r="BG152" s="1383"/>
      <c r="BH152" s="1408"/>
      <c r="BI152" s="1382"/>
      <c r="BJ152" s="1382"/>
      <c r="BK152" s="1382"/>
      <c r="BL152" s="1383"/>
      <c r="BM152" s="1408"/>
      <c r="BN152" s="1409"/>
      <c r="BO152" s="1409"/>
      <c r="BP152" s="1409"/>
      <c r="BQ152" s="1386"/>
      <c r="BR152" s="1386"/>
      <c r="BS152" s="1382"/>
      <c r="BT152" s="1382"/>
      <c r="BU152" s="1382"/>
      <c r="BV152" s="1382"/>
      <c r="BW152" s="1410"/>
      <c r="BX152" s="1411"/>
      <c r="BY152" s="1411"/>
      <c r="BZ152" s="1411"/>
      <c r="CA152" s="1411"/>
      <c r="CB152" s="1412"/>
      <c r="CC152" s="1411"/>
      <c r="CD152" s="1413"/>
      <c r="CE152" s="1409"/>
      <c r="CF152" s="1413"/>
      <c r="CG152" s="1413"/>
      <c r="CH152" s="1413"/>
      <c r="CI152" s="1382"/>
      <c r="CJ152" s="1382"/>
      <c r="CK152" s="1382"/>
      <c r="CL152" s="1382"/>
      <c r="CM152" s="1383"/>
      <c r="CN152" s="1384"/>
      <c r="CO152" s="1382"/>
      <c r="CP152" s="1382"/>
      <c r="CQ152" s="1382"/>
      <c r="CR152" s="1383"/>
      <c r="CS152" s="1384"/>
      <c r="CT152" s="1385"/>
      <c r="CU152" s="1406"/>
      <c r="CV152" s="1385"/>
      <c r="CW152" s="1386"/>
      <c r="CX152" s="1386"/>
      <c r="CY152" s="1387"/>
      <c r="CZ152" s="1414"/>
      <c r="DA152" s="1415"/>
      <c r="DB152" s="1415"/>
      <c r="DC152" s="1416"/>
      <c r="DD152" s="1417"/>
      <c r="DE152" s="1418"/>
      <c r="DF152" s="1418"/>
      <c r="DG152" s="1419"/>
      <c r="DH152" s="1419"/>
      <c r="DI152" s="1419"/>
      <c r="DJ152" s="1419"/>
      <c r="DK152" s="1419"/>
      <c r="DL152" s="1419"/>
      <c r="DM152" s="1419"/>
      <c r="DN152" s="1419"/>
      <c r="DO152" s="1419"/>
      <c r="DP152" s="1419"/>
      <c r="DQ152" s="1420"/>
    </row>
    <row r="153" spans="1:121" s="345" customFormat="1">
      <c r="A153" s="1799"/>
      <c r="B153" s="1800"/>
      <c r="C153" s="1800"/>
      <c r="D153" s="1800"/>
      <c r="E153" s="1800"/>
      <c r="F153" s="1800"/>
      <c r="G153" s="1404"/>
      <c r="H153" s="1404"/>
      <c r="I153" s="1404"/>
      <c r="J153" s="1404"/>
      <c r="K153" s="1479"/>
      <c r="L153" s="1405"/>
      <c r="M153" s="1405"/>
      <c r="N153" s="1405"/>
      <c r="O153" s="1405"/>
      <c r="P153" s="1405"/>
      <c r="Q153" s="1405"/>
      <c r="R153" s="1406"/>
      <c r="S153" s="1406"/>
      <c r="T153" s="1406"/>
      <c r="U153" s="1407"/>
      <c r="V153" s="1407"/>
      <c r="W153" s="1181"/>
      <c r="X153" s="1181"/>
      <c r="Y153" s="1181"/>
      <c r="Z153" s="1181"/>
      <c r="AA153" s="1383"/>
      <c r="AB153" s="1181"/>
      <c r="AC153" s="1181"/>
      <c r="AD153" s="1181"/>
      <c r="AE153" s="1181"/>
      <c r="AF153" s="1383"/>
      <c r="AG153" s="1181"/>
      <c r="AH153" s="1181"/>
      <c r="AI153" s="1181"/>
      <c r="AJ153" s="1181"/>
      <c r="AK153" s="1386"/>
      <c r="AL153" s="1386"/>
      <c r="AM153" s="1181"/>
      <c r="AN153" s="1181"/>
      <c r="AO153" s="1181"/>
      <c r="AP153" s="1181"/>
      <c r="AQ153" s="1181"/>
      <c r="AR153" s="1181"/>
      <c r="AS153" s="1181"/>
      <c r="AT153" s="1181"/>
      <c r="AU153" s="1181"/>
      <c r="AV153" s="1181"/>
      <c r="AW153" s="1181"/>
      <c r="AX153" s="1181"/>
      <c r="AY153" s="1181"/>
      <c r="AZ153" s="1181"/>
      <c r="BA153" s="1386"/>
      <c r="BB153" s="1386"/>
      <c r="BC153" s="1382"/>
      <c r="BD153" s="1382"/>
      <c r="BE153" s="1382"/>
      <c r="BF153" s="1382"/>
      <c r="BG153" s="1383"/>
      <c r="BH153" s="1408"/>
      <c r="BI153" s="1382"/>
      <c r="BJ153" s="1382"/>
      <c r="BK153" s="1382"/>
      <c r="BL153" s="1383"/>
      <c r="BM153" s="1408"/>
      <c r="BN153" s="1409"/>
      <c r="BO153" s="1409"/>
      <c r="BP153" s="1409"/>
      <c r="BQ153" s="1386"/>
      <c r="BR153" s="1386"/>
      <c r="BS153" s="1382"/>
      <c r="BT153" s="1382"/>
      <c r="BU153" s="1382"/>
      <c r="BV153" s="1382"/>
      <c r="BW153" s="1410"/>
      <c r="BX153" s="1411"/>
      <c r="BY153" s="1411"/>
      <c r="BZ153" s="1411"/>
      <c r="CA153" s="1411"/>
      <c r="CB153" s="1412"/>
      <c r="CC153" s="1411"/>
      <c r="CD153" s="1413"/>
      <c r="CE153" s="1409"/>
      <c r="CF153" s="1413"/>
      <c r="CG153" s="1413"/>
      <c r="CH153" s="1413"/>
      <c r="CI153" s="1382"/>
      <c r="CJ153" s="1382"/>
      <c r="CK153" s="1382"/>
      <c r="CL153" s="1382"/>
      <c r="CM153" s="1383"/>
      <c r="CN153" s="1384"/>
      <c r="CO153" s="1382"/>
      <c r="CP153" s="1382"/>
      <c r="CQ153" s="1382"/>
      <c r="CR153" s="1383"/>
      <c r="CS153" s="1384"/>
      <c r="CT153" s="1385"/>
      <c r="CU153" s="1406"/>
      <c r="CV153" s="1385"/>
      <c r="CW153" s="1386"/>
      <c r="CX153" s="1386"/>
      <c r="CY153" s="1387"/>
      <c r="CZ153" s="1414"/>
      <c r="DA153" s="1415"/>
      <c r="DB153" s="1415"/>
      <c r="DC153" s="1416"/>
      <c r="DD153" s="1417"/>
      <c r="DE153" s="1418"/>
      <c r="DF153" s="1418"/>
      <c r="DG153" s="1419"/>
      <c r="DH153" s="1421"/>
      <c r="DI153" s="1419"/>
      <c r="DJ153" s="1419"/>
      <c r="DK153" s="1419"/>
      <c r="DL153" s="1419"/>
      <c r="DM153" s="1419"/>
      <c r="DN153" s="1419"/>
      <c r="DO153" s="1419"/>
      <c r="DP153" s="1419"/>
      <c r="DQ153" s="1420"/>
    </row>
    <row r="154" spans="1:121" s="345" customFormat="1" ht="13.5" thickBot="1">
      <c r="A154" s="1424"/>
      <c r="B154" s="1425"/>
      <c r="C154" s="1425"/>
      <c r="D154" s="1425"/>
      <c r="E154" s="1425"/>
      <c r="F154" s="1425"/>
      <c r="G154" s="1393"/>
      <c r="H154" s="1393"/>
      <c r="I154" s="1393"/>
      <c r="J154" s="1393"/>
      <c r="K154" s="1304"/>
      <c r="L154" s="538"/>
      <c r="M154" s="538"/>
      <c r="N154" s="538"/>
      <c r="O154" s="538"/>
      <c r="P154" s="538"/>
      <c r="Q154" s="538"/>
      <c r="R154" s="493"/>
      <c r="S154" s="493"/>
      <c r="T154" s="493"/>
      <c r="U154" s="539"/>
      <c r="V154" s="539"/>
      <c r="W154" s="1394"/>
      <c r="X154" s="1394"/>
      <c r="Y154" s="1394"/>
      <c r="Z154" s="1394"/>
      <c r="AA154" s="1305"/>
      <c r="AB154" s="1394"/>
      <c r="AC154" s="1394"/>
      <c r="AD154" s="1394"/>
      <c r="AE154" s="1394"/>
      <c r="AF154" s="1305"/>
      <c r="AG154" s="1394"/>
      <c r="AH154" s="1394"/>
      <c r="AI154" s="1394"/>
      <c r="AJ154" s="1394"/>
      <c r="AK154" s="495"/>
      <c r="AL154" s="495"/>
      <c r="AM154" s="1394"/>
      <c r="AN154" s="1394"/>
      <c r="AO154" s="1394"/>
      <c r="AP154" s="1394"/>
      <c r="AQ154" s="1394"/>
      <c r="AR154" s="1394"/>
      <c r="AS154" s="1394"/>
      <c r="AT154" s="1394"/>
      <c r="AU154" s="1394"/>
      <c r="AV154" s="1394"/>
      <c r="AW154" s="1394"/>
      <c r="AX154" s="1394"/>
      <c r="AY154" s="1394"/>
      <c r="AZ154" s="1394"/>
      <c r="BA154" s="495"/>
      <c r="BB154" s="495"/>
      <c r="BC154" s="1197"/>
      <c r="BD154" s="1197"/>
      <c r="BE154" s="1197"/>
      <c r="BF154" s="1197"/>
      <c r="BG154" s="1305"/>
      <c r="BH154" s="1395"/>
      <c r="BI154" s="1197"/>
      <c r="BJ154" s="1197"/>
      <c r="BK154" s="1197"/>
      <c r="BL154" s="1305"/>
      <c r="BM154" s="1395"/>
      <c r="BN154" s="1375"/>
      <c r="BO154" s="1375"/>
      <c r="BP154" s="1375"/>
      <c r="BQ154" s="495"/>
      <c r="BR154" s="495"/>
      <c r="BS154" s="1197"/>
      <c r="BT154" s="1197"/>
      <c r="BU154" s="1197"/>
      <c r="BV154" s="1197"/>
      <c r="BW154" s="1376"/>
      <c r="BX154" s="1377"/>
      <c r="BY154" s="1377"/>
      <c r="BZ154" s="1377"/>
      <c r="CA154" s="1377"/>
      <c r="CB154" s="1378"/>
      <c r="CC154" s="1377"/>
      <c r="CD154" s="1379"/>
      <c r="CE154" s="1375"/>
      <c r="CF154" s="1379"/>
      <c r="CG154" s="1379"/>
      <c r="CH154" s="1379"/>
      <c r="CI154" s="1197"/>
      <c r="CJ154" s="1197"/>
      <c r="CK154" s="1197"/>
      <c r="CL154" s="1197"/>
      <c r="CM154" s="1305"/>
      <c r="CN154" s="492"/>
      <c r="CO154" s="1197"/>
      <c r="CP154" s="1197"/>
      <c r="CQ154" s="1197"/>
      <c r="CR154" s="1305"/>
      <c r="CS154" s="492"/>
      <c r="CT154" s="505"/>
      <c r="CU154" s="493"/>
      <c r="CV154" s="505"/>
      <c r="CW154" s="495"/>
      <c r="CX154" s="495"/>
      <c r="CY154" s="1388"/>
      <c r="CZ154" s="1300"/>
      <c r="DA154" s="1306"/>
      <c r="DB154" s="1306"/>
      <c r="DC154" s="1396"/>
      <c r="DD154" s="1397"/>
      <c r="DE154" s="1398"/>
      <c r="DF154" s="1398"/>
      <c r="DG154" s="1308"/>
      <c r="DH154" s="1426"/>
      <c r="DI154" s="1308"/>
      <c r="DJ154" s="1308"/>
      <c r="DK154" s="1308"/>
      <c r="DL154" s="1308"/>
      <c r="DM154" s="1308"/>
      <c r="DN154" s="1308"/>
      <c r="DO154" s="1308"/>
      <c r="DP154" s="1308"/>
      <c r="DQ154" s="1399"/>
    </row>
    <row r="155" spans="1:121" s="332" customFormat="1" ht="14.25" customHeight="1">
      <c r="A155" s="578"/>
      <c r="B155" s="579"/>
      <c r="C155" s="579"/>
      <c r="D155" s="1456" t="s">
        <v>6531</v>
      </c>
      <c r="E155" s="579"/>
      <c r="F155" s="579"/>
      <c r="G155" s="1457"/>
      <c r="H155" s="1798"/>
      <c r="I155" s="1798"/>
      <c r="J155" s="1798"/>
      <c r="K155" s="1480"/>
      <c r="L155" s="1457"/>
      <c r="M155" s="1798"/>
      <c r="N155" s="1798"/>
      <c r="O155" s="1798"/>
      <c r="P155" s="1480"/>
      <c r="Q155" s="1457"/>
      <c r="R155" s="1798"/>
      <c r="S155" s="1798"/>
      <c r="T155" s="1798"/>
      <c r="U155" s="1457"/>
      <c r="V155" s="1457"/>
      <c r="W155" s="1459" t="s">
        <v>4</v>
      </c>
      <c r="X155" s="1797"/>
      <c r="Y155" s="1797"/>
      <c r="Z155" s="1797"/>
      <c r="AA155" s="1484"/>
      <c r="AB155" s="1459"/>
      <c r="AC155" s="1797"/>
      <c r="AD155" s="1797"/>
      <c r="AE155" s="1797"/>
      <c r="AF155" s="1484"/>
      <c r="AG155" s="1459"/>
      <c r="AH155" s="1797"/>
      <c r="AI155" s="1797"/>
      <c r="AJ155" s="1797"/>
      <c r="AK155" s="1460"/>
      <c r="AL155" s="1461"/>
      <c r="AM155" s="1462" t="s">
        <v>6</v>
      </c>
      <c r="AN155" s="1797"/>
      <c r="AO155" s="1797"/>
      <c r="AP155" s="1797"/>
      <c r="AQ155" s="1458"/>
      <c r="AR155" s="1462"/>
      <c r="AS155" s="1797"/>
      <c r="AT155" s="1797"/>
      <c r="AU155" s="1797"/>
      <c r="AV155" s="1458"/>
      <c r="AW155" s="1462"/>
      <c r="AX155" s="1797"/>
      <c r="AY155" s="1797"/>
      <c r="AZ155" s="1797"/>
      <c r="BA155" s="1463" t="s">
        <v>2</v>
      </c>
      <c r="BB155" s="1461"/>
      <c r="BC155" s="1462" t="s">
        <v>6</v>
      </c>
      <c r="BD155" s="1797"/>
      <c r="BE155" s="1797"/>
      <c r="BF155" s="1797"/>
      <c r="BG155" s="1458"/>
      <c r="BH155" s="1462"/>
      <c r="BI155" s="1797"/>
      <c r="BJ155" s="1797"/>
      <c r="BK155" s="1797"/>
      <c r="BL155" s="1458"/>
      <c r="BM155" s="1462"/>
      <c r="BN155" s="1797"/>
      <c r="BO155" s="1797"/>
      <c r="BP155" s="1797"/>
      <c r="BQ155" s="1463" t="s">
        <v>2</v>
      </c>
      <c r="BR155" s="1464"/>
      <c r="BS155" s="1465"/>
      <c r="BT155" s="1796"/>
      <c r="BU155" s="1796"/>
      <c r="BV155" s="1796"/>
      <c r="BW155" s="1466"/>
      <c r="BX155" s="1465"/>
      <c r="BY155" s="1796"/>
      <c r="BZ155" s="1796"/>
      <c r="CA155" s="1796"/>
      <c r="CB155" s="1466"/>
      <c r="CC155" s="1465"/>
      <c r="CD155" s="1796"/>
      <c r="CE155" s="1796"/>
      <c r="CF155" s="1796"/>
      <c r="CG155" s="1467"/>
      <c r="CH155" s="1468"/>
      <c r="CI155" s="1469" t="s">
        <v>8</v>
      </c>
      <c r="CJ155" s="1807"/>
      <c r="CK155" s="1807"/>
      <c r="CL155" s="1807"/>
      <c r="CM155" s="1470"/>
      <c r="CN155" s="1469"/>
      <c r="CO155" s="1807"/>
      <c r="CP155" s="1807"/>
      <c r="CQ155" s="1807"/>
      <c r="CR155" s="1470"/>
      <c r="CS155" s="1469"/>
      <c r="CT155" s="1807"/>
      <c r="CU155" s="1807"/>
      <c r="CV155" s="1807"/>
      <c r="CW155" s="1471"/>
      <c r="CX155" s="1472"/>
      <c r="CY155" s="1801" t="s">
        <v>5862</v>
      </c>
      <c r="CZ155" s="1473"/>
      <c r="DA155" s="1803"/>
      <c r="DB155" s="1803"/>
      <c r="DC155" s="1182"/>
      <c r="DD155" s="579"/>
      <c r="DE155" s="1803"/>
      <c r="DF155" s="1803"/>
      <c r="DG155" s="1422" t="s">
        <v>0</v>
      </c>
      <c r="DH155" s="1422" t="s">
        <v>0</v>
      </c>
      <c r="DI155" s="1423" t="s">
        <v>0</v>
      </c>
      <c r="DJ155" s="1422" t="s">
        <v>0</v>
      </c>
      <c r="DK155" s="1474"/>
      <c r="DL155" s="1474"/>
      <c r="DM155" s="1474"/>
      <c r="DN155" s="1474"/>
      <c r="DO155" s="1474"/>
      <c r="DP155" s="1474"/>
      <c r="DQ155" s="582"/>
    </row>
    <row r="156" spans="1:121" ht="14.25" customHeight="1">
      <c r="A156" s="583"/>
      <c r="B156" s="584"/>
      <c r="C156" s="1569" t="s">
        <v>11</v>
      </c>
      <c r="D156" s="1569"/>
      <c r="E156" s="1569"/>
      <c r="F156" s="1374"/>
      <c r="G156" s="1571"/>
      <c r="H156" s="1571"/>
      <c r="I156" s="1571"/>
      <c r="J156" s="1571"/>
      <c r="K156" s="1571"/>
      <c r="L156" s="1571"/>
      <c r="M156" s="1571"/>
      <c r="N156" s="1571"/>
      <c r="O156" s="1571"/>
      <c r="P156" s="1571"/>
      <c r="Q156" s="1571"/>
      <c r="R156" s="1571"/>
      <c r="S156" s="1571"/>
      <c r="T156" s="1571"/>
      <c r="U156" s="908"/>
      <c r="V156" s="908"/>
      <c r="W156" s="1804" t="s">
        <v>13</v>
      </c>
      <c r="X156" s="1804"/>
      <c r="Y156" s="1804"/>
      <c r="Z156" s="1804"/>
      <c r="AA156" s="1804"/>
      <c r="AB156" s="1804"/>
      <c r="AC156" s="1804"/>
      <c r="AD156" s="1804"/>
      <c r="AE156" s="1804"/>
      <c r="AF156" s="1804"/>
      <c r="AG156" s="1804"/>
      <c r="AH156" s="1804"/>
      <c r="AI156" s="1804"/>
      <c r="AJ156" s="1804"/>
      <c r="AK156" s="1427"/>
      <c r="AL156" s="1427"/>
      <c r="AM156" s="1805" t="s">
        <v>15</v>
      </c>
      <c r="AN156" s="1805"/>
      <c r="AO156" s="1805"/>
      <c r="AP156" s="1805"/>
      <c r="AQ156" s="1805"/>
      <c r="AR156" s="1805"/>
      <c r="AS156" s="1805"/>
      <c r="AT156" s="1805"/>
      <c r="AU156" s="1805"/>
      <c r="AV156" s="1805"/>
      <c r="AW156" s="1805"/>
      <c r="AX156" s="1805"/>
      <c r="AY156" s="1805"/>
      <c r="AZ156" s="1805"/>
      <c r="BA156" s="1427"/>
      <c r="BB156" s="1427"/>
      <c r="BC156" s="1805" t="s">
        <v>15</v>
      </c>
      <c r="BD156" s="1805"/>
      <c r="BE156" s="1805"/>
      <c r="BF156" s="1805"/>
      <c r="BG156" s="1805"/>
      <c r="BH156" s="1805"/>
      <c r="BI156" s="1805"/>
      <c r="BJ156" s="1805"/>
      <c r="BK156" s="1805"/>
      <c r="BL156" s="1805"/>
      <c r="BM156" s="1805"/>
      <c r="BN156" s="1805"/>
      <c r="BO156" s="1805"/>
      <c r="BP156" s="1805"/>
      <c r="BQ156" s="1427"/>
      <c r="BR156" s="1428"/>
      <c r="BS156" s="1575"/>
      <c r="BT156" s="1575"/>
      <c r="BU156" s="1575"/>
      <c r="BV156" s="1575"/>
      <c r="BW156" s="1575"/>
      <c r="BX156" s="1575"/>
      <c r="BY156" s="1575"/>
      <c r="BZ156" s="1575"/>
      <c r="CA156" s="1575"/>
      <c r="CB156" s="1575"/>
      <c r="CC156" s="1575"/>
      <c r="CD156" s="1575"/>
      <c r="CE156" s="1575"/>
      <c r="CF156" s="1575"/>
      <c r="CG156" s="1429"/>
      <c r="CH156" s="1429"/>
      <c r="CI156" s="1806" t="s">
        <v>16</v>
      </c>
      <c r="CJ156" s="1806"/>
      <c r="CK156" s="1806"/>
      <c r="CL156" s="1806"/>
      <c r="CM156" s="1806"/>
      <c r="CN156" s="1806"/>
      <c r="CO156" s="1806"/>
      <c r="CP156" s="1806"/>
      <c r="CQ156" s="1806"/>
      <c r="CR156" s="1806"/>
      <c r="CS156" s="1806"/>
      <c r="CT156" s="1806"/>
      <c r="CU156" s="1806"/>
      <c r="CV156" s="1806"/>
      <c r="CW156" s="1427"/>
      <c r="CX156" s="682"/>
      <c r="CY156" s="1802"/>
      <c r="CZ156" s="1430"/>
      <c r="DA156" s="1373" t="s">
        <v>0</v>
      </c>
      <c r="DB156" s="588"/>
      <c r="DC156" s="589"/>
      <c r="DD156" s="584" t="s">
        <v>0</v>
      </c>
      <c r="DE156" s="584"/>
      <c r="DF156" s="584"/>
      <c r="DG156" s="584" t="s">
        <v>0</v>
      </c>
      <c r="DH156" s="584" t="s">
        <v>0</v>
      </c>
      <c r="DI156" s="590" t="s">
        <v>0</v>
      </c>
      <c r="DJ156" s="584" t="s">
        <v>0</v>
      </c>
      <c r="DK156" s="1373"/>
      <c r="DL156" s="1373"/>
      <c r="DM156" s="1373"/>
      <c r="DN156" s="1373"/>
      <c r="DO156" s="1373"/>
      <c r="DP156" s="1372"/>
      <c r="DQ156" s="591"/>
    </row>
    <row r="157" spans="1:121" s="345" customFormat="1">
      <c r="A157" s="1400"/>
      <c r="B157" s="1401">
        <v>80</v>
      </c>
      <c r="C157" s="1402"/>
      <c r="D157" s="1433" t="s">
        <v>57</v>
      </c>
      <c r="E157" s="1433"/>
      <c r="F157" s="1434"/>
      <c r="G157" s="1435"/>
      <c r="H157" s="1435"/>
      <c r="I157" s="1435"/>
      <c r="J157" s="1435"/>
      <c r="K157" s="1481"/>
      <c r="L157" s="1436"/>
      <c r="M157" s="1436"/>
      <c r="N157" s="1436"/>
      <c r="O157" s="1436"/>
      <c r="P157" s="1436"/>
      <c r="Q157" s="1436"/>
      <c r="R157" s="1437"/>
      <c r="S157" s="1437"/>
      <c r="T157" s="1437"/>
      <c r="U157" s="1431"/>
      <c r="V157" s="1431"/>
      <c r="W157" s="1438"/>
      <c r="X157" s="1438"/>
      <c r="Y157" s="1438"/>
      <c r="Z157" s="1438"/>
      <c r="AA157" s="1193"/>
      <c r="AB157" s="1438"/>
      <c r="AC157" s="1438"/>
      <c r="AD157" s="1438"/>
      <c r="AE157" s="1438"/>
      <c r="AF157" s="1193"/>
      <c r="AG157" s="1438"/>
      <c r="AH157" s="1438"/>
      <c r="AI157" s="1438"/>
      <c r="AJ157" s="1438"/>
      <c r="AK157" s="1427"/>
      <c r="AL157" s="1427"/>
      <c r="AM157" s="1438"/>
      <c r="AN157" s="1438"/>
      <c r="AO157" s="1438"/>
      <c r="AP157" s="1438"/>
      <c r="AQ157" s="1438"/>
      <c r="AR157" s="1438"/>
      <c r="AS157" s="1438"/>
      <c r="AT157" s="1438"/>
      <c r="AU157" s="1438"/>
      <c r="AV157" s="1438"/>
      <c r="AW157" s="1438"/>
      <c r="AX157" s="1438"/>
      <c r="AY157" s="1438"/>
      <c r="AZ157" s="1438"/>
      <c r="BA157" s="1427"/>
      <c r="BB157" s="1427"/>
      <c r="BC157" s="1439"/>
      <c r="BD157" s="1439"/>
      <c r="BE157" s="1439"/>
      <c r="BF157" s="1439"/>
      <c r="BG157" s="1193"/>
      <c r="BH157" s="1440"/>
      <c r="BI157" s="1439"/>
      <c r="BJ157" s="1439"/>
      <c r="BK157" s="1439"/>
      <c r="BL157" s="1193"/>
      <c r="BM157" s="1440"/>
      <c r="BN157" s="1441"/>
      <c r="BO157" s="1442"/>
      <c r="BP157" s="1441"/>
      <c r="BQ157" s="1427"/>
      <c r="BR157" s="1427"/>
      <c r="BS157" s="1439"/>
      <c r="BT157" s="1439"/>
      <c r="BU157" s="1439"/>
      <c r="BV157" s="1439"/>
      <c r="BW157" s="1443"/>
      <c r="BX157" s="1444"/>
      <c r="BY157" s="1444"/>
      <c r="BZ157" s="1444"/>
      <c r="CA157" s="1444"/>
      <c r="CB157" s="1445"/>
      <c r="CC157" s="1444"/>
      <c r="CD157" s="1429"/>
      <c r="CE157" s="1442"/>
      <c r="CF157" s="1429"/>
      <c r="CG157" s="1429"/>
      <c r="CH157" s="1429"/>
      <c r="CI157" s="1439"/>
      <c r="CJ157" s="1439"/>
      <c r="CK157" s="1439"/>
      <c r="CL157" s="1439"/>
      <c r="CM157" s="1193"/>
      <c r="CN157" s="1446"/>
      <c r="CO157" s="1439"/>
      <c r="CP157" s="1439"/>
      <c r="CQ157" s="1439"/>
      <c r="CR157" s="1193"/>
      <c r="CS157" s="1446"/>
      <c r="CT157" s="1447"/>
      <c r="CU157" s="1448"/>
      <c r="CV157" s="1447"/>
      <c r="CW157" s="1427"/>
      <c r="CX157" s="1427"/>
      <c r="CY157" s="1449"/>
      <c r="CZ157" s="1430"/>
      <c r="DA157" s="1450"/>
      <c r="DB157" s="1451">
        <v>80</v>
      </c>
      <c r="DC157" s="1452"/>
      <c r="DD157" s="1432"/>
      <c r="DE157" s="1453"/>
      <c r="DF157" s="1453"/>
      <c r="DG157" s="1454"/>
      <c r="DH157" s="1454"/>
      <c r="DI157" s="1454"/>
      <c r="DJ157" s="1454"/>
      <c r="DK157" s="1454"/>
      <c r="DL157" s="1454"/>
      <c r="DM157" s="1454"/>
      <c r="DN157" s="1454"/>
      <c r="DO157" s="1454"/>
      <c r="DP157" s="1454"/>
      <c r="DQ157" s="1475"/>
    </row>
    <row r="158" spans="1:121" s="345" customFormat="1">
      <c r="A158" s="628">
        <v>1</v>
      </c>
      <c r="B158" s="629">
        <f>B157</f>
        <v>80</v>
      </c>
      <c r="C158" s="721">
        <v>403</v>
      </c>
      <c r="D158" s="1337" t="s">
        <v>6535</v>
      </c>
      <c r="E158" s="1337" t="s">
        <v>6536</v>
      </c>
      <c r="F158" s="827"/>
      <c r="G158" s="1374"/>
      <c r="H158" s="1374"/>
      <c r="I158" s="1374"/>
      <c r="J158" s="1374"/>
      <c r="K158" s="1252"/>
      <c r="L158" s="821"/>
      <c r="M158" s="821"/>
      <c r="N158" s="821"/>
      <c r="O158" s="821"/>
      <c r="P158" s="821"/>
      <c r="Q158" s="821"/>
      <c r="R158" s="634"/>
      <c r="S158" s="634"/>
      <c r="T158" s="634"/>
      <c r="U158" s="789"/>
      <c r="V158" s="789"/>
      <c r="W158" s="1099">
        <v>0.44791666666666669</v>
      </c>
      <c r="X158" s="1095" t="str">
        <f>LEFT(AA158,2)</f>
        <v>12</v>
      </c>
      <c r="Y158" s="1095" t="str">
        <f>MID(AA158,3,2)</f>
        <v>40</v>
      </c>
      <c r="Z158" s="1095" t="str">
        <f>RIGHT(AA158,2)</f>
        <v>07</v>
      </c>
      <c r="AA158" s="1193" t="s">
        <v>6537</v>
      </c>
      <c r="AB158" s="683" t="str">
        <f>CONCATENATE(X158&amp;":"&amp;Y158&amp;":"&amp;Z158)</f>
        <v>12:40:07</v>
      </c>
      <c r="AC158" s="1095" t="str">
        <f>LEFT(AF158,2)</f>
        <v>12</v>
      </c>
      <c r="AD158" s="1095" t="str">
        <f>MID(AF158,3,2)</f>
        <v>47</v>
      </c>
      <c r="AE158" s="1095" t="str">
        <f>RIGHT(AF158,2)</f>
        <v>20</v>
      </c>
      <c r="AF158" s="1193" t="s">
        <v>6538</v>
      </c>
      <c r="AG158" s="683" t="str">
        <f>CONCATENATE(AC158&amp;":"&amp;AD158&amp;":"&amp;AE158)</f>
        <v>12:47:20</v>
      </c>
      <c r="AH158" s="1097">
        <f>AB158-W158</f>
        <v>7.9942129629629599E-2</v>
      </c>
      <c r="AI158" s="1098">
        <f>AG158-AB158</f>
        <v>5.0115740740741543E-3</v>
      </c>
      <c r="AJ158" s="1097">
        <f>AG158-AB158+AH158</f>
        <v>8.4953703703703753E-2</v>
      </c>
      <c r="AK158" s="636">
        <f>$W$3/(MINUTE(AH158)/60+HOUR(AH158)+SECOND(AH158)/3600)</f>
        <v>13.030259157376575</v>
      </c>
      <c r="AL158" s="636">
        <f>$W$3/(MINUTE(AJ158)/60+HOUR(AJ158)+SECOND(AJ158)/3600)</f>
        <v>12.26158038147139</v>
      </c>
      <c r="AM158" s="637">
        <f>AG158+"0:30"</f>
        <v>0.55370370370370381</v>
      </c>
      <c r="AN158" s="1095" t="str">
        <f t="shared" ref="AN158:AN159" si="714">LEFT(AQ158,2)</f>
        <v>14</v>
      </c>
      <c r="AO158" s="1095" t="str">
        <f t="shared" ref="AO158:AO159" si="715">MID(AQ158,3,2)</f>
        <v>31</v>
      </c>
      <c r="AP158" s="1095" t="str">
        <f t="shared" ref="AP158:AP159" si="716">RIGHT(AQ158,2)</f>
        <v>08</v>
      </c>
      <c r="AQ158" s="1188">
        <v>1431408</v>
      </c>
      <c r="AR158" s="683" t="str">
        <f t="shared" ref="AR158:AR159" si="717">CONCATENATE(AN158&amp;":"&amp;AO158&amp;":"&amp;AP158)</f>
        <v>14:31:08</v>
      </c>
      <c r="AS158" s="1095" t="str">
        <f t="shared" ref="AS158:AS159" si="718">LEFT(AV158,2)</f>
        <v>14</v>
      </c>
      <c r="AT158" s="1095" t="str">
        <f t="shared" ref="AT158:AT159" si="719">MID(AV158,3,2)</f>
        <v>38</v>
      </c>
      <c r="AU158" s="1095" t="str">
        <f t="shared" ref="AU158:AU159" si="720">RIGHT(AV158,2)</f>
        <v>58</v>
      </c>
      <c r="AV158" s="1188">
        <v>143858</v>
      </c>
      <c r="AW158" s="683" t="str">
        <f t="shared" ref="AW158:AW159" si="721">CONCATENATE(AS158&amp;":"&amp;AT158&amp;":"&amp;AU158)</f>
        <v>14:38:58</v>
      </c>
      <c r="AX158" s="634">
        <f>AR158-AM158</f>
        <v>5.1249999999999907E-2</v>
      </c>
      <c r="AY158" s="641">
        <f t="shared" ref="AY158:AY159" si="722">AW158-AR158</f>
        <v>5.439814814814814E-3</v>
      </c>
      <c r="AZ158" s="634">
        <f>AW158-AR158+AX158</f>
        <v>5.6689814814814721E-2</v>
      </c>
      <c r="BA158" s="1403">
        <f>$BC$7/(MINUTE(AX158)/60+HOUR(AX158)+SECOND(AX158)/3600)</f>
        <v>16.260162601626014</v>
      </c>
      <c r="BB158" s="636">
        <f t="shared" ref="BB158:BB161" si="723">$BC$7/(MINUTE(AZ158)/60+HOUR(AZ158)+SECOND(AZ158)/3600)</f>
        <v>14.699877501020822</v>
      </c>
      <c r="BC158" s="1099">
        <v>0.6312268518518519</v>
      </c>
      <c r="BD158" s="1095" t="str">
        <f>LEFT(BG158,2)</f>
        <v>16</v>
      </c>
      <c r="BE158" s="1095" t="str">
        <f>MID(BG158,3,2)</f>
        <v>34</v>
      </c>
      <c r="BF158" s="1095" t="str">
        <f>RIGHT(BG158,2)</f>
        <v>11</v>
      </c>
      <c r="BG158" s="1193" t="s">
        <v>6539</v>
      </c>
      <c r="BH158" s="633" t="str">
        <f>CONCATENATE(BD158&amp;":"&amp;BE158&amp;":"&amp;BF158)</f>
        <v>16:34:11</v>
      </c>
      <c r="BI158" s="1095" t="str">
        <f>LEFT(BL158,2)</f>
        <v>16</v>
      </c>
      <c r="BJ158" s="1095" t="str">
        <f>MID(BL158,3,2)</f>
        <v>41</v>
      </c>
      <c r="BK158" s="1095" t="str">
        <f>RIGHT(BL158,2)</f>
        <v>00</v>
      </c>
      <c r="BL158" s="1193" t="s">
        <v>6540</v>
      </c>
      <c r="BM158" s="633" t="str">
        <f>CONCATENATE(BI158&amp;":"&amp;BJ158&amp;":"&amp;BK158)</f>
        <v>16:41:00</v>
      </c>
      <c r="BN158" s="1097">
        <f>BH158-BC158</f>
        <v>5.9178240740740629E-2</v>
      </c>
      <c r="BO158" s="1098">
        <f>BM158-BH158</f>
        <v>4.7337962962963331E-3</v>
      </c>
      <c r="BP158" s="1097">
        <f>BM158-BH158+BN158</f>
        <v>6.3912037037036962E-2</v>
      </c>
      <c r="BQ158" s="1403">
        <f>$BC$7/(MINUTE(BN158)/60+HOUR(BN158)+SECOND(BN158)/3600)</f>
        <v>14.081752395853707</v>
      </c>
      <c r="BR158" s="636">
        <f>$BC$7/(MINUTE(BP158)/60+HOUR(BP158)+SECOND(BP158)/3600)</f>
        <v>13.038754074610649</v>
      </c>
      <c r="BS158" s="1360"/>
      <c r="BT158" s="1360"/>
      <c r="BU158" s="1360"/>
      <c r="BV158" s="1360"/>
      <c r="BW158" s="1354"/>
      <c r="BX158" s="1360"/>
      <c r="BY158" s="1360"/>
      <c r="BZ158" s="1360"/>
      <c r="CA158" s="1360"/>
      <c r="CB158" s="1354"/>
      <c r="CC158" s="1360"/>
      <c r="CD158" s="1360"/>
      <c r="CE158" s="1368"/>
      <c r="CF158" s="1360"/>
      <c r="CG158" s="1115"/>
      <c r="CH158" s="1112"/>
      <c r="CI158" s="1099">
        <f>BM158+"0:30"</f>
        <v>0.71597222222222223</v>
      </c>
      <c r="CJ158" s="1095" t="str">
        <f>LEFT(CM158,2)</f>
        <v>18</v>
      </c>
      <c r="CK158" s="1095" t="str">
        <f>MID(CM158,3,2)</f>
        <v>19</v>
      </c>
      <c r="CL158" s="1095" t="str">
        <f>RIGHT(CM158,2)</f>
        <v>58</v>
      </c>
      <c r="CM158" s="1193" t="s">
        <v>6541</v>
      </c>
      <c r="CN158" s="633" t="str">
        <f>CONCATENATE(CJ158&amp;":"&amp;CK158&amp;":"&amp;CL158)</f>
        <v>18:19:58</v>
      </c>
      <c r="CO158" s="1095" t="str">
        <f>LEFT(CR158,2)</f>
        <v>18</v>
      </c>
      <c r="CP158" s="1095" t="str">
        <f>MID(CR158,3,2)</f>
        <v>26</v>
      </c>
      <c r="CQ158" s="1095" t="str">
        <f>RIGHT(CR158,2)</f>
        <v>01</v>
      </c>
      <c r="CR158" s="1193" t="s">
        <v>6542</v>
      </c>
      <c r="CS158" s="633" t="str">
        <f>CONCATENATE(CO158&amp;":"&amp;CP158&amp;":"&amp;CQ158)</f>
        <v>18:26:01</v>
      </c>
      <c r="CT158" s="639">
        <f>CN158-CI158</f>
        <v>4.789351851851853E-2</v>
      </c>
      <c r="CU158" s="641">
        <f>CS158-CN158</f>
        <v>4.2013888888888795E-3</v>
      </c>
      <c r="CV158" s="639">
        <f>CS158-CI158</f>
        <v>5.2094907407407409E-2</v>
      </c>
      <c r="CW158" s="636">
        <f>$CI$3/(MINUTE(CT158)/60+HOUR(CT158)+SECOND(CT158)/3600)</f>
        <v>13.04978250362494</v>
      </c>
      <c r="CX158" s="636">
        <f>$CI$3/(MINUTE(CV158)/60+HOUR(CV158)+SECOND(CV158)/3600)</f>
        <v>11.997333925794267</v>
      </c>
      <c r="CY158" s="643">
        <f>$DB$157/(MINUTE(DA158)/60+HOUR(DA158)+SECOND(DA158)/3600)</f>
        <v>13.99009035266686</v>
      </c>
      <c r="CZ158" s="644"/>
      <c r="DA158" s="645">
        <f>AH158+AX158+BN158+CT158</f>
        <v>0.23826388888888866</v>
      </c>
      <c r="DB158" s="645">
        <f>AJ158+AZ158+BP158+CT158</f>
        <v>0.25344907407407397</v>
      </c>
      <c r="DC158" s="589"/>
      <c r="DD158" s="646">
        <v>80</v>
      </c>
      <c r="DE158" s="647"/>
      <c r="DF158" s="647"/>
      <c r="DG158" s="595"/>
      <c r="DH158" s="595"/>
      <c r="DI158" s="648"/>
      <c r="DJ158" s="648"/>
      <c r="DK158" s="648"/>
      <c r="DL158" s="648"/>
      <c r="DM158" s="648"/>
      <c r="DN158" s="648"/>
      <c r="DO158" s="648"/>
      <c r="DP158" s="648"/>
      <c r="DQ158" s="649"/>
    </row>
    <row r="159" spans="1:121" s="345" customFormat="1">
      <c r="A159" s="628">
        <f>A158+1</f>
        <v>2</v>
      </c>
      <c r="B159" s="629">
        <f>B158</f>
        <v>80</v>
      </c>
      <c r="C159" s="721">
        <v>414</v>
      </c>
      <c r="D159" s="1337" t="s">
        <v>6543</v>
      </c>
      <c r="E159" s="1337" t="s">
        <v>6544</v>
      </c>
      <c r="F159" s="827"/>
      <c r="G159" s="1374"/>
      <c r="H159" s="1374"/>
      <c r="I159" s="1374"/>
      <c r="J159" s="1374"/>
      <c r="K159" s="1252"/>
      <c r="L159" s="821"/>
      <c r="M159" s="821"/>
      <c r="N159" s="821"/>
      <c r="O159" s="821"/>
      <c r="P159" s="821"/>
      <c r="Q159" s="821"/>
      <c r="R159" s="634"/>
      <c r="S159" s="634"/>
      <c r="T159" s="634"/>
      <c r="U159" s="789"/>
      <c r="V159" s="789"/>
      <c r="W159" s="1099">
        <v>0.44791666666666669</v>
      </c>
      <c r="X159" s="1095" t="str">
        <f>LEFT(AA159,2)</f>
        <v>12</v>
      </c>
      <c r="Y159" s="1095" t="str">
        <f>MID(AA159,3,2)</f>
        <v>40</v>
      </c>
      <c r="Z159" s="1095" t="str">
        <f>RIGHT(AA159,2)</f>
        <v>07</v>
      </c>
      <c r="AA159" s="1193" t="s">
        <v>6537</v>
      </c>
      <c r="AB159" s="683" t="str">
        <f>CONCATENATE(X159&amp;":"&amp;Y159&amp;":"&amp;Z159)</f>
        <v>12:40:07</v>
      </c>
      <c r="AC159" s="1095" t="str">
        <f>LEFT(AF159,2)</f>
        <v>12</v>
      </c>
      <c r="AD159" s="1095" t="str">
        <f>MID(AF159,3,2)</f>
        <v>47</v>
      </c>
      <c r="AE159" s="1095" t="str">
        <f>RIGHT(AF159,2)</f>
        <v>06</v>
      </c>
      <c r="AF159" s="1193" t="s">
        <v>6545</v>
      </c>
      <c r="AG159" s="683" t="str">
        <f>CONCATENATE(AC159&amp;":"&amp;AD159&amp;":"&amp;AE159)</f>
        <v>12:47:06</v>
      </c>
      <c r="AH159" s="1097">
        <f>AB159-W159</f>
        <v>7.9942129629629599E-2</v>
      </c>
      <c r="AI159" s="1098">
        <f>AG159-AB159</f>
        <v>4.849537037037055E-3</v>
      </c>
      <c r="AJ159" s="1097">
        <f>AG159-AB159+AH159</f>
        <v>8.4791666666666654E-2</v>
      </c>
      <c r="AK159" s="636">
        <f>$W$3/(MINUTE(AH159)/60+HOUR(AH159)+SECOND(AH159)/3600)</f>
        <v>13.030259157376575</v>
      </c>
      <c r="AL159" s="636">
        <f>$W$3/(MINUTE(AJ159)/60+HOUR(AJ159)+SECOND(AJ159)/3600)</f>
        <v>12.285012285012288</v>
      </c>
      <c r="AM159" s="637">
        <f t="shared" ref="AM159" si="724">AG159+"0:30"</f>
        <v>0.55354166666666671</v>
      </c>
      <c r="AN159" s="1095" t="str">
        <f t="shared" si="714"/>
        <v>14</v>
      </c>
      <c r="AO159" s="1095" t="str">
        <f t="shared" si="715"/>
        <v>11</v>
      </c>
      <c r="AP159" s="1095" t="str">
        <f t="shared" si="716"/>
        <v>47</v>
      </c>
      <c r="AQ159" s="1188">
        <v>141147</v>
      </c>
      <c r="AR159" s="683" t="str">
        <f t="shared" si="717"/>
        <v>14:11:47</v>
      </c>
      <c r="AS159" s="1095" t="str">
        <f t="shared" si="718"/>
        <v>14</v>
      </c>
      <c r="AT159" s="1095" t="str">
        <f t="shared" si="719"/>
        <v>38</v>
      </c>
      <c r="AU159" s="1095" t="str">
        <f t="shared" si="720"/>
        <v>52</v>
      </c>
      <c r="AV159" s="1188">
        <v>143852</v>
      </c>
      <c r="AW159" s="683" t="str">
        <f t="shared" si="721"/>
        <v>14:38:52</v>
      </c>
      <c r="AX159" s="634">
        <f>AR159-AM159</f>
        <v>3.7974537037037015E-2</v>
      </c>
      <c r="AY159" s="641">
        <f t="shared" si="722"/>
        <v>1.880787037037035E-2</v>
      </c>
      <c r="AZ159" s="634">
        <f>AW159-AR159+AX159</f>
        <v>5.6782407407407365E-2</v>
      </c>
      <c r="BA159" s="1403">
        <f t="shared" ref="BA159" si="725">$BC$7/(MINUTE(AX159)/60+HOUR(AX159)+SECOND(AX159)/3600)</f>
        <v>21.94452910697958</v>
      </c>
      <c r="BB159" s="636">
        <f t="shared" si="723"/>
        <v>14.675907052588666</v>
      </c>
      <c r="BC159" s="1099">
        <v>0.63115740740740744</v>
      </c>
      <c r="BD159" s="1095" t="str">
        <f>LEFT(BG159,2)</f>
        <v>16</v>
      </c>
      <c r="BE159" s="1095" t="str">
        <f>MID(BG159,3,2)</f>
        <v>34</v>
      </c>
      <c r="BF159" s="1095" t="str">
        <f>RIGHT(BG159,2)</f>
        <v>12</v>
      </c>
      <c r="BG159" s="1193" t="s">
        <v>6552</v>
      </c>
      <c r="BH159" s="633" t="str">
        <f>CONCATENATE(BD159&amp;":"&amp;BE159&amp;":"&amp;BF159)</f>
        <v>16:34:12</v>
      </c>
      <c r="BI159" s="1095" t="str">
        <f>LEFT(BL159,2)</f>
        <v>16</v>
      </c>
      <c r="BJ159" s="1095" t="str">
        <f>MID(BL159,3,2)</f>
        <v>41</v>
      </c>
      <c r="BK159" s="1095" t="str">
        <f>RIGHT(BL159,2)</f>
        <v>01</v>
      </c>
      <c r="BL159" s="1193" t="s">
        <v>6553</v>
      </c>
      <c r="BM159" s="633" t="str">
        <f>CONCATENATE(BI159&amp;":"&amp;BJ159&amp;":"&amp;BK159)</f>
        <v>16:41:01</v>
      </c>
      <c r="BN159" s="1097">
        <f>BH159-BC159</f>
        <v>5.9259259259259234E-2</v>
      </c>
      <c r="BO159" s="1098">
        <f>BM159-BH159</f>
        <v>4.7337962962963331E-3</v>
      </c>
      <c r="BP159" s="1097">
        <f>BM159-BH159+BN159</f>
        <v>6.3993055555555567E-2</v>
      </c>
      <c r="BQ159" s="636">
        <f>$BC$7/(MINUTE(BN159)/60+HOUR(BN159)+SECOND(BN159)/3600)</f>
        <v>14.0625</v>
      </c>
      <c r="BR159" s="636">
        <f>$BC$7/(MINUTE(BP159)/60+HOUR(BP159)+SECOND(BP159)/3600)</f>
        <v>13.022246337493218</v>
      </c>
      <c r="BS159" s="1360"/>
      <c r="BT159" s="1360"/>
      <c r="BU159" s="1360"/>
      <c r="BV159" s="1360"/>
      <c r="BW159" s="1354"/>
      <c r="BX159" s="1360"/>
      <c r="BY159" s="1360"/>
      <c r="BZ159" s="1360"/>
      <c r="CA159" s="1360"/>
      <c r="CB159" s="1354"/>
      <c r="CC159" s="1360"/>
      <c r="CD159" s="1360"/>
      <c r="CE159" s="1368"/>
      <c r="CF159" s="1360"/>
      <c r="CG159" s="1115"/>
      <c r="CH159" s="1112"/>
      <c r="CI159" s="1099">
        <f>BM159+"0:30"</f>
        <v>0.71598379629629638</v>
      </c>
      <c r="CJ159" s="1095" t="str">
        <f>LEFT(CM159,2)</f>
        <v>18</v>
      </c>
      <c r="CK159" s="1095" t="str">
        <f>MID(CM159,3,2)</f>
        <v>19</v>
      </c>
      <c r="CL159" s="1095" t="str">
        <f>RIGHT(CM159,2)</f>
        <v>59</v>
      </c>
      <c r="CM159" s="1193" t="s">
        <v>6546</v>
      </c>
      <c r="CN159" s="633" t="str">
        <f>CONCATENATE(CJ159&amp;":"&amp;CK159&amp;":"&amp;CL159)</f>
        <v>18:19:59</v>
      </c>
      <c r="CO159" s="1095" t="str">
        <f>LEFT(CR159,2)</f>
        <v>18</v>
      </c>
      <c r="CP159" s="1095" t="str">
        <f>MID(CR159,3,2)</f>
        <v>22</v>
      </c>
      <c r="CQ159" s="1095" t="str">
        <f>RIGHT(CR159,2)</f>
        <v>42</v>
      </c>
      <c r="CR159" s="1193" t="s">
        <v>6547</v>
      </c>
      <c r="CS159" s="633" t="str">
        <f>CONCATENATE(CO159&amp;":"&amp;CP159&amp;":"&amp;CQ159)</f>
        <v>18:22:42</v>
      </c>
      <c r="CT159" s="639">
        <f>CN159-CI159</f>
        <v>4.789351851851853E-2</v>
      </c>
      <c r="CU159" s="641">
        <f>CS159-CN159</f>
        <v>1.8865740740739989E-3</v>
      </c>
      <c r="CV159" s="639">
        <f>CS159-CI159</f>
        <v>4.9780092592592529E-2</v>
      </c>
      <c r="CW159" s="636">
        <f>$CI$3/(MINUTE(CT159)/60+HOUR(CT159)+SECOND(CT159)/3600)</f>
        <v>13.04978250362494</v>
      </c>
      <c r="CX159" s="636">
        <f>$CI$3/(MINUTE(CV159)/60+HOUR(CV159)+SECOND(CV159)/3600)</f>
        <v>12.555219716345036</v>
      </c>
      <c r="CY159" s="643">
        <f t="shared" ref="CY159:CY161" si="726">$DB$157/(MINUTE(DA159)/60+HOUR(DA159)+SECOND(DA159)/3600)</f>
        <v>14.810243751928416</v>
      </c>
      <c r="CZ159" s="644"/>
      <c r="DA159" s="645">
        <f t="shared" ref="DA159:DA161" si="727">AH159+AX159+BN159+CT159</f>
        <v>0.22506944444444438</v>
      </c>
      <c r="DB159" s="645">
        <f t="shared" ref="DB159:DB161" si="728">AJ159+AZ159+BP159+CV159</f>
        <v>0.25534722222222211</v>
      </c>
      <c r="DC159" s="589"/>
      <c r="DD159" s="646">
        <f>DD158</f>
        <v>80</v>
      </c>
      <c r="DE159" s="647"/>
      <c r="DF159" s="647"/>
      <c r="DG159" s="595"/>
      <c r="DH159" s="595"/>
      <c r="DI159" s="648"/>
      <c r="DJ159" s="648"/>
      <c r="DK159" s="648"/>
      <c r="DL159" s="648"/>
      <c r="DM159" s="648"/>
      <c r="DN159" s="648"/>
      <c r="DO159" s="648"/>
      <c r="DP159" s="648"/>
      <c r="DQ159" s="649"/>
    </row>
    <row r="160" spans="1:121" s="345" customFormat="1">
      <c r="A160" s="628">
        <f t="shared" ref="A160:A161" si="729">A159+1</f>
        <v>3</v>
      </c>
      <c r="B160" s="629">
        <f t="shared" ref="B160:B161" si="730">B159</f>
        <v>80</v>
      </c>
      <c r="C160" s="721">
        <v>404</v>
      </c>
      <c r="D160" s="1337" t="s">
        <v>6548</v>
      </c>
      <c r="E160" s="1337" t="s">
        <v>6549</v>
      </c>
      <c r="F160" s="827"/>
      <c r="G160" s="1374"/>
      <c r="H160" s="1374"/>
      <c r="I160" s="1374"/>
      <c r="J160" s="1374"/>
      <c r="K160" s="1252"/>
      <c r="L160" s="821"/>
      <c r="M160" s="821"/>
      <c r="N160" s="821"/>
      <c r="O160" s="821"/>
      <c r="P160" s="821"/>
      <c r="Q160" s="821"/>
      <c r="R160" s="634"/>
      <c r="S160" s="634"/>
      <c r="T160" s="634"/>
      <c r="U160" s="789"/>
      <c r="V160" s="789"/>
      <c r="W160" s="1099">
        <v>0.44791666666666669</v>
      </c>
      <c r="X160" s="1095" t="str">
        <f t="shared" ref="X160:X161" si="731">LEFT(AA160,2)</f>
        <v>12</v>
      </c>
      <c r="Y160" s="1095" t="str">
        <f t="shared" ref="Y160:Y161" si="732">MID(AA160,3,2)</f>
        <v>40</v>
      </c>
      <c r="Z160" s="1095" t="str">
        <f t="shared" ref="Z160:Z161" si="733">RIGHT(AA160,2)</f>
        <v>07</v>
      </c>
      <c r="AA160" s="1193" t="s">
        <v>6537</v>
      </c>
      <c r="AB160" s="683" t="str">
        <f t="shared" ref="AB160:AB161" si="734">CONCATENATE(X160&amp;":"&amp;Y160&amp;":"&amp;Z160)</f>
        <v>12:40:07</v>
      </c>
      <c r="AC160" s="1095" t="str">
        <f t="shared" ref="AC160:AC161" si="735">LEFT(AF160,2)</f>
        <v>12</v>
      </c>
      <c r="AD160" s="1095" t="str">
        <f t="shared" ref="AD160:AD161" si="736">MID(AF160,3,2)</f>
        <v>47</v>
      </c>
      <c r="AE160" s="1095" t="str">
        <f t="shared" ref="AE160:AE161" si="737">RIGHT(AF160,2)</f>
        <v>10</v>
      </c>
      <c r="AF160" s="1193" t="s">
        <v>6590</v>
      </c>
      <c r="AG160" s="683" t="str">
        <f t="shared" ref="AG160:AG161" si="738">CONCATENATE(AC160&amp;":"&amp;AD160&amp;":"&amp;AE160)</f>
        <v>12:47:10</v>
      </c>
      <c r="AH160" s="1097">
        <f t="shared" ref="AH160:AH161" si="739">AB160-W160</f>
        <v>7.9942129629629599E-2</v>
      </c>
      <c r="AI160" s="1098">
        <f t="shared" ref="AI160:AI161" si="740">AG160-AB160</f>
        <v>4.8958333333333215E-3</v>
      </c>
      <c r="AJ160" s="1097">
        <f t="shared" ref="AJ160:AJ161" si="741">AG160-AB160+AH160</f>
        <v>8.4837962962962921E-2</v>
      </c>
      <c r="AK160" s="636">
        <f t="shared" ref="AK160:AK161" si="742">$W$3/(MINUTE(AH160)/60+HOUR(AH160)+SECOND(AH160)/3600)</f>
        <v>13.030259157376575</v>
      </c>
      <c r="AL160" s="636">
        <f t="shared" ref="AL160:AL161" si="743">$W$3/(MINUTE(AJ160)/60+HOUR(AJ160)+SECOND(AJ160)/3600)</f>
        <v>12.278308321964531</v>
      </c>
      <c r="AM160" s="637">
        <f t="shared" ref="AM160:AM161" si="744">AG160+"0:30"</f>
        <v>0.55358796296296298</v>
      </c>
      <c r="AN160" s="1095" t="str">
        <f t="shared" ref="AN160:AN161" si="745">LEFT(AQ160,2)</f>
        <v>14</v>
      </c>
      <c r="AO160" s="1095" t="str">
        <f t="shared" ref="AO160:AO161" si="746">MID(AQ160,3,2)</f>
        <v>31</v>
      </c>
      <c r="AP160" s="1095" t="str">
        <f t="shared" ref="AP160:AP161" si="747">RIGHT(AQ160,2)</f>
        <v>48</v>
      </c>
      <c r="AQ160" s="1188">
        <v>143148</v>
      </c>
      <c r="AR160" s="683" t="str">
        <f t="shared" ref="AR160:AR161" si="748">CONCATENATE(AN160&amp;":"&amp;AO160&amp;":"&amp;AP160)</f>
        <v>14:31:48</v>
      </c>
      <c r="AS160" s="1095" t="str">
        <f t="shared" ref="AS160:AS161" si="749">LEFT(AV160,2)</f>
        <v>14</v>
      </c>
      <c r="AT160" s="1095" t="str">
        <f t="shared" ref="AT160:AT161" si="750">MID(AV160,3,2)</f>
        <v>38</v>
      </c>
      <c r="AU160" s="1095" t="str">
        <f t="shared" ref="AU160:AU161" si="751">RIGHT(AV160,2)</f>
        <v>00</v>
      </c>
      <c r="AV160" s="1188">
        <v>143800</v>
      </c>
      <c r="AW160" s="683" t="str">
        <f t="shared" ref="AW160:AW161" si="752">CONCATENATE(AS160&amp;":"&amp;AT160&amp;":"&amp;AU160)</f>
        <v>14:38:00</v>
      </c>
      <c r="AX160" s="634">
        <f t="shared" ref="AX160:AX161" si="753">AR160-AM160</f>
        <v>5.1828703703703627E-2</v>
      </c>
      <c r="AY160" s="641">
        <f t="shared" ref="AY160:AY161" si="754">AW160-AR160</f>
        <v>4.3055555555555625E-3</v>
      </c>
      <c r="AZ160" s="634">
        <f t="shared" ref="AZ160:AZ161" si="755">AW160-AR160+AX160</f>
        <v>5.6134259259259189E-2</v>
      </c>
      <c r="BA160" s="1403">
        <f t="shared" ref="BA160:BA161" si="756">$BC$7/(MINUTE(AX160)/60+HOUR(AX160)+SECOND(AX160)/3600)</f>
        <v>16.078606520768197</v>
      </c>
      <c r="BB160" s="636">
        <f t="shared" si="723"/>
        <v>14.845360824742269</v>
      </c>
      <c r="BC160" s="1099">
        <v>0.63055555555555554</v>
      </c>
      <c r="BD160" s="1095" t="str">
        <f t="shared" ref="BD160:BD161" si="757">LEFT(BG160,2)</f>
        <v>16</v>
      </c>
      <c r="BE160" s="1095" t="str">
        <f t="shared" ref="BE160:BE161" si="758">MID(BG160,3,2)</f>
        <v>34</v>
      </c>
      <c r="BF160" s="1095" t="str">
        <f t="shared" ref="BF160:BF161" si="759">RIGHT(BG160,2)</f>
        <v>13</v>
      </c>
      <c r="BG160" s="1193" t="s">
        <v>6550</v>
      </c>
      <c r="BH160" s="633" t="str">
        <f t="shared" ref="BH160:BH161" si="760">CONCATENATE(BD160&amp;":"&amp;BE160&amp;":"&amp;BF160)</f>
        <v>16:34:13</v>
      </c>
      <c r="BI160" s="1095" t="str">
        <f t="shared" ref="BI160:BI161" si="761">LEFT(BL160,2)</f>
        <v>17</v>
      </c>
      <c r="BJ160" s="1095" t="str">
        <f t="shared" ref="BJ160:BJ161" si="762">MID(BL160,3,2)</f>
        <v>16</v>
      </c>
      <c r="BK160" s="1095" t="str">
        <f t="shared" ref="BK160:BK161" si="763">RIGHT(BL160,2)</f>
        <v>10</v>
      </c>
      <c r="BL160" s="1193" t="s">
        <v>6551</v>
      </c>
      <c r="BM160" s="633" t="str">
        <f t="shared" ref="BM160:BM161" si="764">CONCATENATE(BI160&amp;":"&amp;BJ160&amp;":"&amp;BK160)</f>
        <v>17:16:10</v>
      </c>
      <c r="BN160" s="1097">
        <f t="shared" ref="BN160:BN161" si="765">BH160-BC160</f>
        <v>5.9872685185185293E-2</v>
      </c>
      <c r="BO160" s="1098">
        <f t="shared" ref="BO160:BO161" si="766">BM160-BH160</f>
        <v>2.9131944444444446E-2</v>
      </c>
      <c r="BP160" s="1097">
        <f t="shared" ref="BP160:BP161" si="767">BM160-BH160+BN160</f>
        <v>8.9004629629629739E-2</v>
      </c>
      <c r="BQ160" s="636">
        <f t="shared" ref="BQ160:BQ161" si="768">$BC$7/(MINUTE(BN160)/60+HOUR(BN160)+SECOND(BN160)/3600)</f>
        <v>13.918422578774406</v>
      </c>
      <c r="BR160" s="636">
        <f>$BC$7/(MINUTE(BP160)/60+HOUR(BP160)+SECOND(BP160)/3600)</f>
        <v>9.3628088426527967</v>
      </c>
      <c r="BS160" s="1360"/>
      <c r="BT160" s="1360"/>
      <c r="BU160" s="1360"/>
      <c r="BV160" s="1360"/>
      <c r="BW160" s="1354"/>
      <c r="BX160" s="1360"/>
      <c r="BY160" s="1360"/>
      <c r="BZ160" s="1360"/>
      <c r="CA160" s="1360"/>
      <c r="CB160" s="1354"/>
      <c r="CC160" s="1360"/>
      <c r="CD160" s="1360"/>
      <c r="CE160" s="1368"/>
      <c r="CF160" s="1360"/>
      <c r="CG160" s="1115"/>
      <c r="CH160" s="1112"/>
      <c r="CI160" s="1099">
        <f t="shared" ref="CI160:CI161" si="769">BM160+"0:30"</f>
        <v>0.74039351851851865</v>
      </c>
      <c r="CJ160" s="1095" t="str">
        <f t="shared" ref="CJ160:CJ161" si="770">LEFT(CM160,2)</f>
        <v>18</v>
      </c>
      <c r="CK160" s="1095" t="str">
        <f t="shared" ref="CK160:CK161" si="771">MID(CM160,3,2)</f>
        <v>20</v>
      </c>
      <c r="CL160" s="1095" t="str">
        <f t="shared" ref="CL160:CL161" si="772">RIGHT(CM160,2)</f>
        <v>00</v>
      </c>
      <c r="CM160" s="1193" t="s">
        <v>6554</v>
      </c>
      <c r="CN160" s="633" t="str">
        <f t="shared" ref="CN160:CN161" si="773">CONCATENATE(CJ160&amp;":"&amp;CK160&amp;":"&amp;CL160)</f>
        <v>18:20:00</v>
      </c>
      <c r="CO160" s="1095" t="str">
        <f t="shared" ref="CO160:CO161" si="774">LEFT(CR160,2)</f>
        <v>18</v>
      </c>
      <c r="CP160" s="1095" t="str">
        <f t="shared" ref="CP160:CP161" si="775">MID(CR160,3,2)</f>
        <v>26</v>
      </c>
      <c r="CQ160" s="1095" t="str">
        <f t="shared" ref="CQ160:CQ161" si="776">RIGHT(CR160,2)</f>
        <v>53</v>
      </c>
      <c r="CR160" s="1193" t="s">
        <v>6555</v>
      </c>
      <c r="CS160" s="633" t="str">
        <f t="shared" ref="CS160:CS161" si="777">CONCATENATE(CO160&amp;":"&amp;CP160&amp;":"&amp;CQ160)</f>
        <v>18:26:53</v>
      </c>
      <c r="CT160" s="639">
        <f t="shared" ref="CT160:CT161" si="778">CN160-CI160</f>
        <v>2.3495370370370194E-2</v>
      </c>
      <c r="CU160" s="641">
        <f t="shared" ref="CU160:CU161" si="779">CS160-CN160</f>
        <v>4.7800925925925997E-3</v>
      </c>
      <c r="CV160" s="639">
        <f t="shared" ref="CV160:CV161" si="780">CS160-CI160</f>
        <v>2.8275462962962794E-2</v>
      </c>
      <c r="CW160" s="636">
        <f t="shared" ref="CW160:CW161" si="781">$CI$3/(MINUTE(CT160)/60+HOUR(CT160)+SECOND(CT160)/3600)</f>
        <v>26.600985221674875</v>
      </c>
      <c r="CX160" s="636">
        <f t="shared" ref="CX160:CX161" si="782">$CI$3/(MINUTE(CV160)/60+HOUR(CV160)+SECOND(CV160)/3600)</f>
        <v>22.103970528039298</v>
      </c>
      <c r="CY160" s="643">
        <f t="shared" si="726"/>
        <v>15.493867010974821</v>
      </c>
      <c r="CZ160" s="644"/>
      <c r="DA160" s="645">
        <f t="shared" si="727"/>
        <v>0.21513888888888871</v>
      </c>
      <c r="DB160" s="645">
        <f t="shared" si="728"/>
        <v>0.25825231481481464</v>
      </c>
      <c r="DC160" s="589"/>
      <c r="DD160" s="646">
        <f t="shared" ref="DD160:DD161" si="783">DD159</f>
        <v>80</v>
      </c>
      <c r="DE160" s="647"/>
      <c r="DF160" s="647"/>
      <c r="DG160" s="595"/>
      <c r="DH160" s="595"/>
      <c r="DI160" s="648"/>
      <c r="DJ160" s="648"/>
      <c r="DK160" s="648"/>
      <c r="DL160" s="648"/>
      <c r="DM160" s="648"/>
      <c r="DN160" s="648"/>
      <c r="DO160" s="648"/>
      <c r="DP160" s="648"/>
      <c r="DQ160" s="649"/>
    </row>
    <row r="161" spans="1:122" s="345" customFormat="1">
      <c r="A161" s="628">
        <f t="shared" si="729"/>
        <v>4</v>
      </c>
      <c r="B161" s="629">
        <f t="shared" si="730"/>
        <v>80</v>
      </c>
      <c r="C161" s="721">
        <v>407</v>
      </c>
      <c r="D161" s="1337" t="s">
        <v>6556</v>
      </c>
      <c r="E161" s="1337" t="s">
        <v>6557</v>
      </c>
      <c r="F161" s="827"/>
      <c r="G161" s="1374"/>
      <c r="H161" s="1374"/>
      <c r="I161" s="1374"/>
      <c r="J161" s="1374"/>
      <c r="K161" s="1252"/>
      <c r="L161" s="821"/>
      <c r="M161" s="821"/>
      <c r="N161" s="821"/>
      <c r="O161" s="821"/>
      <c r="P161" s="821"/>
      <c r="Q161" s="821"/>
      <c r="R161" s="634"/>
      <c r="S161" s="634"/>
      <c r="T161" s="634"/>
      <c r="U161" s="789"/>
      <c r="V161" s="789"/>
      <c r="W161" s="1099">
        <v>0.44791666666666669</v>
      </c>
      <c r="X161" s="1095" t="str">
        <f t="shared" si="731"/>
        <v>12</v>
      </c>
      <c r="Y161" s="1095" t="str">
        <f t="shared" si="732"/>
        <v>33</v>
      </c>
      <c r="Z161" s="1095" t="str">
        <f t="shared" si="733"/>
        <v>40</v>
      </c>
      <c r="AA161" s="1193" t="s">
        <v>6558</v>
      </c>
      <c r="AB161" s="683" t="str">
        <f t="shared" si="734"/>
        <v>12:33:40</v>
      </c>
      <c r="AC161" s="1095" t="str">
        <f t="shared" si="735"/>
        <v>12</v>
      </c>
      <c r="AD161" s="1095" t="str">
        <f t="shared" si="736"/>
        <v>41</v>
      </c>
      <c r="AE161" s="1095" t="str">
        <f t="shared" si="737"/>
        <v>12</v>
      </c>
      <c r="AF161" s="1193" t="s">
        <v>6559</v>
      </c>
      <c r="AG161" s="683" t="str">
        <f t="shared" si="738"/>
        <v>12:41:12</v>
      </c>
      <c r="AH161" s="1097">
        <f t="shared" si="739"/>
        <v>7.5462962962963009E-2</v>
      </c>
      <c r="AI161" s="1098">
        <f t="shared" si="740"/>
        <v>5.2314814814814481E-3</v>
      </c>
      <c r="AJ161" s="1097">
        <f t="shared" si="741"/>
        <v>8.0694444444444458E-2</v>
      </c>
      <c r="AK161" s="636">
        <f t="shared" si="742"/>
        <v>13.803680981595091</v>
      </c>
      <c r="AL161" s="636">
        <f t="shared" si="743"/>
        <v>12.908777969018931</v>
      </c>
      <c r="AM161" s="637">
        <f t="shared" si="744"/>
        <v>0.54944444444444451</v>
      </c>
      <c r="AN161" s="1095" t="str">
        <f t="shared" si="745"/>
        <v>14</v>
      </c>
      <c r="AO161" s="1095" t="str">
        <f t="shared" si="746"/>
        <v>18</v>
      </c>
      <c r="AP161" s="1095" t="str">
        <f t="shared" si="747"/>
        <v>58</v>
      </c>
      <c r="AQ161" s="1188">
        <v>141858</v>
      </c>
      <c r="AR161" s="683" t="str">
        <f t="shared" si="748"/>
        <v>14:18:58</v>
      </c>
      <c r="AS161" s="1095" t="str">
        <f t="shared" si="749"/>
        <v>14</v>
      </c>
      <c r="AT161" s="1095" t="str">
        <f t="shared" si="750"/>
        <v>25</v>
      </c>
      <c r="AU161" s="1095" t="str">
        <f t="shared" si="751"/>
        <v>30</v>
      </c>
      <c r="AV161" s="1188">
        <v>142530</v>
      </c>
      <c r="AW161" s="683" t="str">
        <f t="shared" si="752"/>
        <v>14:25:30</v>
      </c>
      <c r="AX161" s="634">
        <f t="shared" si="753"/>
        <v>4.7060185185185066E-2</v>
      </c>
      <c r="AY161" s="641">
        <f t="shared" si="754"/>
        <v>4.5370370370371171E-3</v>
      </c>
      <c r="AZ161" s="634">
        <f t="shared" si="755"/>
        <v>5.1597222222222183E-2</v>
      </c>
      <c r="BA161" s="1403">
        <f t="shared" si="756"/>
        <v>17.707820954254796</v>
      </c>
      <c r="BB161" s="636">
        <f t="shared" si="723"/>
        <v>16.150740242261104</v>
      </c>
      <c r="BC161" s="1099">
        <v>0.62187500000000007</v>
      </c>
      <c r="BD161" s="1095" t="str">
        <f t="shared" si="757"/>
        <v>16</v>
      </c>
      <c r="BE161" s="1095" t="str">
        <f t="shared" si="758"/>
        <v>03</v>
      </c>
      <c r="BF161" s="1095" t="str">
        <f t="shared" si="759"/>
        <v>05</v>
      </c>
      <c r="BG161" s="1193" t="s">
        <v>6560</v>
      </c>
      <c r="BH161" s="633" t="str">
        <f t="shared" si="760"/>
        <v>16:03:05</v>
      </c>
      <c r="BI161" s="1095" t="str">
        <f t="shared" si="761"/>
        <v>16</v>
      </c>
      <c r="BJ161" s="1095" t="str">
        <f t="shared" si="762"/>
        <v>09</v>
      </c>
      <c r="BK161" s="1095" t="str">
        <f t="shared" si="763"/>
        <v>50</v>
      </c>
      <c r="BL161" s="1193" t="s">
        <v>6561</v>
      </c>
      <c r="BM161" s="633" t="str">
        <f t="shared" si="764"/>
        <v>16:09:50</v>
      </c>
      <c r="BN161" s="1097">
        <f t="shared" si="765"/>
        <v>4.6932870370370194E-2</v>
      </c>
      <c r="BO161" s="1098">
        <f t="shared" si="766"/>
        <v>4.6875000000000666E-3</v>
      </c>
      <c r="BP161" s="1097">
        <f t="shared" si="767"/>
        <v>5.1620370370370261E-2</v>
      </c>
      <c r="BQ161" s="636">
        <f t="shared" si="768"/>
        <v>17.755856966707768</v>
      </c>
      <c r="BR161" s="636">
        <f t="shared" ref="BR161" si="784">$BC$7/(MINUTE(BP161)/60+HOUR(BP161)+SECOND(BP161)/3600)</f>
        <v>16.143497757847534</v>
      </c>
      <c r="BS161" s="1360"/>
      <c r="BT161" s="1360"/>
      <c r="BU161" s="1360"/>
      <c r="BV161" s="1360"/>
      <c r="BW161" s="1354"/>
      <c r="BX161" s="1360"/>
      <c r="BY161" s="1360"/>
      <c r="BZ161" s="1360"/>
      <c r="CA161" s="1360"/>
      <c r="CB161" s="1354"/>
      <c r="CC161" s="1360"/>
      <c r="CD161" s="1360"/>
      <c r="CE161" s="1368"/>
      <c r="CF161" s="1360"/>
      <c r="CG161" s="1115"/>
      <c r="CH161" s="1112"/>
      <c r="CI161" s="1099">
        <f t="shared" si="769"/>
        <v>0.6943287037037037</v>
      </c>
      <c r="CJ161" s="1095" t="str">
        <f t="shared" si="770"/>
        <v>17</v>
      </c>
      <c r="CK161" s="1095" t="str">
        <f t="shared" si="771"/>
        <v>38</v>
      </c>
      <c r="CL161" s="1095" t="str">
        <f t="shared" si="772"/>
        <v>10</v>
      </c>
      <c r="CM161" s="1193" t="s">
        <v>6562</v>
      </c>
      <c r="CN161" s="633" t="str">
        <f t="shared" si="773"/>
        <v>17:38:10</v>
      </c>
      <c r="CO161" s="1095" t="str">
        <f t="shared" si="774"/>
        <v>17</v>
      </c>
      <c r="CP161" s="1095" t="str">
        <f t="shared" si="775"/>
        <v>45</v>
      </c>
      <c r="CQ161" s="1095" t="str">
        <f t="shared" si="776"/>
        <v>40</v>
      </c>
      <c r="CR161" s="1193" t="s">
        <v>6563</v>
      </c>
      <c r="CS161" s="633" t="str">
        <f t="shared" si="777"/>
        <v>17:45:40</v>
      </c>
      <c r="CT161" s="639">
        <f t="shared" si="778"/>
        <v>4.05092592592593E-2</v>
      </c>
      <c r="CU161" s="641">
        <f t="shared" si="779"/>
        <v>5.2083333333333703E-3</v>
      </c>
      <c r="CV161" s="639">
        <f t="shared" si="780"/>
        <v>4.5717592592592671E-2</v>
      </c>
      <c r="CW161" s="636">
        <f t="shared" si="781"/>
        <v>15.428571428571429</v>
      </c>
      <c r="CX161" s="636">
        <f t="shared" si="782"/>
        <v>13.670886075949369</v>
      </c>
      <c r="CY161" s="643">
        <f t="shared" si="726"/>
        <v>15.875640813626593</v>
      </c>
      <c r="CZ161" s="644"/>
      <c r="DA161" s="645">
        <f t="shared" si="727"/>
        <v>0.20996527777777757</v>
      </c>
      <c r="DB161" s="645">
        <f t="shared" si="728"/>
        <v>0.22962962962962957</v>
      </c>
      <c r="DC161" s="589"/>
      <c r="DD161" s="646">
        <f t="shared" si="783"/>
        <v>80</v>
      </c>
      <c r="DE161" s="647"/>
      <c r="DF161" s="647"/>
      <c r="DG161" s="595"/>
      <c r="DH161" s="595"/>
      <c r="DI161" s="648"/>
      <c r="DJ161" s="648"/>
      <c r="DK161" s="648"/>
      <c r="DL161" s="648"/>
      <c r="DM161" s="648"/>
      <c r="DN161" s="648"/>
      <c r="DO161" s="648"/>
      <c r="DP161" s="648"/>
      <c r="DQ161" s="649"/>
    </row>
    <row r="162" spans="1:122" s="332" customFormat="1">
      <c r="A162" s="798"/>
      <c r="B162" s="799">
        <v>60</v>
      </c>
      <c r="C162" s="1795" t="s">
        <v>5860</v>
      </c>
      <c r="D162" s="1795"/>
      <c r="E162" s="1795"/>
      <c r="F162" s="1795"/>
      <c r="G162" s="852"/>
      <c r="H162" s="852"/>
      <c r="I162" s="852"/>
      <c r="J162" s="852"/>
      <c r="K162" s="804"/>
      <c r="L162" s="804"/>
      <c r="M162" s="804"/>
      <c r="N162" s="804"/>
      <c r="O162" s="804"/>
      <c r="P162" s="804"/>
      <c r="Q162" s="804"/>
      <c r="R162" s="801"/>
      <c r="S162" s="801"/>
      <c r="T162" s="801"/>
      <c r="U162" s="801"/>
      <c r="V162" s="809"/>
      <c r="W162" s="801"/>
      <c r="X162" s="801"/>
      <c r="Y162" s="801"/>
      <c r="Z162" s="801"/>
      <c r="AA162" s="804"/>
      <c r="AB162" s="804"/>
      <c r="AC162" s="804"/>
      <c r="AD162" s="804"/>
      <c r="AE162" s="804"/>
      <c r="AF162" s="804"/>
      <c r="AG162" s="804"/>
      <c r="AH162" s="801"/>
      <c r="AI162" s="812"/>
      <c r="AJ162" s="801"/>
      <c r="AK162" s="801"/>
      <c r="AL162" s="852"/>
      <c r="AM162" s="852"/>
      <c r="AN162" s="852"/>
      <c r="AO162" s="852"/>
      <c r="AP162" s="852"/>
      <c r="AQ162" s="804"/>
      <c r="AR162" s="852"/>
      <c r="AS162" s="852"/>
      <c r="AT162" s="852"/>
      <c r="AU162" s="852"/>
      <c r="AV162" s="804"/>
      <c r="AW162" s="852"/>
      <c r="AX162" s="852"/>
      <c r="AY162" s="1111"/>
      <c r="AZ162" s="852"/>
      <c r="BA162" s="852"/>
      <c r="BB162" s="852"/>
      <c r="BC162" s="852"/>
      <c r="BD162" s="852"/>
      <c r="BE162" s="852"/>
      <c r="BF162" s="852"/>
      <c r="BG162" s="852"/>
      <c r="BH162" s="852"/>
      <c r="BI162" s="852"/>
      <c r="BJ162" s="852"/>
      <c r="BK162" s="852"/>
      <c r="BL162" s="852"/>
      <c r="BM162" s="852"/>
      <c r="BN162" s="852"/>
      <c r="BO162" s="1111"/>
      <c r="BP162" s="852"/>
      <c r="BQ162" s="852"/>
      <c r="BR162" s="852"/>
      <c r="BS162" s="852"/>
      <c r="BT162" s="852"/>
      <c r="BU162" s="852"/>
      <c r="BV162" s="852"/>
      <c r="BW162" s="852"/>
      <c r="BX162" s="852"/>
      <c r="BY162" s="852"/>
      <c r="BZ162" s="852"/>
      <c r="CA162" s="852"/>
      <c r="CB162" s="852"/>
      <c r="CC162" s="852"/>
      <c r="CD162" s="852"/>
      <c r="CE162" s="852"/>
      <c r="CF162" s="852"/>
      <c r="CG162" s="852"/>
      <c r="CH162" s="852"/>
      <c r="CI162" s="852"/>
      <c r="CJ162" s="852"/>
      <c r="CK162" s="852"/>
      <c r="CL162" s="852"/>
      <c r="CM162" s="852"/>
      <c r="CN162" s="852"/>
      <c r="CO162" s="852"/>
      <c r="CP162" s="852"/>
      <c r="CQ162" s="852"/>
      <c r="CR162" s="852"/>
      <c r="CS162" s="852"/>
      <c r="CT162" s="852"/>
      <c r="CU162" s="852"/>
      <c r="CV162" s="852"/>
      <c r="CW162" s="852"/>
      <c r="CX162" s="852"/>
      <c r="CY162" s="852"/>
      <c r="CZ162" s="852"/>
      <c r="DA162" s="809"/>
      <c r="DB162" s="814">
        <v>60</v>
      </c>
      <c r="DC162" s="589"/>
      <c r="DD162" s="815"/>
      <c r="DE162" s="816"/>
      <c r="DF162" s="817"/>
      <c r="DG162" s="817"/>
      <c r="DH162" s="817"/>
      <c r="DI162" s="817"/>
      <c r="DJ162" s="817"/>
      <c r="DK162" s="817"/>
      <c r="DL162" s="817"/>
      <c r="DM162" s="817"/>
      <c r="DN162" s="817"/>
      <c r="DO162" s="817"/>
      <c r="DP162" s="817"/>
      <c r="DQ162" s="818"/>
    </row>
    <row r="163" spans="1:122" s="345" customFormat="1">
      <c r="A163" s="628">
        <v>1</v>
      </c>
      <c r="B163" s="629">
        <v>60</v>
      </c>
      <c r="C163" s="854">
        <v>401</v>
      </c>
      <c r="D163" s="1150" t="s">
        <v>4325</v>
      </c>
      <c r="E163" s="1150" t="s">
        <v>6564</v>
      </c>
      <c r="F163" s="726"/>
      <c r="G163" s="827"/>
      <c r="H163" s="827"/>
      <c r="I163" s="827"/>
      <c r="J163" s="827"/>
      <c r="K163" s="1233"/>
      <c r="L163" s="821"/>
      <c r="M163" s="821"/>
      <c r="N163" s="821"/>
      <c r="O163" s="821"/>
      <c r="P163" s="821"/>
      <c r="Q163" s="821"/>
      <c r="R163" s="634"/>
      <c r="S163" s="634"/>
      <c r="T163" s="634"/>
      <c r="U163" s="789"/>
      <c r="V163" s="789"/>
      <c r="W163" s="1099">
        <v>0.47916666666666669</v>
      </c>
      <c r="X163" s="1095" t="str">
        <f t="shared" ref="X163:X166" si="785">LEFT(AA163,2)</f>
        <v>12</v>
      </c>
      <c r="Y163" s="1095" t="str">
        <f t="shared" ref="Y163:Y166" si="786">MID(AA163,3,2)</f>
        <v>41</v>
      </c>
      <c r="Z163" s="1095" t="str">
        <f t="shared" ref="Z163:Z166" si="787">RIGHT(AA163,2)</f>
        <v>05</v>
      </c>
      <c r="AA163" s="1193" t="s">
        <v>6565</v>
      </c>
      <c r="AB163" s="683" t="str">
        <f t="shared" ref="AB163:AB166" si="788">CONCATENATE(X163&amp;":"&amp;Y163&amp;":"&amp;Z163)</f>
        <v>12:41:05</v>
      </c>
      <c r="AC163" s="1095" t="str">
        <f t="shared" ref="AC163:AC166" si="789">LEFT(AF163,2)</f>
        <v>12</v>
      </c>
      <c r="AD163" s="1095" t="str">
        <f t="shared" ref="AD163:AD166" si="790">MID(AF163,3,2)</f>
        <v>45</v>
      </c>
      <c r="AE163" s="1095" t="str">
        <f t="shared" ref="AE163:AE166" si="791">RIGHT(AF163,2)</f>
        <v>00</v>
      </c>
      <c r="AF163" s="1193" t="s">
        <v>6566</v>
      </c>
      <c r="AG163" s="683" t="str">
        <f t="shared" ref="AG163:AG166" si="792">CONCATENATE(AC163&amp;":"&amp;AD163&amp;":"&amp;AE163)</f>
        <v>12:45:00</v>
      </c>
      <c r="AH163" s="1097">
        <f t="shared" ref="AH163:AH166" si="793">AB163-W163</f>
        <v>4.9363425925925852E-2</v>
      </c>
      <c r="AI163" s="1098">
        <f t="shared" ref="AI163:AI166" si="794">AG163-AB163</f>
        <v>2.7199074074074625E-3</v>
      </c>
      <c r="AJ163" s="1097">
        <f t="shared" ref="AJ163:AJ166" si="795">AG163-AB163+AH163</f>
        <v>5.2083333333333315E-2</v>
      </c>
      <c r="AK163" s="636">
        <f t="shared" ref="AK163:AK166" si="796">$W$3/(MINUTE(AH163)/60+HOUR(AH163)+SECOND(AH163)/3600)</f>
        <v>21.101992966002346</v>
      </c>
      <c r="AL163" s="636">
        <f t="shared" ref="AL163:AL166" si="797">$W$3/(MINUTE(AJ163)/60+HOUR(AJ163)+SECOND(AJ163)/3600)</f>
        <v>20</v>
      </c>
      <c r="AM163" s="1113"/>
      <c r="AN163" s="1113"/>
      <c r="AO163" s="1113"/>
      <c r="AP163" s="1113"/>
      <c r="AQ163" s="1369"/>
      <c r="AR163" s="790"/>
      <c r="AS163" s="1113"/>
      <c r="AT163" s="1113"/>
      <c r="AU163" s="1113"/>
      <c r="AV163" s="1369"/>
      <c r="AW163" s="790"/>
      <c r="AX163" s="1113"/>
      <c r="AY163" s="1370"/>
      <c r="AZ163" s="1113"/>
      <c r="BA163" s="724"/>
      <c r="BB163" s="724"/>
      <c r="BC163" s="1099">
        <v>0.54513888888888895</v>
      </c>
      <c r="BD163" s="1095" t="str">
        <f>LEFT(BG163,2)</f>
        <v>14</v>
      </c>
      <c r="BE163" s="1095" t="str">
        <f>MID(BG163,3,2)</f>
        <v>29</v>
      </c>
      <c r="BF163" s="1095" t="str">
        <f>RIGHT(BG163,2)</f>
        <v>56</v>
      </c>
      <c r="BG163" s="1193" t="s">
        <v>6567</v>
      </c>
      <c r="BH163" s="633" t="str">
        <f>CONCATENATE(BD163&amp;":"&amp;BE163&amp;":"&amp;BF163)</f>
        <v>14:29:56</v>
      </c>
      <c r="BI163" s="1095" t="str">
        <f>LEFT(BL163,2)</f>
        <v>14</v>
      </c>
      <c r="BJ163" s="1095" t="str">
        <f>MID(BL163,3,2)</f>
        <v>35</v>
      </c>
      <c r="BK163" s="1095" t="str">
        <f>RIGHT(BL163,2)</f>
        <v>02</v>
      </c>
      <c r="BL163" s="1193" t="s">
        <v>6568</v>
      </c>
      <c r="BM163" s="633" t="str">
        <f>CONCATENATE(BI163&amp;":"&amp;BJ163&amp;":"&amp;BK163)</f>
        <v>14:35:02</v>
      </c>
      <c r="BN163" s="1097">
        <f>BH163-BC163</f>
        <v>5.8981481481481413E-2</v>
      </c>
      <c r="BO163" s="1098">
        <f>BM163-BH163</f>
        <v>3.5416666666666652E-3</v>
      </c>
      <c r="BP163" s="1097">
        <f>BM163-BH163+BN163</f>
        <v>6.2523148148148078E-2</v>
      </c>
      <c r="BQ163" s="636">
        <f>$BC$7/(MINUTE(BN163)/60+HOUR(BN163)+SECOND(BN163)/3600)</f>
        <v>14.128728414442701</v>
      </c>
      <c r="BR163" s="636">
        <f>$BC$7/(MINUTE(BP163)/60+HOUR(BP163)+SECOND(BP163)/3600)</f>
        <v>13.328396890040725</v>
      </c>
      <c r="BS163" s="1360"/>
      <c r="BT163" s="1360"/>
      <c r="BU163" s="1360"/>
      <c r="BV163" s="1360"/>
      <c r="BW163" s="1354"/>
      <c r="BX163" s="1360"/>
      <c r="BY163" s="1360"/>
      <c r="BZ163" s="1360"/>
      <c r="CA163" s="1360"/>
      <c r="CB163" s="1354"/>
      <c r="CC163" s="1360"/>
      <c r="CD163" s="1360"/>
      <c r="CE163" s="1368"/>
      <c r="CF163" s="1360"/>
      <c r="CG163" s="1115"/>
      <c r="CH163" s="1115"/>
      <c r="CI163" s="1099">
        <f>BM163+"0:30"</f>
        <v>0.6284953703703704</v>
      </c>
      <c r="CJ163" s="1095" t="str">
        <f t="shared" ref="CJ163:CJ166" si="798">LEFT(CM163,2)</f>
        <v>16</v>
      </c>
      <c r="CK163" s="1095" t="str">
        <f t="shared" ref="CK163:CK166" si="799">MID(CM163,3,2)</f>
        <v>02</v>
      </c>
      <c r="CL163" s="1095" t="str">
        <f t="shared" ref="CL163:CL166" si="800">RIGHT(CM163,2)</f>
        <v>00</v>
      </c>
      <c r="CM163" s="1193" t="s">
        <v>6569</v>
      </c>
      <c r="CN163" s="633" t="str">
        <f t="shared" ref="CN163:CN166" si="801">CONCATENATE(CJ163&amp;":"&amp;CK163&amp;":"&amp;CL163)</f>
        <v>16:02:00</v>
      </c>
      <c r="CO163" s="1095" t="str">
        <f t="shared" ref="CO163:CO166" si="802">LEFT(CR163,2)</f>
        <v>16</v>
      </c>
      <c r="CP163" s="1095" t="str">
        <f t="shared" ref="CP163:CP166" si="803">MID(CR163,3,2)</f>
        <v>06</v>
      </c>
      <c r="CQ163" s="1095" t="str">
        <f t="shared" ref="CQ163:CQ166" si="804">RIGHT(CR163,2)</f>
        <v>08</v>
      </c>
      <c r="CR163" s="1193" t="s">
        <v>6570</v>
      </c>
      <c r="CS163" s="633" t="str">
        <f t="shared" ref="CS163:CS166" si="805">CONCATENATE(CO163&amp;":"&amp;CP163&amp;":"&amp;CQ163)</f>
        <v>16:06:08</v>
      </c>
      <c r="CT163" s="639">
        <f t="shared" ref="CT163:CT165" si="806">CN163-CI163</f>
        <v>3.9560185185185226E-2</v>
      </c>
      <c r="CU163" s="641">
        <f t="shared" ref="CU163:CU166" si="807">CS163-CN163</f>
        <v>2.870370370370412E-3</v>
      </c>
      <c r="CV163" s="639">
        <f t="shared" ref="CV163:CV166" si="808">CS163-CN163+CT163</f>
        <v>4.2430555555555638E-2</v>
      </c>
      <c r="CW163" s="636">
        <f t="shared" ref="CW163:CW166" si="809">$CI$3/(MINUTE(CT163)/60+HOUR(CT163)+SECOND(CT163)/3600)</f>
        <v>15.798712697483909</v>
      </c>
      <c r="CX163" s="636">
        <f t="shared" ref="CX163:CX166" si="810">$CI$3/(MINUTE(CV163)/60+HOUR(CV163)+SECOND(CV163)/3600)</f>
        <v>14.729950900163667</v>
      </c>
      <c r="CY163" s="643">
        <f>$DB$162/(MINUTE(DA163)/60+HOUR(DA163)+SECOND(DA163)/3600)</f>
        <v>16.902731043117615</v>
      </c>
      <c r="CZ163" s="644"/>
      <c r="DA163" s="645">
        <f>AH163+AX163+BN163+CT163</f>
        <v>0.14790509259259249</v>
      </c>
      <c r="DB163" s="645">
        <f>AJ163+AZ163+BP163+CV163</f>
        <v>0.15703703703703703</v>
      </c>
      <c r="DC163" s="589"/>
      <c r="DD163" s="646">
        <v>60</v>
      </c>
      <c r="DE163" s="647"/>
      <c r="DF163" s="647"/>
      <c r="DG163" s="595"/>
      <c r="DH163" s="595"/>
      <c r="DI163" s="648"/>
      <c r="DJ163" s="648"/>
      <c r="DK163" s="648"/>
      <c r="DL163" s="648"/>
      <c r="DM163" s="648"/>
      <c r="DN163" s="648"/>
      <c r="DO163" s="648"/>
      <c r="DP163" s="648"/>
      <c r="DQ163" s="649"/>
    </row>
    <row r="164" spans="1:122" s="345" customFormat="1">
      <c r="A164" s="628">
        <f>A163+1</f>
        <v>2</v>
      </c>
      <c r="B164" s="629">
        <v>60</v>
      </c>
      <c r="C164" s="854">
        <v>406</v>
      </c>
      <c r="D164" s="1150" t="s">
        <v>429</v>
      </c>
      <c r="E164" s="1150" t="s">
        <v>6571</v>
      </c>
      <c r="F164" s="726"/>
      <c r="G164" s="827"/>
      <c r="H164" s="827"/>
      <c r="I164" s="827"/>
      <c r="J164" s="827"/>
      <c r="K164" s="1233"/>
      <c r="L164" s="821"/>
      <c r="M164" s="821"/>
      <c r="N164" s="821"/>
      <c r="O164" s="821"/>
      <c r="P164" s="821"/>
      <c r="Q164" s="821"/>
      <c r="R164" s="634"/>
      <c r="S164" s="634"/>
      <c r="T164" s="634"/>
      <c r="U164" s="789"/>
      <c r="V164" s="789"/>
      <c r="W164" s="1099">
        <v>0.47916666666666669</v>
      </c>
      <c r="X164" s="1095" t="str">
        <f t="shared" si="785"/>
        <v>12</v>
      </c>
      <c r="Y164" s="1095" t="str">
        <f t="shared" si="786"/>
        <v>58</v>
      </c>
      <c r="Z164" s="1095" t="str">
        <f t="shared" si="787"/>
        <v>10</v>
      </c>
      <c r="AA164" s="1193" t="s">
        <v>6572</v>
      </c>
      <c r="AB164" s="683" t="str">
        <f t="shared" si="788"/>
        <v>12:58:10</v>
      </c>
      <c r="AC164" s="1095" t="str">
        <f t="shared" si="789"/>
        <v>13</v>
      </c>
      <c r="AD164" s="1095" t="str">
        <f t="shared" si="790"/>
        <v>08</v>
      </c>
      <c r="AE164" s="1095" t="str">
        <f t="shared" si="791"/>
        <v>10</v>
      </c>
      <c r="AF164" s="1193" t="s">
        <v>6573</v>
      </c>
      <c r="AG164" s="683" t="str">
        <f t="shared" si="792"/>
        <v>13:08:10</v>
      </c>
      <c r="AH164" s="1097">
        <f t="shared" si="793"/>
        <v>6.1226851851851893E-2</v>
      </c>
      <c r="AI164" s="1098">
        <f t="shared" si="794"/>
        <v>6.9444444444444198E-3</v>
      </c>
      <c r="AJ164" s="1097">
        <f t="shared" si="795"/>
        <v>6.8171296296296313E-2</v>
      </c>
      <c r="AK164" s="636">
        <f t="shared" si="796"/>
        <v>17.013232514177691</v>
      </c>
      <c r="AL164" s="636">
        <f t="shared" si="797"/>
        <v>15.280135823429543</v>
      </c>
      <c r="AM164" s="1113"/>
      <c r="AN164" s="1113"/>
      <c r="AO164" s="1113"/>
      <c r="AP164" s="1113"/>
      <c r="AQ164" s="1369"/>
      <c r="AR164" s="790"/>
      <c r="AS164" s="1113"/>
      <c r="AT164" s="1113"/>
      <c r="AU164" s="1113"/>
      <c r="AV164" s="1369"/>
      <c r="AW164" s="790"/>
      <c r="AX164" s="1113"/>
      <c r="AY164" s="1370"/>
      <c r="AZ164" s="1113"/>
      <c r="BA164" s="724"/>
      <c r="BB164" s="724"/>
      <c r="BC164" s="1099">
        <v>0.56817129629629626</v>
      </c>
      <c r="BD164" s="1095" t="str">
        <f>LEFT(BG164,2)</f>
        <v>14</v>
      </c>
      <c r="BE164" s="1095" t="str">
        <f>MID(BG164,3,2)</f>
        <v>56</v>
      </c>
      <c r="BF164" s="1095" t="str">
        <f>RIGHT(BG164,2)</f>
        <v>37</v>
      </c>
      <c r="BG164" s="1193" t="s">
        <v>6574</v>
      </c>
      <c r="BH164" s="633" t="str">
        <f>CONCATENATE(BD164&amp;":"&amp;BE164&amp;":"&amp;BF164)</f>
        <v>14:56:37</v>
      </c>
      <c r="BI164" s="1095" t="str">
        <f>LEFT(BL164,2)</f>
        <v>15</v>
      </c>
      <c r="BJ164" s="1095" t="str">
        <f>MID(BL164,3,2)</f>
        <v>06</v>
      </c>
      <c r="BK164" s="1095" t="str">
        <f>RIGHT(BL164,2)</f>
        <v>07</v>
      </c>
      <c r="BL164" s="1193" t="s">
        <v>6575</v>
      </c>
      <c r="BM164" s="633" t="str">
        <f>CONCATENATE(BI164&amp;":"&amp;BJ164&amp;":"&amp;BK164)</f>
        <v>15:06:07</v>
      </c>
      <c r="BN164" s="1097">
        <f>BH164-BC164</f>
        <v>5.4479166666666634E-2</v>
      </c>
      <c r="BO164" s="1098">
        <f>BM164-BH164</f>
        <v>6.5972222222223653E-3</v>
      </c>
      <c r="BP164" s="1097">
        <f>BM164-BH164+BN164</f>
        <v>6.1076388888888999E-2</v>
      </c>
      <c r="BQ164" s="636">
        <f>$BC$7/(MINUTE(BN164)/60+HOUR(BN164)+SECOND(BN164)/3600)</f>
        <v>15.296367112810707</v>
      </c>
      <c r="BR164" s="636">
        <f>$BC$7/(MINUTE(BP164)/60+HOUR(BP164)+SECOND(BP164)/3600)</f>
        <v>13.644115974985787</v>
      </c>
      <c r="BS164" s="1360"/>
      <c r="BT164" s="1360"/>
      <c r="BU164" s="1360"/>
      <c r="BV164" s="1360"/>
      <c r="BW164" s="1354"/>
      <c r="BX164" s="1360"/>
      <c r="BY164" s="1360"/>
      <c r="BZ164" s="1360"/>
      <c r="CA164" s="1360"/>
      <c r="CB164" s="1354"/>
      <c r="CC164" s="1360"/>
      <c r="CD164" s="1360"/>
      <c r="CE164" s="1368"/>
      <c r="CF164" s="1360"/>
      <c r="CG164" s="1115"/>
      <c r="CH164" s="1115"/>
      <c r="CI164" s="1099">
        <f>BM164+"0:30"</f>
        <v>0.65008101851851863</v>
      </c>
      <c r="CJ164" s="1095" t="str">
        <f t="shared" si="798"/>
        <v>16</v>
      </c>
      <c r="CK164" s="1095" t="str">
        <f t="shared" si="799"/>
        <v>33</v>
      </c>
      <c r="CL164" s="1095" t="str">
        <f t="shared" si="800"/>
        <v>04</v>
      </c>
      <c r="CM164" s="1193" t="s">
        <v>6576</v>
      </c>
      <c r="CN164" s="633" t="str">
        <f t="shared" si="801"/>
        <v>16:33:04</v>
      </c>
      <c r="CO164" s="1095" t="str">
        <f t="shared" si="802"/>
        <v>16</v>
      </c>
      <c r="CP164" s="1095" t="str">
        <f t="shared" si="803"/>
        <v>39</v>
      </c>
      <c r="CQ164" s="1095" t="str">
        <f t="shared" si="804"/>
        <v>55</v>
      </c>
      <c r="CR164" s="1193" t="s">
        <v>6577</v>
      </c>
      <c r="CS164" s="633" t="str">
        <f t="shared" si="805"/>
        <v>16:39:55</v>
      </c>
      <c r="CT164" s="639">
        <f t="shared" si="806"/>
        <v>3.9548611111111076E-2</v>
      </c>
      <c r="CU164" s="641">
        <f t="shared" si="807"/>
        <v>4.7569444444444109E-3</v>
      </c>
      <c r="CV164" s="639">
        <f t="shared" si="808"/>
        <v>4.4305555555555487E-2</v>
      </c>
      <c r="CW164" s="636">
        <f t="shared" si="809"/>
        <v>15.803336259877085</v>
      </c>
      <c r="CX164" s="636">
        <f t="shared" si="810"/>
        <v>14.106583072100312</v>
      </c>
      <c r="CY164" s="643">
        <f t="shared" ref="CY164:CY166" si="811">$DB$162/(MINUTE(DA164)/60+HOUR(DA164)+SECOND(DA164)/3600)</f>
        <v>16.102579394662293</v>
      </c>
      <c r="CZ164" s="644"/>
      <c r="DA164" s="645">
        <f t="shared" ref="DA164:DA166" si="812">AH164+AX164+BN164+CT164</f>
        <v>0.1552546296296296</v>
      </c>
      <c r="DB164" s="645">
        <f t="shared" ref="DB164:DB166" si="813">AJ164+AZ164+BP164+CV164</f>
        <v>0.1735532407407408</v>
      </c>
      <c r="DC164" s="589"/>
      <c r="DD164" s="646">
        <f t="shared" ref="DD164:DD166" si="814">DD163</f>
        <v>60</v>
      </c>
      <c r="DE164" s="647"/>
      <c r="DF164" s="647"/>
      <c r="DG164" s="595"/>
      <c r="DH164" s="595"/>
      <c r="DI164" s="648"/>
      <c r="DJ164" s="648"/>
      <c r="DK164" s="648"/>
      <c r="DL164" s="648"/>
      <c r="DM164" s="648"/>
      <c r="DN164" s="648"/>
      <c r="DO164" s="648"/>
      <c r="DP164" s="648"/>
      <c r="DQ164" s="649"/>
    </row>
    <row r="165" spans="1:122" s="345" customFormat="1">
      <c r="A165" s="628">
        <f t="shared" ref="A165:A166" si="815">A164+1</f>
        <v>3</v>
      </c>
      <c r="B165" s="629">
        <v>60</v>
      </c>
      <c r="C165" s="854">
        <v>405</v>
      </c>
      <c r="D165" s="1150" t="s">
        <v>4579</v>
      </c>
      <c r="E165" s="1150" t="s">
        <v>381</v>
      </c>
      <c r="F165" s="726"/>
      <c r="G165" s="827"/>
      <c r="H165" s="827"/>
      <c r="I165" s="827"/>
      <c r="J165" s="827"/>
      <c r="K165" s="1233"/>
      <c r="L165" s="821"/>
      <c r="M165" s="821"/>
      <c r="N165" s="821"/>
      <c r="O165" s="821"/>
      <c r="P165" s="821"/>
      <c r="Q165" s="821"/>
      <c r="R165" s="634"/>
      <c r="S165" s="634"/>
      <c r="T165" s="634"/>
      <c r="U165" s="789"/>
      <c r="V165" s="789"/>
      <c r="W165" s="1099">
        <v>0.47916666666666669</v>
      </c>
      <c r="X165" s="1095" t="str">
        <f t="shared" si="785"/>
        <v>12</v>
      </c>
      <c r="Y165" s="1095" t="str">
        <f t="shared" si="786"/>
        <v>58</v>
      </c>
      <c r="Z165" s="1095" t="str">
        <f t="shared" si="787"/>
        <v>31</v>
      </c>
      <c r="AA165" s="1193" t="s">
        <v>6578</v>
      </c>
      <c r="AB165" s="683" t="str">
        <f t="shared" si="788"/>
        <v>12:58:31</v>
      </c>
      <c r="AC165" s="1095" t="str">
        <f t="shared" si="789"/>
        <v>13</v>
      </c>
      <c r="AD165" s="1095" t="str">
        <f t="shared" si="790"/>
        <v>08</v>
      </c>
      <c r="AE165" s="1095" t="str">
        <f t="shared" si="791"/>
        <v>31</v>
      </c>
      <c r="AF165" s="1193" t="s">
        <v>6579</v>
      </c>
      <c r="AG165" s="683" t="str">
        <f t="shared" si="792"/>
        <v>13:08:31</v>
      </c>
      <c r="AH165" s="1097">
        <f t="shared" si="793"/>
        <v>6.1469907407407376E-2</v>
      </c>
      <c r="AI165" s="1098">
        <f t="shared" si="794"/>
        <v>6.9444444444444198E-3</v>
      </c>
      <c r="AJ165" s="1097">
        <f t="shared" si="795"/>
        <v>6.8414351851851796E-2</v>
      </c>
      <c r="AK165" s="636">
        <f t="shared" si="796"/>
        <v>16.945961212577668</v>
      </c>
      <c r="AL165" s="636">
        <f t="shared" si="797"/>
        <v>15.225850109964473</v>
      </c>
      <c r="AM165" s="1113"/>
      <c r="AN165" s="1113"/>
      <c r="AO165" s="1113"/>
      <c r="AP165" s="1113"/>
      <c r="AQ165" s="1369"/>
      <c r="AR165" s="790"/>
      <c r="AS165" s="1113"/>
      <c r="AT165" s="1113"/>
      <c r="AU165" s="1113"/>
      <c r="AV165" s="1369"/>
      <c r="AW165" s="790"/>
      <c r="AX165" s="1113"/>
      <c r="AY165" s="1370"/>
      <c r="AZ165" s="1113"/>
      <c r="BA165" s="724"/>
      <c r="BB165" s="724"/>
      <c r="BC165" s="1099">
        <v>0.56841435185185185</v>
      </c>
      <c r="BD165" s="1095" t="str">
        <f t="shared" ref="BD165:BD166" si="816">LEFT(BG165,2)</f>
        <v>14</v>
      </c>
      <c r="BE165" s="1095" t="str">
        <f t="shared" ref="BE165:BE166" si="817">MID(BG165,3,2)</f>
        <v>56</v>
      </c>
      <c r="BF165" s="1095" t="str">
        <f t="shared" ref="BF165:BF166" si="818">RIGHT(BG165,2)</f>
        <v>36</v>
      </c>
      <c r="BG165" s="1193" t="s">
        <v>6580</v>
      </c>
      <c r="BH165" s="633" t="str">
        <f t="shared" ref="BH165:BH166" si="819">CONCATENATE(BD165&amp;":"&amp;BE165&amp;":"&amp;BF165)</f>
        <v>14:56:36</v>
      </c>
      <c r="BI165" s="1095" t="str">
        <f t="shared" ref="BI165:BI166" si="820">LEFT(BL165,2)</f>
        <v>15</v>
      </c>
      <c r="BJ165" s="1095" t="str">
        <f t="shared" ref="BJ165:BJ166" si="821">MID(BL165,3,2)</f>
        <v>03</v>
      </c>
      <c r="BK165" s="1095" t="str">
        <f t="shared" ref="BK165:BK166" si="822">RIGHT(BL165,2)</f>
        <v>05</v>
      </c>
      <c r="BL165" s="1193" t="s">
        <v>6581</v>
      </c>
      <c r="BM165" s="633" t="str">
        <f t="shared" ref="BM165:BM166" si="823">CONCATENATE(BI165&amp;":"&amp;BJ165&amp;":"&amp;BK165)</f>
        <v>15:03:05</v>
      </c>
      <c r="BN165" s="1097">
        <f t="shared" ref="BN165:BN166" si="824">BH165-BC165</f>
        <v>5.4224537037037002E-2</v>
      </c>
      <c r="BO165" s="1098">
        <f t="shared" ref="BO165:BO166" si="825">BM165-BH165</f>
        <v>4.5023148148148895E-3</v>
      </c>
      <c r="BP165" s="1097">
        <f t="shared" ref="BP165:BP166" si="826">BM165-BH165+BN165</f>
        <v>5.8726851851851891E-2</v>
      </c>
      <c r="BQ165" s="636">
        <f t="shared" ref="BQ165:BQ166" si="827">$BC$7/(MINUTE(BN165)/60+HOUR(BN165)+SECOND(BN165)/3600)</f>
        <v>15.368196371398078</v>
      </c>
      <c r="BR165" s="636">
        <f t="shared" ref="BR165:BR166" si="828">$BC$7/(MINUTE(BP165)/60+HOUR(BP165)+SECOND(BP165)/3600)</f>
        <v>14.189988175009855</v>
      </c>
      <c r="BS165" s="1360"/>
      <c r="BT165" s="1360"/>
      <c r="BU165" s="1360"/>
      <c r="BV165" s="1360"/>
      <c r="BW165" s="1354"/>
      <c r="BX165" s="1360"/>
      <c r="BY165" s="1360"/>
      <c r="BZ165" s="1360"/>
      <c r="CA165" s="1360"/>
      <c r="CB165" s="1354"/>
      <c r="CC165" s="1360"/>
      <c r="CD165" s="1360"/>
      <c r="CE165" s="1368"/>
      <c r="CF165" s="1360"/>
      <c r="CG165" s="1115"/>
      <c r="CH165" s="1115"/>
      <c r="CI165" s="1099">
        <f t="shared" ref="CI165:CI166" si="829">BM165+"0:30"</f>
        <v>0.64797453703703711</v>
      </c>
      <c r="CJ165" s="1095" t="str">
        <f t="shared" si="798"/>
        <v>16</v>
      </c>
      <c r="CK165" s="1095" t="str">
        <f t="shared" si="799"/>
        <v>32</v>
      </c>
      <c r="CL165" s="1095" t="str">
        <f t="shared" si="800"/>
        <v>49</v>
      </c>
      <c r="CM165" s="1193" t="s">
        <v>6582</v>
      </c>
      <c r="CN165" s="633" t="str">
        <f t="shared" si="801"/>
        <v>16:32:49</v>
      </c>
      <c r="CO165" s="1095" t="str">
        <f t="shared" si="802"/>
        <v>16</v>
      </c>
      <c r="CP165" s="1095" t="str">
        <f t="shared" si="803"/>
        <v>39</v>
      </c>
      <c r="CQ165" s="1095" t="str">
        <f t="shared" si="804"/>
        <v>56</v>
      </c>
      <c r="CR165" s="1193" t="s">
        <v>6583</v>
      </c>
      <c r="CS165" s="633" t="str">
        <f t="shared" si="805"/>
        <v>16:39:56</v>
      </c>
      <c r="CT165" s="639">
        <f t="shared" si="806"/>
        <v>4.1481481481481453E-2</v>
      </c>
      <c r="CU165" s="641">
        <f t="shared" si="807"/>
        <v>4.942129629629588E-3</v>
      </c>
      <c r="CV165" s="639">
        <f t="shared" si="808"/>
        <v>4.6423611111111041E-2</v>
      </c>
      <c r="CW165" s="636">
        <f t="shared" si="809"/>
        <v>15.066964285714286</v>
      </c>
      <c r="CX165" s="636">
        <f t="shared" si="810"/>
        <v>13.462976813762154</v>
      </c>
      <c r="CY165" s="643">
        <f t="shared" si="811"/>
        <v>15.905743740795288</v>
      </c>
      <c r="CZ165" s="644"/>
      <c r="DA165" s="645">
        <f t="shared" si="812"/>
        <v>0.15717592592592583</v>
      </c>
      <c r="DB165" s="645">
        <f t="shared" si="813"/>
        <v>0.17356481481481473</v>
      </c>
      <c r="DC165" s="589"/>
      <c r="DD165" s="646">
        <f t="shared" si="814"/>
        <v>60</v>
      </c>
      <c r="DE165" s="647"/>
      <c r="DF165" s="647"/>
      <c r="DG165" s="595"/>
      <c r="DH165" s="595"/>
      <c r="DI165" s="648"/>
      <c r="DJ165" s="648"/>
      <c r="DK165" s="648"/>
      <c r="DL165" s="648"/>
      <c r="DM165" s="648"/>
      <c r="DN165" s="648"/>
      <c r="DO165" s="648"/>
      <c r="DP165" s="648"/>
      <c r="DQ165" s="649"/>
    </row>
    <row r="166" spans="1:122" s="345" customFormat="1">
      <c r="A166" s="628">
        <f t="shared" si="815"/>
        <v>4</v>
      </c>
      <c r="B166" s="629">
        <v>60</v>
      </c>
      <c r="C166" s="854">
        <v>400</v>
      </c>
      <c r="D166" s="1150" t="s">
        <v>6584</v>
      </c>
      <c r="E166" s="1150" t="s">
        <v>5548</v>
      </c>
      <c r="F166" s="726"/>
      <c r="G166" s="827"/>
      <c r="H166" s="827"/>
      <c r="I166" s="827"/>
      <c r="J166" s="827"/>
      <c r="K166" s="1233"/>
      <c r="L166" s="821"/>
      <c r="M166" s="821"/>
      <c r="N166" s="821"/>
      <c r="O166" s="821"/>
      <c r="P166" s="821"/>
      <c r="Q166" s="821"/>
      <c r="R166" s="634"/>
      <c r="S166" s="634"/>
      <c r="T166" s="634"/>
      <c r="U166" s="789"/>
      <c r="V166" s="789"/>
      <c r="W166" s="1099">
        <v>0.47916666666666669</v>
      </c>
      <c r="X166" s="1095" t="str">
        <f t="shared" si="785"/>
        <v>12</v>
      </c>
      <c r="Y166" s="1095" t="str">
        <f t="shared" si="786"/>
        <v>58</v>
      </c>
      <c r="Z166" s="1095" t="str">
        <f t="shared" si="787"/>
        <v>36</v>
      </c>
      <c r="AA166" s="1193" t="s">
        <v>6585</v>
      </c>
      <c r="AB166" s="683" t="str">
        <f t="shared" si="788"/>
        <v>12:58:36</v>
      </c>
      <c r="AC166" s="1095" t="str">
        <f t="shared" si="789"/>
        <v>13</v>
      </c>
      <c r="AD166" s="1095" t="str">
        <f t="shared" si="790"/>
        <v>08</v>
      </c>
      <c r="AE166" s="1095" t="str">
        <f t="shared" si="791"/>
        <v>36</v>
      </c>
      <c r="AF166" s="1193" t="s">
        <v>6586</v>
      </c>
      <c r="AG166" s="683" t="str">
        <f t="shared" si="792"/>
        <v>13:08:36</v>
      </c>
      <c r="AH166" s="1097">
        <f t="shared" si="793"/>
        <v>6.1527777777777792E-2</v>
      </c>
      <c r="AI166" s="1098">
        <f t="shared" si="794"/>
        <v>6.9444444444444198E-3</v>
      </c>
      <c r="AJ166" s="1097">
        <f t="shared" si="795"/>
        <v>6.8472222222222212E-2</v>
      </c>
      <c r="AK166" s="636">
        <f t="shared" si="796"/>
        <v>16.930022573363431</v>
      </c>
      <c r="AL166" s="636">
        <f t="shared" si="797"/>
        <v>15.212981744421906</v>
      </c>
      <c r="AM166" s="1113"/>
      <c r="AN166" s="1113"/>
      <c r="AO166" s="1113"/>
      <c r="AP166" s="1113"/>
      <c r="AQ166" s="1369"/>
      <c r="AR166" s="790"/>
      <c r="AS166" s="1113"/>
      <c r="AT166" s="1113"/>
      <c r="AU166" s="1113"/>
      <c r="AV166" s="1369"/>
      <c r="AW166" s="790"/>
      <c r="AX166" s="1113"/>
      <c r="AY166" s="1370"/>
      <c r="AZ166" s="1113"/>
      <c r="BA166" s="724"/>
      <c r="BB166" s="724"/>
      <c r="BC166" s="1099">
        <v>0.56847222222222216</v>
      </c>
      <c r="BD166" s="1095" t="str">
        <f t="shared" si="816"/>
        <v>14</v>
      </c>
      <c r="BE166" s="1095" t="str">
        <f t="shared" si="817"/>
        <v>56</v>
      </c>
      <c r="BF166" s="1095" t="str">
        <f t="shared" si="818"/>
        <v>38</v>
      </c>
      <c r="BG166" s="1193" t="s">
        <v>6587</v>
      </c>
      <c r="BH166" s="633" t="str">
        <f t="shared" si="819"/>
        <v>14:56:38</v>
      </c>
      <c r="BI166" s="1095" t="str">
        <f t="shared" si="820"/>
        <v>15</v>
      </c>
      <c r="BJ166" s="1095" t="str">
        <f t="shared" si="821"/>
        <v>03</v>
      </c>
      <c r="BK166" s="1095" t="str">
        <f t="shared" si="822"/>
        <v>06</v>
      </c>
      <c r="BL166" s="1193" t="s">
        <v>6485</v>
      </c>
      <c r="BM166" s="633" t="str">
        <f t="shared" si="823"/>
        <v>15:03:06</v>
      </c>
      <c r="BN166" s="1097">
        <f t="shared" si="824"/>
        <v>5.4189814814814885E-2</v>
      </c>
      <c r="BO166" s="1098">
        <f t="shared" si="825"/>
        <v>4.4907407407407396E-3</v>
      </c>
      <c r="BP166" s="1097">
        <f t="shared" si="826"/>
        <v>5.8680555555555625E-2</v>
      </c>
      <c r="BQ166" s="636">
        <f t="shared" si="827"/>
        <v>15.378043571123451</v>
      </c>
      <c r="BR166" s="636">
        <f t="shared" si="828"/>
        <v>14.201183431952664</v>
      </c>
      <c r="BS166" s="1360"/>
      <c r="BT166" s="1360"/>
      <c r="BU166" s="1360"/>
      <c r="BV166" s="1360"/>
      <c r="BW166" s="1354"/>
      <c r="BX166" s="1360"/>
      <c r="BY166" s="1360"/>
      <c r="BZ166" s="1360"/>
      <c r="CA166" s="1360"/>
      <c r="CB166" s="1354"/>
      <c r="CC166" s="1360"/>
      <c r="CD166" s="1360"/>
      <c r="CE166" s="1368"/>
      <c r="CF166" s="1360"/>
      <c r="CG166" s="1115"/>
      <c r="CH166" s="1115"/>
      <c r="CI166" s="1099">
        <f t="shared" si="829"/>
        <v>0.64798611111111115</v>
      </c>
      <c r="CJ166" s="1095" t="str">
        <f t="shared" si="798"/>
        <v>16</v>
      </c>
      <c r="CK166" s="1095" t="str">
        <f t="shared" si="799"/>
        <v>33</v>
      </c>
      <c r="CL166" s="1095" t="str">
        <f t="shared" si="800"/>
        <v>24</v>
      </c>
      <c r="CM166" s="1193" t="s">
        <v>6588</v>
      </c>
      <c r="CN166" s="633" t="str">
        <f t="shared" si="801"/>
        <v>16:33:24</v>
      </c>
      <c r="CO166" s="1095" t="str">
        <f t="shared" si="802"/>
        <v>16</v>
      </c>
      <c r="CP166" s="1095" t="str">
        <f t="shared" si="803"/>
        <v>39</v>
      </c>
      <c r="CQ166" s="1095" t="str">
        <f t="shared" si="804"/>
        <v>50</v>
      </c>
      <c r="CR166" s="1193" t="s">
        <v>6589</v>
      </c>
      <c r="CS166" s="633" t="str">
        <f t="shared" si="805"/>
        <v>16:39:50</v>
      </c>
      <c r="CT166" s="639">
        <f>CN166-CI166</f>
        <v>4.1874999999999885E-2</v>
      </c>
      <c r="CU166" s="641">
        <f t="shared" si="807"/>
        <v>4.4675925925926618E-3</v>
      </c>
      <c r="CV166" s="639">
        <f t="shared" si="808"/>
        <v>4.6342592592592546E-2</v>
      </c>
      <c r="CW166" s="636">
        <f t="shared" si="809"/>
        <v>14.92537313432836</v>
      </c>
      <c r="CX166" s="636">
        <f t="shared" si="810"/>
        <v>13.486513486513486</v>
      </c>
      <c r="CY166" s="643">
        <f t="shared" si="811"/>
        <v>15.863689776733255</v>
      </c>
      <c r="CZ166" s="644"/>
      <c r="DA166" s="645">
        <f t="shared" si="812"/>
        <v>0.15759259259259256</v>
      </c>
      <c r="DB166" s="645">
        <f t="shared" si="813"/>
        <v>0.17349537037037038</v>
      </c>
      <c r="DC166" s="589"/>
      <c r="DD166" s="646">
        <f t="shared" si="814"/>
        <v>60</v>
      </c>
      <c r="DE166" s="647"/>
      <c r="DF166" s="647"/>
      <c r="DG166" s="595"/>
      <c r="DH166" s="595"/>
      <c r="DI166" s="648"/>
      <c r="DJ166" s="648"/>
      <c r="DK166" s="648"/>
      <c r="DL166" s="648"/>
      <c r="DM166" s="648"/>
      <c r="DN166" s="648"/>
      <c r="DO166" s="648"/>
      <c r="DP166" s="648"/>
      <c r="DQ166" s="649"/>
    </row>
    <row r="167" spans="1:122">
      <c r="A167" s="1644" t="s">
        <v>61</v>
      </c>
      <c r="B167" s="1645"/>
      <c r="C167" s="1455">
        <f>A166+A161+A151+A144+A135+A101+A88+A62+A49+A34+A30</f>
        <v>139</v>
      </c>
      <c r="D167" s="1299"/>
      <c r="E167" s="1300"/>
      <c r="F167" s="1300"/>
      <c r="G167" s="1301"/>
      <c r="H167" s="1301"/>
      <c r="I167" s="1301"/>
      <c r="J167" s="1301"/>
      <c r="K167" s="1302"/>
      <c r="L167" s="1302"/>
      <c r="M167" s="1302"/>
      <c r="N167" s="1302"/>
      <c r="O167" s="1302"/>
      <c r="P167" s="1302"/>
      <c r="Q167" s="1302"/>
      <c r="R167" s="1303"/>
      <c r="S167" s="1303"/>
      <c r="T167" s="1303"/>
      <c r="U167" s="1303"/>
      <c r="V167" s="1303"/>
      <c r="W167" s="1303"/>
      <c r="X167" s="1303"/>
      <c r="Y167" s="1303"/>
      <c r="Z167" s="1303"/>
      <c r="AA167" s="1304"/>
      <c r="AB167" s="1304"/>
      <c r="AC167" s="1304"/>
      <c r="AD167" s="1304"/>
      <c r="AE167" s="1304"/>
      <c r="AF167" s="1304"/>
      <c r="AG167" s="1304"/>
      <c r="AH167" s="1303"/>
      <c r="AI167" s="1303"/>
      <c r="AJ167" s="1303"/>
      <c r="AK167" s="1303"/>
      <c r="AL167" s="1303"/>
      <c r="AM167" s="1303"/>
      <c r="AN167" s="1303"/>
      <c r="AO167" s="1303"/>
      <c r="AP167" s="1303"/>
      <c r="AQ167" s="1304"/>
      <c r="AR167" s="1304"/>
      <c r="AS167" s="1304"/>
      <c r="AT167" s="1304"/>
      <c r="AU167" s="1304"/>
      <c r="AV167" s="1304"/>
      <c r="AW167" s="1304"/>
      <c r="AX167" s="1303"/>
      <c r="AY167" s="1303"/>
      <c r="AZ167" s="1303"/>
      <c r="BA167" s="1303"/>
      <c r="BB167" s="1303"/>
      <c r="BC167" s="1303"/>
      <c r="BD167" s="1303"/>
      <c r="BE167" s="1303"/>
      <c r="BF167" s="1303"/>
      <c r="BG167" s="1304"/>
      <c r="BH167" s="1304"/>
      <c r="BI167" s="1304"/>
      <c r="BJ167" s="1304"/>
      <c r="BK167" s="1304"/>
      <c r="BL167" s="1304"/>
      <c r="BM167" s="1304"/>
      <c r="BN167" s="1303"/>
      <c r="BO167" s="1303"/>
      <c r="BP167" s="1303"/>
      <c r="BQ167" s="1303"/>
      <c r="BR167" s="1303"/>
      <c r="BS167" s="1303"/>
      <c r="BT167" s="1303"/>
      <c r="BU167" s="1303"/>
      <c r="BV167" s="1303"/>
      <c r="BW167" s="1304"/>
      <c r="BX167" s="1304"/>
      <c r="BY167" s="1304"/>
      <c r="BZ167" s="1304"/>
      <c r="CA167" s="1304"/>
      <c r="CB167" s="1304"/>
      <c r="CC167" s="1304"/>
      <c r="CD167" s="1303"/>
      <c r="CE167" s="1303"/>
      <c r="CF167" s="1303"/>
      <c r="CG167" s="1303"/>
      <c r="CH167" s="1303"/>
      <c r="CI167" s="1303"/>
      <c r="CJ167" s="1303"/>
      <c r="CK167" s="1303"/>
      <c r="CL167" s="1303"/>
      <c r="CM167" s="1305"/>
      <c r="CN167" s="505"/>
      <c r="CO167" s="505"/>
      <c r="CP167" s="505"/>
      <c r="CQ167" s="505"/>
      <c r="CR167" s="1305"/>
      <c r="CS167" s="505"/>
      <c r="CT167" s="1303"/>
      <c r="CU167" s="1303"/>
      <c r="CV167" s="1303"/>
      <c r="CW167" s="1303"/>
      <c r="CX167" s="1303"/>
      <c r="CY167" s="1303"/>
      <c r="CZ167" s="1303"/>
      <c r="DA167" s="1306"/>
      <c r="DB167" s="1306"/>
      <c r="DC167" s="1307"/>
      <c r="DD167" s="1307"/>
      <c r="DE167" s="1307"/>
      <c r="DF167" s="1307"/>
      <c r="DG167" s="1307"/>
      <c r="DH167" s="1307"/>
      <c r="DI167" s="1308"/>
      <c r="DJ167" s="1307"/>
      <c r="DK167" s="1307"/>
      <c r="DL167" s="1307"/>
      <c r="DM167" s="1307"/>
      <c r="DN167" s="1307"/>
      <c r="DO167" s="1307"/>
      <c r="DP167" s="1307"/>
      <c r="DQ167" s="1307"/>
    </row>
    <row r="168" spans="1:122">
      <c r="A168" s="1565" t="s">
        <v>62</v>
      </c>
      <c r="B168" s="1566"/>
      <c r="C168" s="1309">
        <f>A166+A161+A151+A142+A130+A101+A78+A61+A47+A34+A24</f>
        <v>113</v>
      </c>
      <c r="D168" s="1299"/>
      <c r="E168" s="1300"/>
      <c r="F168" s="1300"/>
      <c r="G168" s="1301"/>
      <c r="H168" s="1301"/>
      <c r="I168" s="1301"/>
      <c r="J168" s="1301"/>
      <c r="K168" s="1302"/>
      <c r="L168" s="1302"/>
      <c r="M168" s="1302"/>
      <c r="N168" s="1302"/>
      <c r="O168" s="1302"/>
      <c r="P168" s="1302"/>
      <c r="Q168" s="1302"/>
      <c r="R168" s="1303"/>
      <c r="S168" s="1303"/>
      <c r="T168" s="1303"/>
      <c r="U168" s="1303"/>
      <c r="V168" s="1303"/>
      <c r="W168" s="1303"/>
      <c r="X168" s="1303"/>
      <c r="Y168" s="1303"/>
      <c r="Z168" s="1303"/>
      <c r="AA168" s="1304"/>
      <c r="AB168" s="1304"/>
      <c r="AC168" s="1304"/>
      <c r="AD168" s="1304"/>
      <c r="AE168" s="1304"/>
      <c r="AF168" s="1304"/>
      <c r="AG168" s="1304"/>
      <c r="AH168" s="1303"/>
      <c r="AI168" s="1303"/>
      <c r="AJ168" s="1303"/>
      <c r="AK168" s="1303"/>
      <c r="AL168" s="1303"/>
      <c r="AM168" s="1303"/>
      <c r="AN168" s="1303"/>
      <c r="AO168" s="1303"/>
      <c r="AP168" s="1303"/>
      <c r="AQ168" s="1304"/>
      <c r="AR168" s="1304"/>
      <c r="AS168" s="1304"/>
      <c r="AT168" s="1304"/>
      <c r="AU168" s="1304"/>
      <c r="AV168" s="1304"/>
      <c r="AW168" s="1304"/>
      <c r="AX168" s="1303"/>
      <c r="AY168" s="1303"/>
      <c r="AZ168" s="1303"/>
      <c r="BA168" s="1303"/>
      <c r="BB168" s="1303"/>
      <c r="BC168" s="1303"/>
      <c r="BD168" s="1303"/>
      <c r="BE168" s="1303"/>
      <c r="BF168" s="1303"/>
      <c r="BG168" s="1304"/>
      <c r="BH168" s="1304"/>
      <c r="BI168" s="1304"/>
      <c r="BJ168" s="1304"/>
      <c r="BK168" s="1304"/>
      <c r="BL168" s="1304"/>
      <c r="BM168" s="1304"/>
      <c r="BN168" s="1303"/>
      <c r="BO168" s="1303"/>
      <c r="BP168" s="1303"/>
      <c r="BQ168" s="1303"/>
      <c r="BR168" s="1303"/>
      <c r="BS168" s="1303"/>
      <c r="BT168" s="1303"/>
      <c r="BU168" s="1303"/>
      <c r="BV168" s="1303"/>
      <c r="BW168" s="1304"/>
      <c r="BX168" s="1304"/>
      <c r="BY168" s="1304"/>
      <c r="BZ168" s="1304"/>
      <c r="CA168" s="1304"/>
      <c r="CB168" s="1304"/>
      <c r="CC168" s="1304"/>
      <c r="CD168" s="1303"/>
      <c r="CE168" s="1303"/>
      <c r="CF168" s="1303"/>
      <c r="CG168" s="1303"/>
      <c r="CH168" s="1303"/>
      <c r="CI168" s="1303"/>
      <c r="CJ168" s="1303"/>
      <c r="CK168" s="1303"/>
      <c r="CL168" s="1303"/>
      <c r="CM168" s="1305"/>
      <c r="CN168" s="505"/>
      <c r="CO168" s="505"/>
      <c r="CP168" s="505"/>
      <c r="CQ168" s="505"/>
      <c r="CR168" s="1305"/>
      <c r="CS168" s="505"/>
      <c r="CT168" s="1303"/>
      <c r="CU168" s="1303"/>
      <c r="CV168" s="1303"/>
      <c r="CW168" s="1303"/>
      <c r="CX168" s="1303"/>
      <c r="CY168" s="1303"/>
      <c r="CZ168" s="1303"/>
      <c r="DA168" s="1306"/>
      <c r="DB168" s="1306"/>
      <c r="DC168" s="1307"/>
      <c r="DD168" s="1307"/>
      <c r="DE168" s="1307"/>
      <c r="DF168" s="1307"/>
      <c r="DG168" s="1307"/>
      <c r="DH168" s="1307"/>
      <c r="DI168" s="1308"/>
      <c r="DJ168" s="1307"/>
      <c r="DK168" s="1307"/>
      <c r="DL168" s="1307"/>
      <c r="DM168" s="1307"/>
      <c r="DN168" s="1307"/>
      <c r="DO168" s="1307"/>
      <c r="DP168" s="1307"/>
      <c r="DQ168" s="1307"/>
    </row>
    <row r="169" spans="1:122" ht="13.5" thickBot="1">
      <c r="A169" s="1567" t="s">
        <v>63</v>
      </c>
      <c r="B169" s="1568"/>
      <c r="C169" s="1310">
        <f>100%-C168/C167</f>
        <v>0.18705035971223016</v>
      </c>
      <c r="D169" s="1311"/>
      <c r="E169" s="1300"/>
      <c r="F169" s="1300"/>
      <c r="G169" s="1301"/>
      <c r="H169" s="1301"/>
      <c r="I169" s="1301"/>
      <c r="J169" s="1301"/>
      <c r="K169" s="1302"/>
      <c r="L169" s="1302"/>
      <c r="M169" s="1302"/>
      <c r="N169" s="1302"/>
      <c r="O169" s="1302"/>
      <c r="P169" s="1302"/>
      <c r="Q169" s="1302"/>
      <c r="R169" s="1303"/>
      <c r="S169" s="1303"/>
      <c r="T169" s="1303"/>
      <c r="U169" s="1303"/>
      <c r="V169" s="1303"/>
      <c r="W169" s="1303"/>
      <c r="X169" s="1303"/>
      <c r="Y169" s="1303"/>
      <c r="Z169" s="1303"/>
      <c r="AA169" s="1304"/>
      <c r="AB169" s="1304"/>
      <c r="AC169" s="1304"/>
      <c r="AD169" s="1304"/>
      <c r="AE169" s="1304"/>
      <c r="AF169" s="1304"/>
      <c r="AG169" s="1304"/>
      <c r="AH169" s="1303"/>
      <c r="AI169" s="1303"/>
      <c r="AJ169" s="1303"/>
      <c r="AK169" s="1303"/>
      <c r="AL169" s="1303"/>
      <c r="AM169" s="1303"/>
      <c r="AN169" s="1303"/>
      <c r="AO169" s="1303"/>
      <c r="AP169" s="1303"/>
      <c r="AQ169" s="1304"/>
      <c r="AR169" s="1304"/>
      <c r="AS169" s="1304"/>
      <c r="AT169" s="1304"/>
      <c r="AU169" s="1304"/>
      <c r="AV169" s="1304"/>
      <c r="AW169" s="1304"/>
      <c r="AX169" s="1303"/>
      <c r="AY169" s="1303"/>
      <c r="AZ169" s="1303"/>
      <c r="BA169" s="1303"/>
      <c r="BB169" s="1303"/>
      <c r="BC169" s="1303"/>
      <c r="BD169" s="1303"/>
      <c r="BE169" s="1303"/>
      <c r="BF169" s="1303"/>
      <c r="BG169" s="1304"/>
      <c r="BH169" s="1304"/>
      <c r="BI169" s="1304"/>
      <c r="BJ169" s="1304"/>
      <c r="BK169" s="1304"/>
      <c r="BL169" s="1304"/>
      <c r="BM169" s="1304"/>
      <c r="BN169" s="1303"/>
      <c r="BO169" s="1303"/>
      <c r="BP169" s="1303"/>
      <c r="BQ169" s="1303"/>
      <c r="BR169" s="1303"/>
      <c r="BS169" s="1303"/>
      <c r="BT169" s="1303"/>
      <c r="BU169" s="1303"/>
      <c r="BV169" s="1303"/>
      <c r="BW169" s="1304"/>
      <c r="BX169" s="1304"/>
      <c r="BY169" s="1304"/>
      <c r="BZ169" s="1304"/>
      <c r="CA169" s="1304"/>
      <c r="CB169" s="1304"/>
      <c r="CC169" s="1304"/>
      <c r="CD169" s="1303"/>
      <c r="CE169" s="1303"/>
      <c r="CF169" s="1303"/>
      <c r="CG169" s="1303"/>
      <c r="CH169" s="1303"/>
      <c r="CI169" s="1303"/>
      <c r="CJ169" s="1303"/>
      <c r="CK169" s="1303"/>
      <c r="CL169" s="1303"/>
      <c r="CM169" s="1305"/>
      <c r="CN169" s="505"/>
      <c r="CO169" s="505"/>
      <c r="CP169" s="505"/>
      <c r="CQ169" s="505"/>
      <c r="CR169" s="1305"/>
      <c r="CS169" s="505"/>
      <c r="CT169" s="1303"/>
      <c r="CU169" s="1303"/>
      <c r="CV169" s="1303"/>
      <c r="CW169" s="1303"/>
      <c r="CX169" s="1303"/>
      <c r="CY169" s="1303"/>
      <c r="CZ169" s="1303"/>
      <c r="DA169" s="1306"/>
      <c r="DB169" s="1306"/>
      <c r="DC169" s="1307"/>
      <c r="DD169" s="1307"/>
      <c r="DE169" s="1307"/>
      <c r="DF169" s="1307"/>
      <c r="DG169" s="1307"/>
      <c r="DH169" s="1307"/>
      <c r="DI169" s="1308"/>
      <c r="DJ169" s="1307"/>
      <c r="DK169" s="1307"/>
      <c r="DL169" s="1307"/>
      <c r="DM169" s="1307"/>
      <c r="DN169" s="1307"/>
      <c r="DO169" s="1307"/>
      <c r="DP169" s="1307"/>
      <c r="DQ169" s="1307"/>
      <c r="DR169" s="574"/>
    </row>
    <row r="170" spans="1:122">
      <c r="B170" s="422"/>
    </row>
  </sheetData>
  <protectedRanges>
    <protectedRange sqref="A159:F166 A13:F154" name="Rango12"/>
    <protectedRange sqref="BL146:BL154 AF159:AF166 AF13:AF145" name="Rango5"/>
    <protectedRange sqref="BG146:BG154 AA159:AA166 AA13:AA145" name="Rango4"/>
    <protectedRange sqref="K13:K62" name="Rango3"/>
    <protectedRange sqref="P13:P62" name="Rango2"/>
    <protectedRange sqref="AQ159:AQ161 AQ13:AQ62" name="Rango6"/>
    <protectedRange sqref="AV159:AV161 AV13:AV62" name="Rango7"/>
    <protectedRange sqref="BG159:BG166 BG13:BG101" name="Rango8"/>
    <protectedRange sqref="BL159:BL166 BL13:BL101" name="Rango9"/>
    <protectedRange sqref="CM159:CM166 CM13:CM154" name="Rango10"/>
    <protectedRange sqref="CR159:CR166 CR13:CR154" name="Rango11"/>
  </protectedRanges>
  <sortState ref="B36:BR47">
    <sortCondition ref="BH36:BH47"/>
  </sortState>
  <mergeCells count="94">
    <mergeCell ref="CY155:CY156"/>
    <mergeCell ref="DE155:DF155"/>
    <mergeCell ref="C156:E156"/>
    <mergeCell ref="G156:T156"/>
    <mergeCell ref="W156:AJ156"/>
    <mergeCell ref="AM156:AZ156"/>
    <mergeCell ref="BC156:BP156"/>
    <mergeCell ref="BS156:CF156"/>
    <mergeCell ref="CI156:CV156"/>
    <mergeCell ref="CD155:CF155"/>
    <mergeCell ref="CJ155:CL155"/>
    <mergeCell ref="CO155:CQ155"/>
    <mergeCell ref="CT155:CV155"/>
    <mergeCell ref="DA155:DB155"/>
    <mergeCell ref="BI155:BK155"/>
    <mergeCell ref="BN155:BP155"/>
    <mergeCell ref="BT155:BV155"/>
    <mergeCell ref="BY155:CA155"/>
    <mergeCell ref="C136:F136"/>
    <mergeCell ref="AH155:AJ155"/>
    <mergeCell ref="AN155:AP155"/>
    <mergeCell ref="AS155:AU155"/>
    <mergeCell ref="AX155:AZ155"/>
    <mergeCell ref="BD155:BF155"/>
    <mergeCell ref="H155:J155"/>
    <mergeCell ref="M155:O155"/>
    <mergeCell ref="R155:T155"/>
    <mergeCell ref="X155:Z155"/>
    <mergeCell ref="AC155:AE155"/>
    <mergeCell ref="A152:F153"/>
    <mergeCell ref="A167:B167"/>
    <mergeCell ref="A168:B168"/>
    <mergeCell ref="A169:B169"/>
    <mergeCell ref="G3:T7"/>
    <mergeCell ref="C31:F31"/>
    <mergeCell ref="C12:F12"/>
    <mergeCell ref="C9:E9"/>
    <mergeCell ref="C35:F35"/>
    <mergeCell ref="C50:F50"/>
    <mergeCell ref="C63:F63"/>
    <mergeCell ref="C89:F89"/>
    <mergeCell ref="C102:F102"/>
    <mergeCell ref="C6:E6"/>
    <mergeCell ref="C7:E7"/>
    <mergeCell ref="C145:F145"/>
    <mergeCell ref="C162:F162"/>
    <mergeCell ref="CG2:CG8"/>
    <mergeCell ref="CI2:CV2"/>
    <mergeCell ref="CW2:CW8"/>
    <mergeCell ref="W3:AJ7"/>
    <mergeCell ref="AM3:AZ6"/>
    <mergeCell ref="BC3:BP6"/>
    <mergeCell ref="BS3:CF7"/>
    <mergeCell ref="CI3:CV7"/>
    <mergeCell ref="AL1:AL8"/>
    <mergeCell ref="AN1:AP1"/>
    <mergeCell ref="AS1:AU1"/>
    <mergeCell ref="AX1:AZ1"/>
    <mergeCell ref="BB1:BB8"/>
    <mergeCell ref="BA2:BA8"/>
    <mergeCell ref="AH1:AJ1"/>
    <mergeCell ref="CZ1:CZ8"/>
    <mergeCell ref="DA1:DB1"/>
    <mergeCell ref="DE1:DF1"/>
    <mergeCell ref="C2:E2"/>
    <mergeCell ref="G2:T2"/>
    <mergeCell ref="U2:U8"/>
    <mergeCell ref="W2:AJ2"/>
    <mergeCell ref="AK2:AK8"/>
    <mergeCell ref="AM2:AZ2"/>
    <mergeCell ref="CH1:CH8"/>
    <mergeCell ref="CJ1:CL1"/>
    <mergeCell ref="CO1:CQ1"/>
    <mergeCell ref="CT1:CV1"/>
    <mergeCell ref="CX1:CX8"/>
    <mergeCell ref="CY1:CY8"/>
    <mergeCell ref="AM7:AZ7"/>
    <mergeCell ref="CD1:CF1"/>
    <mergeCell ref="BC2:BP2"/>
    <mergeCell ref="BQ2:BQ8"/>
    <mergeCell ref="BS2:CF2"/>
    <mergeCell ref="BC7:BP7"/>
    <mergeCell ref="BD1:BF1"/>
    <mergeCell ref="BI1:BK1"/>
    <mergeCell ref="BN1:BP1"/>
    <mergeCell ref="BR1:BR8"/>
    <mergeCell ref="BT1:BV1"/>
    <mergeCell ref="BY1:CA1"/>
    <mergeCell ref="H1:J1"/>
    <mergeCell ref="M1:O1"/>
    <mergeCell ref="R1:T1"/>
    <mergeCell ref="X1:Z1"/>
    <mergeCell ref="AC1:AE1"/>
    <mergeCell ref="V1:V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PEÑU 10-03</vt:lpstr>
      <vt:lpstr>VERAM 14-04</vt:lpstr>
      <vt:lpstr>MATE 26-5</vt:lpstr>
      <vt:lpstr>AROMOS 23-6</vt:lpstr>
      <vt:lpstr>CUADRO 4-8</vt:lpstr>
      <vt:lpstr>RITOQUE 8-9</vt:lpstr>
      <vt:lpstr>bio bio 7-10</vt:lpstr>
      <vt:lpstr>STO DMGO 10-11</vt:lpstr>
      <vt:lpstr>Hoja2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</dc:creator>
  <cp:lastModifiedBy>Bt </cp:lastModifiedBy>
  <dcterms:created xsi:type="dcterms:W3CDTF">2012-05-28T16:41:43Z</dcterms:created>
  <dcterms:modified xsi:type="dcterms:W3CDTF">2012-11-14T15:10:33Z</dcterms:modified>
</cp:coreProperties>
</file>